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gif" ContentType="image/gif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drawings/drawing2.xml" ContentType="application/vnd.openxmlformats-officedocument.drawingml.chartshapes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40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drawings/drawing3.xml" ContentType="application/vnd.openxmlformats-officedocument.drawing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drawings/drawing4.xml" ContentType="application/vnd.openxmlformats-officedocument.drawingml.chartshapes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85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PROFILI-JAN-2024\Profili\REDOVNO\"/>
    </mc:Choice>
  </mc:AlternateContent>
  <bookViews>
    <workbookView xWindow="-15" yWindow="0" windowWidth="10155" windowHeight="8130" tabRatio="929" firstSheet="1" activeTab="1"/>
  </bookViews>
  <sheets>
    <sheet name="Rules" sheetId="57" state="hidden" r:id="rId1"/>
    <sheet name="Layout" sheetId="32" r:id="rId2"/>
    <sheet name="Layout - ENG" sheetId="91" state="hidden" r:id="rId3"/>
    <sheet name="DEM1" sheetId="58" state="hidden" r:id="rId4"/>
    <sheet name="DEM2" sheetId="59" state="hidden" r:id="rId5"/>
    <sheet name="DEM3" sheetId="60" state="hidden" r:id="rId6"/>
    <sheet name="DEM4" sheetId="61" state="hidden" r:id="rId7"/>
    <sheet name="DEM5" sheetId="92" state="hidden" r:id="rId8"/>
    <sheet name="DEM6" sheetId="97" state="hidden" r:id="rId9"/>
    <sheet name="DEM7" sheetId="98" state="hidden" r:id="rId10"/>
    <sheet name="DEM8" sheetId="99" state="hidden" r:id="rId11"/>
    <sheet name="DEM9" sheetId="121" state="hidden" r:id="rId12"/>
    <sheet name="EKO1" sheetId="62" state="hidden" r:id="rId13"/>
    <sheet name="EKO2" sheetId="63" state="hidden" r:id="rId14"/>
    <sheet name="EKO3" sheetId="64" state="hidden" r:id="rId15"/>
    <sheet name="EKO4" sheetId="66" state="hidden" r:id="rId16"/>
    <sheet name="EKO5" sheetId="93" state="hidden" r:id="rId17"/>
    <sheet name="EKO6" sheetId="105" state="hidden" r:id="rId18"/>
    <sheet name="EKO7" sheetId="122" state="hidden" r:id="rId19"/>
    <sheet name="SIROMASTVO1" sheetId="118" state="hidden" r:id="rId20"/>
    <sheet name="INDEKSI1" sheetId="119" state="hidden" r:id="rId21"/>
    <sheet name="INDEKSI2" sheetId="120" state="hidden" r:id="rId22"/>
    <sheet name="POLJ1" sheetId="100" state="hidden" r:id="rId23"/>
    <sheet name="POLJ2" sheetId="101" state="hidden" r:id="rId24"/>
    <sheet name="POLJ3" sheetId="102" state="hidden" r:id="rId25"/>
    <sheet name="OBRAZ1" sheetId="67" state="hidden" r:id="rId26"/>
    <sheet name="OBRAZ2" sheetId="68" state="hidden" r:id="rId27"/>
    <sheet name="OBRAZ3" sheetId="69" state="hidden" r:id="rId28"/>
    <sheet name="OBRAZ4" sheetId="70" state="hidden" r:id="rId29"/>
    <sheet name="OBRAZ_PO_DET1" sheetId="115" state="hidden" r:id="rId30"/>
    <sheet name="OBRAZ5" sheetId="71" state="hidden" r:id="rId31"/>
    <sheet name="OBRAZ6" sheetId="72" state="hidden" r:id="rId32"/>
    <sheet name="OBRAZ_ОО_DET1" sheetId="116" state="hidden" r:id="rId33"/>
    <sheet name="OBRAZ7" sheetId="73" state="hidden" r:id="rId34"/>
    <sheet name="OBRAZ8" sheetId="74" state="hidden" r:id="rId35"/>
    <sheet name="OBRAZ9" sheetId="75" state="hidden" r:id="rId36"/>
    <sheet name="OBRAZ_SО_DET1" sheetId="117" state="hidden" r:id="rId37"/>
    <sheet name="OBRAZ10" sheetId="94" state="hidden" r:id="rId38"/>
    <sheet name="OBRAZ11" sheetId="95" state="hidden" r:id="rId39"/>
    <sheet name="OBRAZ12" sheetId="96" state="hidden" r:id="rId40"/>
    <sheet name="KULT1" sheetId="113" state="hidden" r:id="rId41"/>
    <sheet name="KULT2" sheetId="114" state="hidden" r:id="rId42"/>
    <sheet name="ZDRAV1" sheetId="89" state="hidden" r:id="rId43"/>
    <sheet name="ZDRAV2" sheetId="90" state="hidden" r:id="rId44"/>
    <sheet name="ZDRAV3" sheetId="111" state="hidden" r:id="rId45"/>
    <sheet name="ZDRAV4" sheetId="112" state="hidden" r:id="rId46"/>
    <sheet name="SOC1" sheetId="76" state="hidden" r:id="rId47"/>
    <sheet name="SOC2" sheetId="78" state="hidden" r:id="rId48"/>
    <sheet name="SOC3" sheetId="79" state="hidden" r:id="rId49"/>
    <sheet name="SOC4" sheetId="80" state="hidden" r:id="rId50"/>
    <sheet name="SOC5" sheetId="81" state="hidden" r:id="rId51"/>
    <sheet name="SOC6" sheetId="82" state="hidden" r:id="rId52"/>
    <sheet name="SOC7" sheetId="83" state="hidden" r:id="rId53"/>
    <sheet name="SOC8" sheetId="84" state="hidden" r:id="rId54"/>
    <sheet name="SOC9" sheetId="103" state="hidden" r:id="rId55"/>
    <sheet name="SOC10" sheetId="108" state="hidden" r:id="rId56"/>
    <sheet name="SOC11" sheetId="109" state="hidden" r:id="rId57"/>
    <sheet name="SOC12" sheetId="110" state="hidden" r:id="rId58"/>
    <sheet name="PRAV1" sheetId="85" state="hidden" r:id="rId59"/>
    <sheet name="PRAV2" sheetId="86" state="hidden" r:id="rId60"/>
    <sheet name="IZBORI" sheetId="104" state="hidden" r:id="rId61"/>
    <sheet name="IZBORI2" sheetId="107" state="hidden" r:id="rId62"/>
    <sheet name="SAOBINFR1" sheetId="87" state="hidden" r:id="rId63"/>
    <sheet name="SAOBINFR2" sheetId="88" state="hidden" r:id="rId64"/>
    <sheet name="SAOBINFR3" sheetId="106" state="hidden" r:id="rId65"/>
    <sheet name="TURIZAM1" sheetId="124" state="hidden" r:id="rId66"/>
    <sheet name="TURIZAM2" sheetId="123" state="hidden" r:id="rId67"/>
  </sheets>
  <definedNames>
    <definedName name="_xlnm.Print_Area" localSheetId="1">Layout!$A$1:$K$773</definedName>
    <definedName name="_xlnm.Print_Area" localSheetId="2">'Layout - ENG'!$A$1:$K$773</definedName>
  </definedNames>
  <calcPr calcId="162913"/>
</workbook>
</file>

<file path=xl/calcChain.xml><?xml version="1.0" encoding="utf-8"?>
<calcChain xmlns="http://schemas.openxmlformats.org/spreadsheetml/2006/main">
  <c r="C27" i="99" l="1"/>
  <c r="B27" i="99"/>
  <c r="K36" i="63"/>
  <c r="L36" i="63"/>
  <c r="M36" i="63"/>
  <c r="K37" i="63"/>
  <c r="L37" i="63"/>
  <c r="M37" i="63"/>
  <c r="M35" i="63"/>
  <c r="L35" i="63"/>
  <c r="K35" i="63"/>
  <c r="K29" i="63"/>
  <c r="L29" i="63"/>
  <c r="M29" i="63"/>
  <c r="K30" i="63"/>
  <c r="L30" i="63"/>
  <c r="M30" i="63"/>
  <c r="M28" i="63"/>
  <c r="L28" i="63"/>
  <c r="K28" i="63"/>
  <c r="F36" i="63"/>
  <c r="G36" i="63"/>
  <c r="H36" i="63"/>
  <c r="F37" i="63"/>
  <c r="G37" i="63"/>
  <c r="H37" i="63"/>
  <c r="H35" i="63"/>
  <c r="G35" i="63"/>
  <c r="F35" i="63"/>
  <c r="F29" i="63"/>
  <c r="G29" i="63"/>
  <c r="H29" i="63"/>
  <c r="F30" i="63"/>
  <c r="G30" i="63"/>
  <c r="H30" i="63"/>
  <c r="H28" i="63"/>
  <c r="G28" i="63"/>
  <c r="F28" i="63"/>
  <c r="G22" i="63"/>
  <c r="H22" i="63"/>
  <c r="G23" i="63"/>
  <c r="H23" i="63"/>
  <c r="H21" i="63"/>
  <c r="G21" i="63"/>
  <c r="F22" i="63"/>
  <c r="F23" i="63"/>
  <c r="F21" i="63"/>
  <c r="F15" i="63"/>
  <c r="F16" i="63"/>
  <c r="F14" i="63"/>
  <c r="G15" i="63"/>
  <c r="H15" i="63"/>
  <c r="G16" i="63"/>
  <c r="H16" i="63"/>
  <c r="H14" i="63"/>
  <c r="G14" i="63"/>
  <c r="B27" i="63"/>
  <c r="B28" i="63"/>
  <c r="B26" i="63"/>
  <c r="A27" i="63"/>
  <c r="A28" i="63"/>
  <c r="A26" i="63"/>
  <c r="A21" i="63"/>
  <c r="A22" i="63"/>
  <c r="A20" i="63"/>
  <c r="B21" i="63"/>
  <c r="B22" i="63"/>
  <c r="B20" i="63"/>
  <c r="B14" i="63"/>
  <c r="B15" i="63"/>
  <c r="B13" i="63"/>
  <c r="A15" i="63"/>
  <c r="A14" i="63"/>
  <c r="A13" i="63"/>
  <c r="B14" i="88"/>
  <c r="G14" i="97" l="1"/>
  <c r="G15" i="97"/>
  <c r="G16" i="97"/>
  <c r="G17" i="97"/>
  <c r="G13" i="97"/>
  <c r="F679" i="32" l="1"/>
  <c r="C50" i="32" l="1"/>
  <c r="B50" i="32"/>
  <c r="C50" i="91"/>
  <c r="B50" i="91"/>
  <c r="C42" i="32"/>
  <c r="B23" i="82" l="1"/>
  <c r="B22" i="82"/>
  <c r="B21" i="82"/>
  <c r="K48" i="96"/>
  <c r="K46" i="96"/>
  <c r="K45" i="96"/>
  <c r="K43" i="96"/>
  <c r="K42" i="96"/>
  <c r="L37" i="96"/>
  <c r="K37" i="96"/>
  <c r="L36" i="96"/>
  <c r="K36" i="96"/>
  <c r="L35" i="96"/>
  <c r="K35" i="96"/>
  <c r="L34" i="96"/>
  <c r="K34" i="96"/>
  <c r="L33" i="96"/>
  <c r="K33" i="96"/>
  <c r="L32" i="96"/>
  <c r="K32" i="96"/>
  <c r="I15" i="95"/>
  <c r="J15" i="95"/>
  <c r="I16" i="95"/>
  <c r="J16" i="95"/>
  <c r="I17" i="95"/>
  <c r="J17" i="95"/>
  <c r="J14" i="95"/>
  <c r="I14" i="95"/>
  <c r="J23" i="94"/>
  <c r="I23" i="94"/>
  <c r="J22" i="94"/>
  <c r="I22" i="94"/>
  <c r="J21" i="94"/>
  <c r="I21" i="94"/>
  <c r="J20" i="94"/>
  <c r="I20" i="94"/>
  <c r="J19" i="94"/>
  <c r="I19" i="94"/>
  <c r="J18" i="94"/>
  <c r="I18" i="94"/>
  <c r="J17" i="94"/>
  <c r="I17" i="94"/>
  <c r="O22" i="74"/>
  <c r="N22" i="74"/>
  <c r="C49" i="97"/>
  <c r="C58" i="97" s="1"/>
  <c r="B49" i="97"/>
  <c r="B58" i="97" s="1"/>
  <c r="F48" i="97"/>
  <c r="C48" i="97"/>
  <c r="C57" i="97" s="1"/>
  <c r="B48" i="97"/>
  <c r="B57" i="97" s="1"/>
  <c r="F47" i="97"/>
  <c r="C47" i="97"/>
  <c r="C56" i="97" s="1"/>
  <c r="B47" i="97"/>
  <c r="B56" i="97" s="1"/>
  <c r="F46" i="97"/>
  <c r="C46" i="97"/>
  <c r="C55" i="97" s="1"/>
  <c r="B46" i="97"/>
  <c r="B55" i="97" s="1"/>
  <c r="F45" i="97"/>
  <c r="C45" i="97"/>
  <c r="C54" i="97" s="1"/>
  <c r="B45" i="97"/>
  <c r="B54" i="97" s="1"/>
  <c r="F44" i="97"/>
  <c r="C44" i="97"/>
  <c r="C53" i="97" s="1"/>
  <c r="B44" i="97"/>
  <c r="B53" i="97" s="1"/>
  <c r="I23" i="95" l="1"/>
  <c r="I32" i="95" s="1"/>
  <c r="J30" i="94"/>
  <c r="J42" i="94" s="1"/>
  <c r="I25" i="95"/>
  <c r="I34" i="95" s="1"/>
  <c r="J26" i="95"/>
  <c r="J35" i="95" s="1"/>
  <c r="J24" i="95"/>
  <c r="J33" i="95" s="1"/>
  <c r="J23" i="95"/>
  <c r="J32" i="95" s="1"/>
  <c r="I26" i="95"/>
  <c r="I35" i="95" s="1"/>
  <c r="I30" i="94"/>
  <c r="I42" i="94" s="1"/>
  <c r="I32" i="94"/>
  <c r="I44" i="94" s="1"/>
  <c r="I34" i="94"/>
  <c r="I46" i="94" s="1"/>
  <c r="J32" i="94"/>
  <c r="J44" i="94" s="1"/>
  <c r="J34" i="94"/>
  <c r="J46" i="94" s="1"/>
  <c r="I24" i="95"/>
  <c r="I33" i="95" s="1"/>
  <c r="J25" i="95"/>
  <c r="J34" i="95" s="1"/>
  <c r="I29" i="94"/>
  <c r="I41" i="94" s="1"/>
  <c r="I31" i="94"/>
  <c r="I43" i="94" s="1"/>
  <c r="I33" i="94"/>
  <c r="I45" i="94" s="1"/>
  <c r="I35" i="94"/>
  <c r="I47" i="94" s="1"/>
  <c r="J29" i="94"/>
  <c r="J41" i="94" s="1"/>
  <c r="J31" i="94"/>
  <c r="J43" i="94" s="1"/>
  <c r="J33" i="94"/>
  <c r="J45" i="94" s="1"/>
  <c r="J35" i="94"/>
  <c r="J47" i="94" s="1"/>
  <c r="M21" i="63" l="1"/>
  <c r="L21" i="63"/>
  <c r="L15" i="63"/>
  <c r="M15" i="63"/>
  <c r="L16" i="63"/>
  <c r="M16" i="63"/>
  <c r="M14" i="63"/>
  <c r="L14" i="63"/>
  <c r="H9" i="90" l="1"/>
  <c r="H5" i="90"/>
  <c r="E677" i="91" l="1"/>
  <c r="F677" i="91"/>
  <c r="E678" i="91"/>
  <c r="F678" i="91"/>
  <c r="E679" i="91"/>
  <c r="F679" i="91"/>
  <c r="E680" i="91"/>
  <c r="F680" i="91"/>
  <c r="E681" i="91"/>
  <c r="F681" i="91"/>
  <c r="F676" i="91"/>
  <c r="E676" i="91"/>
  <c r="E677" i="32"/>
  <c r="F677" i="32"/>
  <c r="E678" i="32"/>
  <c r="F678" i="32"/>
  <c r="E679" i="32"/>
  <c r="E680" i="32"/>
  <c r="F680" i="32"/>
  <c r="E681" i="32"/>
  <c r="F681" i="32"/>
  <c r="F676" i="32"/>
  <c r="E676" i="32"/>
  <c r="C49" i="91" l="1"/>
  <c r="E245" i="32"/>
  <c r="N6" i="74" l="1"/>
  <c r="M22" i="63" l="1"/>
  <c r="M23" i="63"/>
  <c r="L22" i="63"/>
  <c r="L23" i="63"/>
  <c r="K23" i="63"/>
  <c r="K22" i="63"/>
  <c r="K21" i="63"/>
  <c r="K16" i="63"/>
  <c r="K15" i="63"/>
  <c r="K14" i="63"/>
  <c r="B15" i="112" l="1"/>
  <c r="I5" i="90"/>
  <c r="F263" i="32" l="1"/>
  <c r="F264" i="32"/>
  <c r="F265" i="32"/>
  <c r="E716" i="91" l="1"/>
  <c r="C716" i="91"/>
  <c r="E715" i="91"/>
  <c r="C715" i="91"/>
  <c r="E713" i="91"/>
  <c r="C713" i="91"/>
  <c r="E712" i="91"/>
  <c r="C712" i="91"/>
  <c r="E710" i="91"/>
  <c r="C710" i="91"/>
  <c r="E709" i="91"/>
  <c r="C709" i="91"/>
  <c r="E716" i="32"/>
  <c r="C716" i="32"/>
  <c r="E715" i="32"/>
  <c r="C715" i="32"/>
  <c r="E713" i="32"/>
  <c r="C713" i="32"/>
  <c r="E712" i="32"/>
  <c r="C712" i="32"/>
  <c r="E710" i="32"/>
  <c r="C710" i="32"/>
  <c r="E709" i="32"/>
  <c r="C709" i="32"/>
  <c r="B48" i="91" l="1"/>
  <c r="B41" i="91"/>
  <c r="F13" i="97"/>
  <c r="B11" i="121"/>
  <c r="K21" i="74" l="1"/>
  <c r="K5" i="74"/>
  <c r="A15" i="112"/>
  <c r="H6" i="78"/>
  <c r="H5" i="78"/>
  <c r="B14" i="123"/>
  <c r="M22" i="123"/>
  <c r="M23" i="123"/>
  <c r="M24" i="123"/>
  <c r="L23" i="123"/>
  <c r="L24" i="123"/>
  <c r="L22" i="123"/>
  <c r="M14" i="123"/>
  <c r="M15" i="123"/>
  <c r="M16" i="123"/>
  <c r="L15" i="123"/>
  <c r="L16" i="123"/>
  <c r="L14" i="123"/>
  <c r="H22" i="123"/>
  <c r="I22" i="123"/>
  <c r="H23" i="123"/>
  <c r="I23" i="123"/>
  <c r="H24" i="123"/>
  <c r="I24" i="123"/>
  <c r="G23" i="123"/>
  <c r="G24" i="123"/>
  <c r="G22" i="123"/>
  <c r="H14" i="123"/>
  <c r="I14" i="123"/>
  <c r="H15" i="123"/>
  <c r="I15" i="123"/>
  <c r="H16" i="123"/>
  <c r="I16" i="123"/>
  <c r="G15" i="123"/>
  <c r="G16" i="123"/>
  <c r="G14" i="123"/>
  <c r="C22" i="123"/>
  <c r="D22" i="123"/>
  <c r="C23" i="123"/>
  <c r="D23" i="123"/>
  <c r="C24" i="123"/>
  <c r="D24" i="123"/>
  <c r="B23" i="123"/>
  <c r="B24" i="123"/>
  <c r="B22" i="123"/>
  <c r="C14" i="123"/>
  <c r="D14" i="123"/>
  <c r="C15" i="123"/>
  <c r="D15" i="123"/>
  <c r="C16" i="123"/>
  <c r="D16" i="123"/>
  <c r="B15" i="123"/>
  <c r="B16" i="123"/>
  <c r="K23" i="123"/>
  <c r="K24" i="123"/>
  <c r="K22" i="123"/>
  <c r="K15" i="123"/>
  <c r="K16" i="123"/>
  <c r="K14" i="123"/>
  <c r="F23" i="123"/>
  <c r="F24" i="123"/>
  <c r="F22" i="123"/>
  <c r="F15" i="123"/>
  <c r="F16" i="123"/>
  <c r="F14" i="123"/>
  <c r="A23" i="123"/>
  <c r="A24" i="123"/>
  <c r="A22" i="123"/>
  <c r="A15" i="123"/>
  <c r="A16" i="123"/>
  <c r="A14" i="123"/>
  <c r="C17" i="69" l="1"/>
  <c r="D17" i="69"/>
  <c r="B17" i="69"/>
  <c r="C12" i="69"/>
  <c r="D12" i="69"/>
  <c r="B12" i="69"/>
  <c r="E5" i="82" l="1"/>
  <c r="G14" i="82" l="1"/>
  <c r="C18" i="69" l="1"/>
  <c r="D18" i="69"/>
  <c r="C19" i="69"/>
  <c r="D19" i="69"/>
  <c r="C20" i="69"/>
  <c r="D20" i="69"/>
  <c r="B19" i="69"/>
  <c r="B20" i="69"/>
  <c r="B18" i="69"/>
  <c r="C13" i="69"/>
  <c r="D13" i="69"/>
  <c r="C14" i="69"/>
  <c r="D14" i="69"/>
  <c r="C15" i="69"/>
  <c r="D15" i="69"/>
  <c r="B14" i="69"/>
  <c r="B15" i="69"/>
  <c r="B13" i="69"/>
  <c r="B25" i="66" l="1"/>
  <c r="B15" i="88" l="1"/>
  <c r="E14" i="88"/>
  <c r="B20" i="88"/>
  <c r="B19" i="88"/>
  <c r="B16" i="112"/>
  <c r="B17" i="112"/>
  <c r="A16" i="112"/>
  <c r="A17" i="112"/>
  <c r="B15" i="86" l="1"/>
  <c r="B14" i="86"/>
  <c r="B21" i="71" l="1"/>
  <c r="B26" i="71" s="1"/>
  <c r="G32" i="59" l="1"/>
  <c r="C32" i="59"/>
  <c r="B32" i="59"/>
  <c r="C22" i="92"/>
  <c r="B22" i="92"/>
  <c r="A11" i="121"/>
  <c r="P13" i="64"/>
  <c r="P12" i="64"/>
  <c r="O13" i="64"/>
  <c r="O12" i="64"/>
  <c r="N13" i="64"/>
  <c r="N12" i="64"/>
  <c r="P6" i="64"/>
  <c r="O6" i="64"/>
  <c r="N6" i="64"/>
  <c r="B14" i="102"/>
  <c r="B16" i="102"/>
  <c r="C15" i="102"/>
  <c r="B15" i="102"/>
  <c r="C14" i="102"/>
  <c r="H5" i="70"/>
  <c r="G5" i="70"/>
  <c r="B11" i="72"/>
  <c r="O8" i="74"/>
  <c r="N8" i="74"/>
  <c r="O7" i="74"/>
  <c r="N7" i="74"/>
  <c r="O6" i="74"/>
  <c r="K7" i="74"/>
  <c r="K6" i="74"/>
  <c r="B13" i="95" l="1"/>
  <c r="L5" i="96"/>
  <c r="K5" i="96"/>
  <c r="H4" i="90"/>
  <c r="H10" i="78"/>
  <c r="F11" i="80"/>
  <c r="C11" i="80"/>
  <c r="B11" i="80"/>
  <c r="A11" i="80"/>
  <c r="C21" i="81"/>
  <c r="B21" i="81"/>
  <c r="J16" i="82"/>
  <c r="J15" i="82"/>
  <c r="J14" i="82"/>
  <c r="G16" i="82"/>
  <c r="G15" i="82"/>
  <c r="B13" i="82"/>
  <c r="A13" i="82"/>
  <c r="J16" i="84"/>
  <c r="I16" i="84"/>
  <c r="B16" i="84"/>
  <c r="A16" i="84"/>
  <c r="E5" i="103"/>
  <c r="D5" i="103"/>
  <c r="B18" i="86"/>
  <c r="B17" i="86"/>
  <c r="H15" i="88"/>
  <c r="H14" i="88"/>
  <c r="G33" i="59" l="1"/>
  <c r="H33" i="59"/>
  <c r="G34" i="59"/>
  <c r="H34" i="59"/>
  <c r="H32" i="59"/>
  <c r="B33" i="59"/>
  <c r="C33" i="59"/>
  <c r="B34" i="59"/>
  <c r="C34" i="59"/>
  <c r="F33" i="59"/>
  <c r="F34" i="59"/>
  <c r="F32" i="59"/>
  <c r="A33" i="59"/>
  <c r="A34" i="59"/>
  <c r="A32" i="59"/>
  <c r="B12" i="121" l="1"/>
  <c r="B13" i="121"/>
  <c r="A12" i="121"/>
  <c r="A13" i="121"/>
  <c r="J5" i="90" l="1"/>
  <c r="B160" i="91" l="1"/>
  <c r="C160" i="91"/>
  <c r="B161" i="91"/>
  <c r="C161" i="91"/>
  <c r="B162" i="91"/>
  <c r="C162" i="91"/>
  <c r="B163" i="91"/>
  <c r="C163" i="91"/>
  <c r="B164" i="91"/>
  <c r="C164" i="91"/>
  <c r="B165" i="91"/>
  <c r="C165" i="91"/>
  <c r="B160" i="32"/>
  <c r="C160" i="32"/>
  <c r="B161" i="32"/>
  <c r="C161" i="32"/>
  <c r="B162" i="32"/>
  <c r="C162" i="32"/>
  <c r="B163" i="32"/>
  <c r="C163" i="32"/>
  <c r="B164" i="32"/>
  <c r="C164" i="32"/>
  <c r="B165" i="32"/>
  <c r="C165" i="32"/>
  <c r="H20" i="88" l="1"/>
  <c r="H19" i="88"/>
  <c r="C18" i="80" l="1"/>
  <c r="B18" i="80"/>
  <c r="B23" i="81" l="1"/>
  <c r="B22" i="81"/>
  <c r="K23" i="74" l="1"/>
  <c r="K22" i="74"/>
  <c r="E527" i="32"/>
  <c r="E116" i="91" l="1"/>
  <c r="E117" i="91"/>
  <c r="E115" i="91"/>
  <c r="E115" i="32"/>
  <c r="E116" i="32"/>
  <c r="E117" i="32"/>
  <c r="E60" i="91"/>
  <c r="B60" i="91"/>
  <c r="E60" i="32"/>
  <c r="B60" i="32"/>
  <c r="J18" i="84"/>
  <c r="J17" i="84"/>
  <c r="I18" i="84"/>
  <c r="I17" i="84"/>
  <c r="B18" i="84"/>
  <c r="B17" i="84"/>
  <c r="A18" i="84"/>
  <c r="A17" i="84"/>
  <c r="I374" i="91" l="1"/>
  <c r="J374" i="91"/>
  <c r="H374" i="91"/>
  <c r="I374" i="32"/>
  <c r="J374" i="32"/>
  <c r="H374" i="32"/>
  <c r="D20" i="68"/>
  <c r="C20" i="68"/>
  <c r="B20" i="68"/>
  <c r="I31" i="93"/>
  <c r="H31" i="93"/>
  <c r="I23" i="93"/>
  <c r="H23" i="93"/>
  <c r="H12" i="93"/>
  <c r="I4" i="93"/>
  <c r="H4" i="93"/>
  <c r="D26" i="68" l="1"/>
  <c r="D25" i="68"/>
  <c r="D24" i="68"/>
  <c r="D23" i="68"/>
  <c r="D22" i="68"/>
  <c r="D21" i="68"/>
  <c r="C26" i="68"/>
  <c r="C25" i="68"/>
  <c r="C24" i="68"/>
  <c r="C23" i="68"/>
  <c r="C22" i="68"/>
  <c r="C21" i="68"/>
  <c r="B26" i="68"/>
  <c r="B25" i="68"/>
  <c r="B24" i="68"/>
  <c r="B23" i="68"/>
  <c r="B22" i="68"/>
  <c r="B21" i="68"/>
  <c r="C22" i="71"/>
  <c r="C27" i="71" s="1"/>
  <c r="B22" i="71"/>
  <c r="B27" i="71" s="1"/>
  <c r="C21" i="71"/>
  <c r="C26" i="71" s="1"/>
  <c r="H376" i="32" l="1"/>
  <c r="H376" i="91"/>
  <c r="H378" i="32"/>
  <c r="H378" i="91"/>
  <c r="H380" i="32"/>
  <c r="H380" i="91"/>
  <c r="I376" i="91"/>
  <c r="I376" i="32"/>
  <c r="I378" i="91"/>
  <c r="I378" i="32"/>
  <c r="I380" i="91"/>
  <c r="I380" i="32"/>
  <c r="J376" i="32"/>
  <c r="J376" i="91"/>
  <c r="J378" i="32"/>
  <c r="J378" i="91"/>
  <c r="J380" i="32"/>
  <c r="J380" i="91"/>
  <c r="H375" i="91"/>
  <c r="H375" i="32"/>
  <c r="H377" i="91"/>
  <c r="H377" i="32"/>
  <c r="H379" i="32"/>
  <c r="H379" i="91"/>
  <c r="I375" i="91"/>
  <c r="I375" i="32"/>
  <c r="I377" i="32"/>
  <c r="I377" i="91"/>
  <c r="I379" i="32"/>
  <c r="I379" i="91"/>
  <c r="J375" i="32"/>
  <c r="J375" i="91"/>
  <c r="J377" i="91"/>
  <c r="J377" i="32"/>
  <c r="J379" i="91"/>
  <c r="J379" i="32"/>
  <c r="M15" i="59"/>
  <c r="H15" i="59"/>
  <c r="G15" i="59"/>
  <c r="F15" i="59"/>
  <c r="E15" i="59"/>
  <c r="D15" i="59"/>
  <c r="C15" i="59"/>
  <c r="B15" i="59"/>
  <c r="O15" i="59" l="1"/>
  <c r="N15" i="59" s="1"/>
  <c r="H11" i="78"/>
  <c r="D14" i="88"/>
  <c r="N18" i="60" l="1"/>
  <c r="M18" i="60"/>
  <c r="L18" i="60"/>
  <c r="N13" i="60"/>
  <c r="M13" i="60"/>
  <c r="L13" i="60"/>
  <c r="E22" i="60"/>
  <c r="E23" i="60"/>
  <c r="E21" i="60"/>
  <c r="A22" i="60"/>
  <c r="A23" i="60"/>
  <c r="A21" i="60"/>
  <c r="E14" i="60"/>
  <c r="E15" i="60"/>
  <c r="E13" i="60"/>
  <c r="A14" i="60"/>
  <c r="A15" i="60"/>
  <c r="A13" i="60"/>
  <c r="I12" i="61"/>
  <c r="H12" i="61"/>
  <c r="G12" i="61"/>
  <c r="I7" i="61"/>
  <c r="H7" i="61"/>
  <c r="G7" i="61"/>
  <c r="I2" i="61"/>
  <c r="H2" i="61"/>
  <c r="G2" i="61"/>
  <c r="G32" i="93" l="1"/>
  <c r="G33" i="93"/>
  <c r="G31" i="93"/>
  <c r="G24" i="93"/>
  <c r="G25" i="93"/>
  <c r="G23" i="93"/>
  <c r="G13" i="93"/>
  <c r="G14" i="93"/>
  <c r="G12" i="93"/>
  <c r="G5" i="93"/>
  <c r="G6" i="93"/>
  <c r="G4" i="93"/>
  <c r="G14" i="70"/>
  <c r="G15" i="70"/>
  <c r="G13" i="70"/>
  <c r="G6" i="70"/>
  <c r="G7" i="70"/>
  <c r="B18" i="94" l="1"/>
  <c r="C18" i="94"/>
  <c r="B19" i="94"/>
  <c r="C19" i="94"/>
  <c r="B20" i="94"/>
  <c r="C20" i="94"/>
  <c r="B21" i="94"/>
  <c r="C21" i="94"/>
  <c r="B22" i="94"/>
  <c r="C22" i="94"/>
  <c r="B23" i="94"/>
  <c r="C23" i="94"/>
  <c r="C17" i="94"/>
  <c r="B17" i="94"/>
  <c r="C14" i="95"/>
  <c r="C15" i="95"/>
  <c r="C13" i="95"/>
  <c r="B14" i="95"/>
  <c r="B15" i="95"/>
  <c r="J8" i="90"/>
  <c r="I8" i="90"/>
  <c r="H8" i="90"/>
  <c r="J4" i="90"/>
  <c r="I4" i="90"/>
  <c r="E19" i="80"/>
  <c r="E20" i="80"/>
  <c r="E18" i="80"/>
  <c r="E12" i="80"/>
  <c r="E13" i="80"/>
  <c r="E11" i="80"/>
  <c r="A19" i="80"/>
  <c r="A20" i="80"/>
  <c r="A18" i="80"/>
  <c r="A12" i="80"/>
  <c r="A13" i="80"/>
  <c r="A14" i="82"/>
  <c r="A15" i="82"/>
  <c r="E7" i="82"/>
  <c r="E6" i="82"/>
  <c r="D15" i="88"/>
  <c r="D16" i="88"/>
  <c r="E16" i="88"/>
  <c r="E15" i="88"/>
  <c r="D7" i="103" l="1"/>
  <c r="F544" i="32" s="1"/>
  <c r="D6" i="103"/>
  <c r="F545" i="91" l="1"/>
  <c r="B14" i="82"/>
  <c r="B15" i="82"/>
  <c r="C22" i="81" l="1"/>
  <c r="C23" i="81"/>
  <c r="C20" i="80" l="1"/>
  <c r="C19" i="80"/>
  <c r="B20" i="80"/>
  <c r="B19" i="80"/>
  <c r="C13" i="80"/>
  <c r="C12" i="80"/>
  <c r="B13" i="80"/>
  <c r="B12" i="80"/>
  <c r="F19" i="80"/>
  <c r="G19" i="80"/>
  <c r="F20" i="80"/>
  <c r="G20" i="80"/>
  <c r="G18" i="80"/>
  <c r="F18" i="80"/>
  <c r="G12" i="80"/>
  <c r="G13" i="80"/>
  <c r="G11" i="80"/>
  <c r="F12" i="80"/>
  <c r="F13" i="80"/>
  <c r="J9" i="90" l="1"/>
  <c r="I9" i="90"/>
  <c r="E447" i="91" l="1"/>
  <c r="E445" i="91"/>
  <c r="E447" i="32"/>
  <c r="E445" i="32"/>
  <c r="O31" i="74"/>
  <c r="N31" i="74"/>
  <c r="O30" i="74"/>
  <c r="N30" i="74"/>
  <c r="O29" i="74"/>
  <c r="N29" i="74"/>
  <c r="O24" i="74"/>
  <c r="N24" i="74"/>
  <c r="O23" i="74"/>
  <c r="N23" i="74"/>
  <c r="O15" i="74"/>
  <c r="N15" i="74"/>
  <c r="O14" i="74"/>
  <c r="N14" i="74"/>
  <c r="O13" i="74"/>
  <c r="N13" i="74"/>
  <c r="I7" i="70" l="1"/>
  <c r="I6" i="70"/>
  <c r="I5" i="70"/>
  <c r="H7" i="70"/>
  <c r="H6" i="70"/>
  <c r="H14" i="70"/>
  <c r="I14" i="70"/>
  <c r="H15" i="70"/>
  <c r="I15" i="70"/>
  <c r="I13" i="70"/>
  <c r="H13" i="70"/>
  <c r="J366" i="91" l="1"/>
  <c r="J365" i="91"/>
  <c r="I366" i="91"/>
  <c r="I365" i="91"/>
  <c r="H366" i="91"/>
  <c r="H365" i="91"/>
  <c r="J364" i="91"/>
  <c r="I364" i="91"/>
  <c r="H364" i="91"/>
  <c r="J366" i="32"/>
  <c r="I366" i="32"/>
  <c r="H366" i="32"/>
  <c r="J365" i="32"/>
  <c r="I365" i="32"/>
  <c r="H365" i="32"/>
  <c r="J364" i="32"/>
  <c r="I364" i="32"/>
  <c r="H364" i="32"/>
  <c r="E251" i="91" l="1"/>
  <c r="E250" i="91"/>
  <c r="E249" i="91"/>
  <c r="E248" i="91"/>
  <c r="E247" i="91"/>
  <c r="E245" i="91"/>
  <c r="E251" i="32"/>
  <c r="E250" i="32"/>
  <c r="E249" i="32"/>
  <c r="E248" i="32"/>
  <c r="E247" i="32"/>
  <c r="H32" i="93" l="1"/>
  <c r="I32" i="93"/>
  <c r="H33" i="93"/>
  <c r="I33" i="93"/>
  <c r="H24" i="93"/>
  <c r="I24" i="93"/>
  <c r="H25" i="93"/>
  <c r="I25" i="93"/>
  <c r="H13" i="93"/>
  <c r="I13" i="93"/>
  <c r="H14" i="93"/>
  <c r="I14" i="93"/>
  <c r="I12" i="93"/>
  <c r="H5" i="93"/>
  <c r="I5" i="93"/>
  <c r="H6" i="93"/>
  <c r="I6" i="93"/>
  <c r="B27" i="66" l="1"/>
  <c r="B26" i="66"/>
  <c r="B32" i="66"/>
  <c r="B31" i="66"/>
  <c r="B30" i="66"/>
  <c r="P25" i="64" l="1"/>
  <c r="P24" i="64"/>
  <c r="O25" i="64"/>
  <c r="O24" i="64"/>
  <c r="N25" i="64"/>
  <c r="N24" i="64"/>
  <c r="P20" i="64"/>
  <c r="O20" i="64"/>
  <c r="N20" i="64"/>
  <c r="I13" i="61" l="1"/>
  <c r="H13" i="61"/>
  <c r="G13" i="61"/>
  <c r="I9" i="61"/>
  <c r="H9" i="61"/>
  <c r="G9" i="61"/>
  <c r="I8" i="61"/>
  <c r="H8" i="61"/>
  <c r="G8" i="61"/>
  <c r="I4" i="61"/>
  <c r="H4" i="61"/>
  <c r="G4" i="61"/>
  <c r="I3" i="61"/>
  <c r="H3" i="61"/>
  <c r="G3" i="61"/>
  <c r="L15" i="60"/>
  <c r="L14" i="60"/>
  <c r="F22" i="60" l="1"/>
  <c r="G22" i="60"/>
  <c r="F23" i="60"/>
  <c r="G23" i="60"/>
  <c r="G13" i="60"/>
  <c r="F13" i="60"/>
  <c r="C13" i="60"/>
  <c r="B13" i="60"/>
  <c r="N20" i="60"/>
  <c r="M20" i="60"/>
  <c r="L20" i="60"/>
  <c r="N19" i="60"/>
  <c r="M19" i="60"/>
  <c r="L19" i="60"/>
  <c r="N15" i="60"/>
  <c r="M15" i="60"/>
  <c r="N14" i="60"/>
  <c r="M14" i="60"/>
  <c r="G21" i="60"/>
  <c r="F21" i="60"/>
  <c r="B22" i="60"/>
  <c r="C22" i="60"/>
  <c r="B23" i="60"/>
  <c r="C23" i="60"/>
  <c r="C21" i="60"/>
  <c r="B21" i="60"/>
  <c r="F14" i="60"/>
  <c r="G14" i="60"/>
  <c r="F15" i="60"/>
  <c r="G15" i="60"/>
  <c r="B14" i="60"/>
  <c r="C14" i="60"/>
  <c r="B15" i="60"/>
  <c r="C15" i="60"/>
  <c r="Q15" i="59"/>
  <c r="Q18" i="59" l="1"/>
  <c r="F116" i="91"/>
  <c r="G116" i="91"/>
  <c r="F117" i="91"/>
  <c r="G117" i="91"/>
  <c r="G115" i="91"/>
  <c r="F115" i="91"/>
  <c r="G116" i="32"/>
  <c r="G117" i="32"/>
  <c r="G115" i="32"/>
  <c r="F117" i="32"/>
  <c r="F116" i="32"/>
  <c r="F115" i="32"/>
  <c r="S15" i="59" l="1"/>
  <c r="S18" i="59"/>
  <c r="R15" i="59"/>
  <c r="R18" i="59"/>
  <c r="F69" i="91"/>
  <c r="E69" i="91"/>
  <c r="C69" i="91"/>
  <c r="B69" i="91"/>
  <c r="F68" i="91"/>
  <c r="E68" i="91"/>
  <c r="C68" i="91"/>
  <c r="B68" i="91"/>
  <c r="F67" i="91"/>
  <c r="E67" i="91"/>
  <c r="C67" i="91"/>
  <c r="B67" i="91"/>
  <c r="F66" i="91"/>
  <c r="E66" i="91"/>
  <c r="C66" i="91"/>
  <c r="B66" i="91"/>
  <c r="F65" i="91"/>
  <c r="E65" i="91"/>
  <c r="C65" i="91"/>
  <c r="B65" i="91"/>
  <c r="F64" i="91"/>
  <c r="E64" i="91"/>
  <c r="C64" i="91"/>
  <c r="B64" i="91"/>
  <c r="F63" i="91"/>
  <c r="E63" i="91"/>
  <c r="C63" i="91"/>
  <c r="B63" i="91"/>
  <c r="F69" i="32"/>
  <c r="E69" i="32"/>
  <c r="C69" i="32"/>
  <c r="B69" i="32"/>
  <c r="F68" i="32"/>
  <c r="E68" i="32"/>
  <c r="C68" i="32"/>
  <c r="B68" i="32"/>
  <c r="F67" i="32"/>
  <c r="E67" i="32"/>
  <c r="C67" i="32"/>
  <c r="B67" i="32"/>
  <c r="F66" i="32"/>
  <c r="E66" i="32"/>
  <c r="C66" i="32"/>
  <c r="B66" i="32"/>
  <c r="F65" i="32"/>
  <c r="E65" i="32"/>
  <c r="C65" i="32"/>
  <c r="B65" i="32"/>
  <c r="F64" i="32"/>
  <c r="E64" i="32"/>
  <c r="C64" i="32"/>
  <c r="B64" i="32"/>
  <c r="F63" i="32"/>
  <c r="E63" i="32"/>
  <c r="C63" i="32"/>
  <c r="B63" i="32"/>
  <c r="I698" i="91" l="1"/>
  <c r="I697" i="91"/>
  <c r="I696" i="91"/>
  <c r="H698" i="91"/>
  <c r="H697" i="91"/>
  <c r="H696" i="91"/>
  <c r="I698" i="32" l="1"/>
  <c r="I697" i="32"/>
  <c r="I696" i="32"/>
  <c r="H698" i="32"/>
  <c r="H697" i="32"/>
  <c r="H696" i="32"/>
  <c r="C12" i="99" l="1"/>
  <c r="B12" i="99"/>
  <c r="C16" i="102"/>
  <c r="C447" i="91" l="1"/>
  <c r="C447" i="32"/>
  <c r="C445" i="91"/>
  <c r="C445" i="32"/>
  <c r="F570" i="91"/>
  <c r="F569" i="32"/>
  <c r="E570" i="91"/>
  <c r="E569" i="32"/>
  <c r="C697" i="91" l="1"/>
  <c r="C696" i="91"/>
  <c r="C695" i="91"/>
  <c r="C697" i="32" l="1"/>
  <c r="C696" i="32"/>
  <c r="C695" i="32"/>
  <c r="B478" i="91"/>
  <c r="B479" i="91"/>
  <c r="B480" i="91"/>
  <c r="B481" i="91"/>
  <c r="B482" i="91"/>
  <c r="B483" i="91"/>
  <c r="B477" i="91"/>
  <c r="B478" i="32"/>
  <c r="B479" i="32"/>
  <c r="B480" i="32"/>
  <c r="B481" i="32"/>
  <c r="B482" i="32"/>
  <c r="B483" i="32"/>
  <c r="B477" i="32"/>
  <c r="C237" i="91"/>
  <c r="C236" i="91"/>
  <c r="C235" i="91"/>
  <c r="C234" i="91"/>
  <c r="C237" i="32" l="1"/>
  <c r="C236" i="32"/>
  <c r="C235" i="32"/>
  <c r="C234" i="32"/>
  <c r="B13" i="97" l="1"/>
  <c r="K21" i="96" l="1"/>
  <c r="K19" i="96"/>
  <c r="K18" i="96"/>
  <c r="K16" i="96"/>
  <c r="K15" i="96"/>
  <c r="B28" i="66" l="1"/>
  <c r="B33" i="66"/>
  <c r="C13" i="97"/>
  <c r="F4" i="92" l="1"/>
  <c r="A15" i="91" l="1"/>
  <c r="A15" i="32" l="1"/>
  <c r="E246" i="91" l="1"/>
  <c r="E244" i="91"/>
  <c r="E243" i="91"/>
  <c r="E244" i="32"/>
  <c r="E243" i="32"/>
  <c r="E246" i="32"/>
  <c r="F570" i="32" l="1"/>
  <c r="E570" i="32"/>
  <c r="F599" i="91" l="1"/>
  <c r="E599" i="91"/>
  <c r="F598" i="32"/>
  <c r="E598" i="32"/>
  <c r="F627" i="91" l="1"/>
  <c r="E627" i="91"/>
  <c r="F626" i="91"/>
  <c r="E626" i="91"/>
  <c r="F626" i="32"/>
  <c r="F625" i="32"/>
  <c r="E626" i="32"/>
  <c r="E625" i="32"/>
  <c r="E7" i="103" l="1"/>
  <c r="E545" i="91" l="1"/>
  <c r="E544" i="32"/>
  <c r="F14" i="97"/>
  <c r="F15" i="97"/>
  <c r="F16" i="97"/>
  <c r="F17" i="97"/>
  <c r="C12" i="72" l="1"/>
  <c r="B12" i="72"/>
  <c r="C11" i="72"/>
  <c r="L6" i="96"/>
  <c r="L7" i="96"/>
  <c r="L8" i="96"/>
  <c r="L9" i="96"/>
  <c r="L10" i="96"/>
  <c r="K6" i="96"/>
  <c r="K7" i="96"/>
  <c r="K8" i="96"/>
  <c r="K9" i="96"/>
  <c r="K10" i="96"/>
  <c r="E6" i="103" l="1"/>
  <c r="B316" i="91" l="1"/>
  <c r="H314" i="91"/>
  <c r="B315" i="91"/>
  <c r="H313" i="91"/>
  <c r="B314" i="91"/>
  <c r="H312" i="91"/>
  <c r="B313" i="91"/>
  <c r="H311" i="91"/>
  <c r="B312" i="91"/>
  <c r="H310" i="91"/>
  <c r="B311" i="91"/>
  <c r="B310" i="91"/>
  <c r="D304" i="91"/>
  <c r="C304" i="91"/>
  <c r="B304" i="91"/>
  <c r="D303" i="91"/>
  <c r="C303" i="91"/>
  <c r="B303" i="91"/>
  <c r="D302" i="91"/>
  <c r="C302" i="91"/>
  <c r="B302" i="91"/>
  <c r="D301" i="91"/>
  <c r="C301" i="91"/>
  <c r="B301" i="91"/>
  <c r="D300" i="91"/>
  <c r="C300" i="91"/>
  <c r="B300" i="91"/>
  <c r="C293" i="91"/>
  <c r="B293" i="91"/>
  <c r="C292" i="91"/>
  <c r="B292" i="91"/>
  <c r="C291" i="91"/>
  <c r="B291" i="91"/>
  <c r="C290" i="91"/>
  <c r="B290" i="91"/>
  <c r="C52" i="91"/>
  <c r="B52" i="91"/>
  <c r="C51" i="91"/>
  <c r="B51" i="91"/>
  <c r="C52" i="32"/>
  <c r="C51" i="32"/>
  <c r="B52" i="32"/>
  <c r="B51" i="32"/>
  <c r="H311" i="32"/>
  <c r="H312" i="32"/>
  <c r="H313" i="32"/>
  <c r="H314" i="32"/>
  <c r="H310" i="32"/>
  <c r="B311" i="32"/>
  <c r="B312" i="32"/>
  <c r="B313" i="32"/>
  <c r="B314" i="32"/>
  <c r="B315" i="32"/>
  <c r="B316" i="32"/>
  <c r="B310" i="32"/>
  <c r="C22" i="102"/>
  <c r="C21" i="102"/>
  <c r="C23" i="102"/>
  <c r="B22" i="102"/>
  <c r="B21" i="102"/>
  <c r="B23" i="102"/>
  <c r="C293" i="32"/>
  <c r="B293" i="32"/>
  <c r="B292" i="32"/>
  <c r="C291" i="32"/>
  <c r="B291" i="32"/>
  <c r="B18" i="97"/>
  <c r="B27" i="97" s="1"/>
  <c r="B17" i="97"/>
  <c r="B26" i="97" s="1"/>
  <c r="B16" i="97"/>
  <c r="B25" i="97" s="1"/>
  <c r="B15" i="97"/>
  <c r="B24" i="97" s="1"/>
  <c r="B14" i="97"/>
  <c r="B23" i="97" s="1"/>
  <c r="B22" i="97"/>
  <c r="C18" i="97"/>
  <c r="C27" i="97" s="1"/>
  <c r="C17" i="97"/>
  <c r="C26" i="97" s="1"/>
  <c r="C16" i="97"/>
  <c r="C25" i="97" s="1"/>
  <c r="C15" i="97"/>
  <c r="C24" i="97" s="1"/>
  <c r="C14" i="97"/>
  <c r="C23" i="97" s="1"/>
  <c r="C22" i="97"/>
  <c r="D301" i="32"/>
  <c r="D302" i="32"/>
  <c r="D303" i="32"/>
  <c r="D304" i="32"/>
  <c r="D300" i="32"/>
  <c r="C301" i="32"/>
  <c r="C302" i="32"/>
  <c r="C303" i="32"/>
  <c r="C304" i="32"/>
  <c r="C300" i="32"/>
  <c r="B301" i="32"/>
  <c r="B302" i="32"/>
  <c r="B303" i="32"/>
  <c r="B304" i="32"/>
  <c r="B300" i="32"/>
  <c r="C292" i="32"/>
  <c r="C290" i="32"/>
  <c r="B290" i="32"/>
  <c r="C32" i="94" l="1"/>
  <c r="C44" i="94" s="1"/>
  <c r="B34" i="94"/>
  <c r="B46" i="94" s="1"/>
  <c r="B32" i="94"/>
  <c r="B44" i="94" s="1"/>
  <c r="B30" i="94"/>
  <c r="B42" i="94" s="1"/>
  <c r="B29" i="94"/>
  <c r="B41" i="94" s="1"/>
  <c r="C34" i="94"/>
  <c r="C46" i="94" s="1"/>
  <c r="B35" i="94"/>
  <c r="B47" i="94" s="1"/>
  <c r="B33" i="94"/>
  <c r="B45" i="94" s="1"/>
  <c r="B31" i="94"/>
  <c r="B43" i="94" s="1"/>
  <c r="C31" i="94"/>
  <c r="C43" i="94" s="1"/>
  <c r="C23" i="95"/>
  <c r="C31" i="95" s="1"/>
  <c r="B21" i="95"/>
  <c r="B29" i="95" s="1"/>
  <c r="C22" i="95"/>
  <c r="C30" i="95" s="1"/>
  <c r="C21" i="95"/>
  <c r="C29" i="95" s="1"/>
  <c r="B23" i="95"/>
  <c r="B31" i="95" s="1"/>
  <c r="B22" i="95"/>
  <c r="B30" i="95" s="1"/>
  <c r="C30" i="94"/>
  <c r="C42" i="94" s="1"/>
  <c r="C35" i="94"/>
  <c r="C47" i="94" s="1"/>
  <c r="C29" i="94"/>
  <c r="C41" i="94" s="1"/>
  <c r="C33" i="94"/>
  <c r="C45" i="94" s="1"/>
  <c r="F264" i="91"/>
  <c r="F265" i="91"/>
  <c r="E264" i="91"/>
  <c r="C265" i="91"/>
  <c r="F10" i="92" l="1"/>
  <c r="F8" i="92"/>
  <c r="F21" i="92"/>
  <c r="F6" i="92"/>
  <c r="F14" i="92"/>
  <c r="F12" i="92"/>
  <c r="G7" i="92"/>
  <c r="K7" i="92" s="1"/>
  <c r="G9" i="92"/>
  <c r="K9" i="92" s="1"/>
  <c r="G13" i="92"/>
  <c r="K13" i="92" s="1"/>
  <c r="G15" i="92"/>
  <c r="K15" i="92" s="1"/>
  <c r="G17" i="92"/>
  <c r="K17" i="92" s="1"/>
  <c r="G19" i="92"/>
  <c r="K19" i="92" s="1"/>
  <c r="G4" i="92"/>
  <c r="K4" i="92" s="1"/>
  <c r="G6" i="92"/>
  <c r="K6" i="92" s="1"/>
  <c r="G8" i="92"/>
  <c r="K8" i="92" s="1"/>
  <c r="G10" i="92"/>
  <c r="K10" i="92" s="1"/>
  <c r="G12" i="92"/>
  <c r="K12" i="92" s="1"/>
  <c r="G14" i="92"/>
  <c r="K14" i="92" s="1"/>
  <c r="G16" i="92"/>
  <c r="K16" i="92" s="1"/>
  <c r="G18" i="92"/>
  <c r="K18" i="92" s="1"/>
  <c r="G20" i="92"/>
  <c r="K20" i="92" s="1"/>
  <c r="F16" i="92"/>
  <c r="F18" i="92"/>
  <c r="F20" i="92"/>
  <c r="G5" i="92"/>
  <c r="K5" i="92" s="1"/>
  <c r="G11" i="92"/>
  <c r="K11" i="92" s="1"/>
  <c r="G21" i="92"/>
  <c r="K21" i="92" s="1"/>
  <c r="F5" i="92"/>
  <c r="F7" i="92"/>
  <c r="F9" i="92"/>
  <c r="F11" i="92"/>
  <c r="F13" i="92"/>
  <c r="F15" i="92"/>
  <c r="F17" i="92"/>
  <c r="F19" i="92"/>
  <c r="F651" i="91" l="1"/>
  <c r="E651" i="91"/>
  <c r="F650" i="91"/>
  <c r="E650" i="91"/>
  <c r="F649" i="91"/>
  <c r="E649" i="91"/>
  <c r="F637" i="91"/>
  <c r="E637" i="91"/>
  <c r="F636" i="91"/>
  <c r="E636" i="91"/>
  <c r="F635" i="91"/>
  <c r="E635" i="91"/>
  <c r="F600" i="91"/>
  <c r="E600" i="91"/>
  <c r="F598" i="91"/>
  <c r="E598" i="91"/>
  <c r="F597" i="91"/>
  <c r="E597" i="91"/>
  <c r="F572" i="91"/>
  <c r="E572" i="91"/>
  <c r="F571" i="91"/>
  <c r="E571" i="91"/>
  <c r="F569" i="91"/>
  <c r="E569" i="91"/>
  <c r="F568" i="91"/>
  <c r="E568" i="91"/>
  <c r="F567" i="91"/>
  <c r="E567" i="91"/>
  <c r="F566" i="91"/>
  <c r="E566" i="91"/>
  <c r="F565" i="91"/>
  <c r="E565" i="91"/>
  <c r="F564" i="91"/>
  <c r="E564" i="91"/>
  <c r="F552" i="91"/>
  <c r="E552" i="91"/>
  <c r="F551" i="91"/>
  <c r="E551" i="91"/>
  <c r="F550" i="91"/>
  <c r="E550" i="91"/>
  <c r="F549" i="91"/>
  <c r="E549" i="91"/>
  <c r="F548" i="91"/>
  <c r="E548" i="91"/>
  <c r="F547" i="91"/>
  <c r="E547" i="91"/>
  <c r="F546" i="91"/>
  <c r="E546" i="91"/>
  <c r="F531" i="91"/>
  <c r="E531" i="91"/>
  <c r="F530" i="91"/>
  <c r="E530" i="91"/>
  <c r="F529" i="91"/>
  <c r="E529" i="91"/>
  <c r="F528" i="91"/>
  <c r="E528" i="91"/>
  <c r="F527" i="91"/>
  <c r="E527" i="91"/>
  <c r="E501" i="91"/>
  <c r="E500" i="91"/>
  <c r="E499" i="91"/>
  <c r="E498" i="91"/>
  <c r="E497" i="91"/>
  <c r="E496" i="91"/>
  <c r="E495" i="91"/>
  <c r="E494" i="91"/>
  <c r="E493" i="91"/>
  <c r="E492" i="91"/>
  <c r="E491" i="91"/>
  <c r="E490" i="91"/>
  <c r="E450" i="91"/>
  <c r="C450" i="91"/>
  <c r="E449" i="91"/>
  <c r="C449" i="91"/>
  <c r="E448" i="91"/>
  <c r="C448" i="91"/>
  <c r="E446" i="91"/>
  <c r="C446" i="91"/>
  <c r="E444" i="91"/>
  <c r="C444" i="91"/>
  <c r="E421" i="91"/>
  <c r="C421" i="91"/>
  <c r="E420" i="91"/>
  <c r="C420" i="91"/>
  <c r="E419" i="91"/>
  <c r="C419" i="91"/>
  <c r="E418" i="91"/>
  <c r="C418" i="91"/>
  <c r="E417" i="91"/>
  <c r="C417" i="91"/>
  <c r="E416" i="91"/>
  <c r="C416" i="91"/>
  <c r="E415" i="91"/>
  <c r="C415" i="91"/>
  <c r="E414" i="91"/>
  <c r="C414" i="91"/>
  <c r="E412" i="91"/>
  <c r="C412" i="91"/>
  <c r="E411" i="91"/>
  <c r="C411" i="91"/>
  <c r="E409" i="91"/>
  <c r="C409" i="91"/>
  <c r="E408" i="91"/>
  <c r="C408" i="91"/>
  <c r="E367" i="91"/>
  <c r="C367" i="91"/>
  <c r="E366" i="91"/>
  <c r="C366" i="91"/>
  <c r="E365" i="91"/>
  <c r="C365" i="91"/>
  <c r="E364" i="91"/>
  <c r="C364" i="91"/>
  <c r="E363" i="91"/>
  <c r="C363" i="91"/>
  <c r="E362" i="91"/>
  <c r="C362" i="91"/>
  <c r="E361" i="91"/>
  <c r="C361" i="91"/>
  <c r="F263" i="91"/>
  <c r="C263" i="91"/>
  <c r="E259" i="91"/>
  <c r="E258" i="91"/>
  <c r="E257" i="91"/>
  <c r="E256" i="91"/>
  <c r="B49" i="91"/>
  <c r="C48" i="91"/>
  <c r="C47" i="91"/>
  <c r="B47" i="91"/>
  <c r="C46" i="91"/>
  <c r="B46" i="91"/>
  <c r="C45" i="91"/>
  <c r="B45" i="91"/>
  <c r="C44" i="91"/>
  <c r="B44" i="91"/>
  <c r="C43" i="91"/>
  <c r="B43" i="91"/>
  <c r="C42" i="91"/>
  <c r="B42" i="91"/>
  <c r="C41" i="91"/>
  <c r="C40" i="91"/>
  <c r="B40" i="91"/>
  <c r="E501" i="32"/>
  <c r="E500" i="32"/>
  <c r="E499" i="32"/>
  <c r="E498" i="32"/>
  <c r="E491" i="32" l="1"/>
  <c r="E492" i="32"/>
  <c r="E493" i="32"/>
  <c r="E494" i="32"/>
  <c r="E495" i="32"/>
  <c r="E496" i="32"/>
  <c r="E497" i="32"/>
  <c r="E490" i="32"/>
  <c r="F650" i="32"/>
  <c r="F651" i="32"/>
  <c r="F649" i="32"/>
  <c r="E650" i="32"/>
  <c r="E651" i="32"/>
  <c r="E649" i="32"/>
  <c r="F636" i="32"/>
  <c r="F637" i="32"/>
  <c r="F635" i="32"/>
  <c r="E636" i="32"/>
  <c r="E637" i="32"/>
  <c r="E635" i="32"/>
  <c r="F599" i="32"/>
  <c r="F596" i="32"/>
  <c r="F597" i="32"/>
  <c r="E596" i="32"/>
  <c r="E597" i="32"/>
  <c r="E599" i="32"/>
  <c r="F564" i="32"/>
  <c r="F565" i="32"/>
  <c r="F566" i="32"/>
  <c r="F567" i="32"/>
  <c r="F568" i="32"/>
  <c r="F571" i="32"/>
  <c r="F563" i="32"/>
  <c r="E564" i="32"/>
  <c r="E565" i="32"/>
  <c r="E566" i="32"/>
  <c r="E567" i="32"/>
  <c r="E568" i="32"/>
  <c r="E571" i="32"/>
  <c r="E563" i="32"/>
  <c r="F546" i="32"/>
  <c r="F547" i="32"/>
  <c r="F548" i="32"/>
  <c r="F549" i="32"/>
  <c r="F550" i="32"/>
  <c r="F551" i="32"/>
  <c r="F545" i="32"/>
  <c r="E546" i="32"/>
  <c r="E547" i="32"/>
  <c r="E548" i="32"/>
  <c r="E549" i="32"/>
  <c r="E550" i="32"/>
  <c r="E551" i="32"/>
  <c r="E545" i="32"/>
  <c r="F528" i="32"/>
  <c r="F529" i="32"/>
  <c r="F530" i="32"/>
  <c r="F531" i="32"/>
  <c r="F527" i="32"/>
  <c r="E528" i="32"/>
  <c r="E529" i="32"/>
  <c r="E530" i="32"/>
  <c r="E531" i="32"/>
  <c r="E446" i="32"/>
  <c r="E448" i="32"/>
  <c r="E449" i="32"/>
  <c r="E450" i="32"/>
  <c r="C446" i="32"/>
  <c r="C448" i="32"/>
  <c r="C449" i="32"/>
  <c r="C450" i="32"/>
  <c r="E444" i="32"/>
  <c r="C444" i="32"/>
  <c r="E410" i="32"/>
  <c r="E412" i="32"/>
  <c r="E413" i="32"/>
  <c r="E415" i="32"/>
  <c r="E416" i="32"/>
  <c r="E417" i="32"/>
  <c r="E418" i="32"/>
  <c r="E419" i="32"/>
  <c r="E420" i="32"/>
  <c r="E421" i="32"/>
  <c r="E422" i="32"/>
  <c r="C410" i="32"/>
  <c r="C412" i="32"/>
  <c r="C413" i="32"/>
  <c r="C415" i="32"/>
  <c r="C416" i="32"/>
  <c r="C417" i="32"/>
  <c r="C418" i="32"/>
  <c r="C419" i="32"/>
  <c r="C420" i="32"/>
  <c r="C421" i="32"/>
  <c r="C422" i="32"/>
  <c r="E409" i="32"/>
  <c r="C409" i="32"/>
  <c r="C361" i="32"/>
  <c r="E362" i="32"/>
  <c r="E363" i="32"/>
  <c r="E364" i="32"/>
  <c r="E365" i="32"/>
  <c r="E366" i="32"/>
  <c r="E367" i="32"/>
  <c r="C362" i="32"/>
  <c r="C363" i="32"/>
  <c r="C364" i="32"/>
  <c r="C365" i="32"/>
  <c r="C366" i="32"/>
  <c r="C367" i="32"/>
  <c r="E361" i="32"/>
  <c r="E257" i="32"/>
  <c r="E258" i="32"/>
  <c r="E259" i="32"/>
  <c r="C263" i="32"/>
  <c r="C264" i="32"/>
  <c r="C265" i="32"/>
  <c r="E256" i="32"/>
  <c r="C43" i="32" l="1"/>
  <c r="B43" i="32"/>
  <c r="C49" i="32"/>
  <c r="B49" i="32"/>
  <c r="C48" i="32"/>
  <c r="B48" i="32"/>
  <c r="C47" i="32"/>
  <c r="B47" i="32"/>
  <c r="C46" i="32"/>
  <c r="B46" i="32"/>
  <c r="C45" i="32"/>
  <c r="B45" i="32"/>
  <c r="C44" i="32"/>
  <c r="B44" i="32"/>
  <c r="B42" i="32"/>
  <c r="C41" i="32"/>
  <c r="B41" i="32"/>
  <c r="C40" i="32"/>
  <c r="B40" i="32"/>
</calcChain>
</file>

<file path=xl/sharedStrings.xml><?xml version="1.0" encoding="utf-8"?>
<sst xmlns="http://schemas.openxmlformats.org/spreadsheetml/2006/main" count="6314" uniqueCount="2917">
  <si>
    <t>TP</t>
  </si>
  <si>
    <t>Назив територије:</t>
  </si>
  <si>
    <t>Индикатор</t>
  </si>
  <si>
    <t>Вредност</t>
  </si>
  <si>
    <t>Година</t>
  </si>
  <si>
    <t>најновије</t>
  </si>
  <si>
    <t>Густина насељености</t>
  </si>
  <si>
    <t>Стопа живорођених</t>
  </si>
  <si>
    <t>Стопа умрлих</t>
  </si>
  <si>
    <t>Површина</t>
  </si>
  <si>
    <t>Број насеља</t>
  </si>
  <si>
    <t>Становништво - процена средином године</t>
  </si>
  <si>
    <t>Стопа природног прираштаја</t>
  </si>
  <si>
    <t>Просечна старост</t>
  </si>
  <si>
    <t>Индекс старења</t>
  </si>
  <si>
    <t>ИЗВОР ПОДАТАКА</t>
  </si>
  <si>
    <t>Укупно</t>
  </si>
  <si>
    <t>Мушко</t>
  </si>
  <si>
    <t>Женско</t>
  </si>
  <si>
    <t>0 - 6 година</t>
  </si>
  <si>
    <t>7 - 14 година</t>
  </si>
  <si>
    <t>15 - 18 година</t>
  </si>
  <si>
    <t>0 - 17  година</t>
  </si>
  <si>
    <t>15 - 29  година</t>
  </si>
  <si>
    <t>УКУПНО</t>
  </si>
  <si>
    <t>0-6</t>
  </si>
  <si>
    <t>7-14</t>
  </si>
  <si>
    <t>15-18</t>
  </si>
  <si>
    <t>0-17</t>
  </si>
  <si>
    <t>15-29</t>
  </si>
  <si>
    <t>15-64</t>
  </si>
  <si>
    <t>15 - 64 година</t>
  </si>
  <si>
    <t>StartOfMapping</t>
  </si>
  <si>
    <t>ProfileType</t>
  </si>
  <si>
    <t>Area</t>
  </si>
  <si>
    <t>profilenamingconvention</t>
  </si>
  <si>
    <t>Object</t>
  </si>
  <si>
    <t>CommonElements</t>
  </si>
  <si>
    <t>ObjectType</t>
  </si>
  <si>
    <t>Table</t>
  </si>
  <si>
    <t>ObjectSheet</t>
  </si>
  <si>
    <t>Layout</t>
  </si>
  <si>
    <t>DataSheet</t>
  </si>
  <si>
    <t>DEM1</t>
  </si>
  <si>
    <t>ChartID</t>
  </si>
  <si>
    <t>AreaProfile</t>
  </si>
  <si>
    <t>IUS</t>
  </si>
  <si>
    <t>SRC</t>
  </si>
  <si>
    <t>CategoryXAxisLabels</t>
  </si>
  <si>
    <t>SeriesCount</t>
  </si>
  <si>
    <t>DataCells</t>
  </si>
  <si>
    <t>B2</t>
  </si>
  <si>
    <t>EndOfObject</t>
  </si>
  <si>
    <t>EndOfMapping</t>
  </si>
  <si>
    <t>B7</t>
  </si>
  <si>
    <t>C7</t>
  </si>
  <si>
    <t>D7</t>
  </si>
  <si>
    <t>B8</t>
  </si>
  <si>
    <t>C8</t>
  </si>
  <si>
    <t>D8</t>
  </si>
  <si>
    <t>Chart</t>
  </si>
  <si>
    <t>DEM2</t>
  </si>
  <si>
    <t>E7</t>
  </si>
  <si>
    <t>H7</t>
  </si>
  <si>
    <t>K7</t>
  </si>
  <si>
    <t>N7</t>
  </si>
  <si>
    <t>Q7</t>
  </si>
  <si>
    <t>B9</t>
  </si>
  <si>
    <t>C9</t>
  </si>
  <si>
    <t>D9</t>
  </si>
  <si>
    <t>C10</t>
  </si>
  <si>
    <t>B10</t>
  </si>
  <si>
    <t>B11</t>
  </si>
  <si>
    <t>C11</t>
  </si>
  <si>
    <t>B12</t>
  </si>
  <si>
    <t>C12</t>
  </si>
  <si>
    <t>D12</t>
  </si>
  <si>
    <t>B13</t>
  </si>
  <si>
    <t>C13</t>
  </si>
  <si>
    <t>D13</t>
  </si>
  <si>
    <t>B14</t>
  </si>
  <si>
    <t>C14</t>
  </si>
  <si>
    <t>D14</t>
  </si>
  <si>
    <t>B15</t>
  </si>
  <si>
    <t>C15</t>
  </si>
  <si>
    <t>D15</t>
  </si>
  <si>
    <t>B16</t>
  </si>
  <si>
    <t>C16</t>
  </si>
  <si>
    <t>TP - TP=MRT|IUS=b8cf56ea-2abe-4a2e-856f-332a125d5ea4~1a6b0005-85af-4235-862a-57c0e25bffc8~A311B12B-026F-47CC-8D35-8E994906C86E</t>
  </si>
  <si>
    <t>D16</t>
  </si>
  <si>
    <t>DV - TP=MRT|IUS=f17e8ebe-329b-40fa-ba77-710646c3fab6~784D95D4-0CE0-45D9-BAFF-C9D19082FFDD~A311B12B-026F-47CC-8D35-8E994906C86E</t>
  </si>
  <si>
    <t>TP - TP=MRT|IUS=f17e8ebe-329b-40fa-ba77-710646c3fab6~784D95D4-0CE0-45D9-BAFF-C9D19082FFDD~A311B12B-026F-47CC-8D35-8E994906C86E</t>
  </si>
  <si>
    <t>DV - TP=MRT|IUS=b8cf56ea-2abe-4a2e-856f-332a125d5ea4~1a6b0005-85af-4235-862a-57c0e25bffc8~A311B12B-026F-47CC-8D35-8E994906C86E</t>
  </si>
  <si>
    <t>B6</t>
  </si>
  <si>
    <t>C6</t>
  </si>
  <si>
    <t>D6</t>
  </si>
  <si>
    <t>E6</t>
  </si>
  <si>
    <t>F6</t>
  </si>
  <si>
    <t>G6</t>
  </si>
  <si>
    <t>F7</t>
  </si>
  <si>
    <t>G7</t>
  </si>
  <si>
    <t>H6</t>
  </si>
  <si>
    <t>I6</t>
  </si>
  <si>
    <t>J6</t>
  </si>
  <si>
    <t>I7</t>
  </si>
  <si>
    <t>J7</t>
  </si>
  <si>
    <t>K6</t>
  </si>
  <si>
    <t>L6</t>
  </si>
  <si>
    <t>M6</t>
  </si>
  <si>
    <t>L7</t>
  </si>
  <si>
    <t>M7</t>
  </si>
  <si>
    <t>N6</t>
  </si>
  <si>
    <t>O6</t>
  </si>
  <si>
    <t>P6</t>
  </si>
  <si>
    <t>O7</t>
  </si>
  <si>
    <t>P7</t>
  </si>
  <si>
    <t>Q6</t>
  </si>
  <si>
    <t>R6</t>
  </si>
  <si>
    <t>S6</t>
  </si>
  <si>
    <t>R7</t>
  </si>
  <si>
    <t>S7</t>
  </si>
  <si>
    <t>T6</t>
  </si>
  <si>
    <t>U6</t>
  </si>
  <si>
    <t>V6</t>
  </si>
  <si>
    <t>Живорођени</t>
  </si>
  <si>
    <t>Умрли</t>
  </si>
  <si>
    <t>Жене</t>
  </si>
  <si>
    <t>Мушкарци</t>
  </si>
  <si>
    <t>B4</t>
  </si>
  <si>
    <t>B5</t>
  </si>
  <si>
    <t>D4</t>
  </si>
  <si>
    <t>D5</t>
  </si>
  <si>
    <t>C4</t>
  </si>
  <si>
    <t>C5</t>
  </si>
  <si>
    <t>E4</t>
  </si>
  <si>
    <t>E5</t>
  </si>
  <si>
    <t>Досељени</t>
  </si>
  <si>
    <t>Одсељени</t>
  </si>
  <si>
    <t>I5</t>
  </si>
  <si>
    <t>J5</t>
  </si>
  <si>
    <t>K5</t>
  </si>
  <si>
    <t>L5</t>
  </si>
  <si>
    <t>Закључени бракови</t>
  </si>
  <si>
    <t>Разведени бракови</t>
  </si>
  <si>
    <t>Просечно трајање разведеног брака</t>
  </si>
  <si>
    <t>DEM4</t>
  </si>
  <si>
    <t>B3</t>
  </si>
  <si>
    <t>C3</t>
  </si>
  <si>
    <t>D3</t>
  </si>
  <si>
    <t>Просечне зараде без пореза и доприноса</t>
  </si>
  <si>
    <t>Регистровани незапослени</t>
  </si>
  <si>
    <t>Регистровани незапослени на 1000 становника</t>
  </si>
  <si>
    <t>EKO2</t>
  </si>
  <si>
    <t>F5</t>
  </si>
  <si>
    <t>G5</t>
  </si>
  <si>
    <t>15-29 година</t>
  </si>
  <si>
    <t>30-54 година</t>
  </si>
  <si>
    <t>55 или више година</t>
  </si>
  <si>
    <t>EKO3</t>
  </si>
  <si>
    <t>Приходи и примања буџета локалне самоуправе</t>
  </si>
  <si>
    <t>Приходи и примања буџета локалне самоуправе по становнику</t>
  </si>
  <si>
    <t>Расходи и издаци буџета локалне самоуправе</t>
  </si>
  <si>
    <t>Расходи и издаци буџета локалне самоуправе по становнику</t>
  </si>
  <si>
    <t>Расходи корисника буџетских средстава</t>
  </si>
  <si>
    <t>Расходи корисника буџетских средстава по становнику</t>
  </si>
  <si>
    <t>Активна привредна друштва</t>
  </si>
  <si>
    <t>Активни предузетници</t>
  </si>
  <si>
    <t>Подстицаји регионалног развоја</t>
  </si>
  <si>
    <t>EKO4</t>
  </si>
  <si>
    <t>DV - TP=MRT|IUS=ea053d20-23ce-4c76-8666-61b320d30bf1~387a6ab4-d645-4f22-aecc-531b05c4527c~A311B12B-026F-47CC-8D35-8E994906C86E</t>
  </si>
  <si>
    <t>TP - TP=MRT|IUS=ea053d20-23ce-4c76-8666-61b320d30bf1~387a6ab4-d645-4f22-aecc-531b05c4527c~A311B12B-026F-47CC-8D35-8E994906C86E</t>
  </si>
  <si>
    <t>DV - TP=MRT|IUS=bc5f5ce9-7c9c-4c77-8940-54e439b68da4~0d14b8cc-310a-4c59-b16c-f59c3dc98da0~A311B12B-026F-47CC-8D35-8E994906C86E</t>
  </si>
  <si>
    <t>TP - TP=MRT|IUS=bc5f5ce9-7c9c-4c77-8940-54e439b68da4~0d14b8cc-310a-4c59-b16c-f59c3dc98da0~A311B12B-026F-47CC-8D35-8E994906C86E</t>
  </si>
  <si>
    <t>DV - TP=MRT|IUS=b40a4cfe-c3d9-4268-a035-556a476a53b3~387a6ab4-d645-4f22-aecc-531b05c4527c~A311B12B-026F-47CC-8D35-8E994906C86E</t>
  </si>
  <si>
    <t>TP - TP=MRT|IUS=b40a4cfe-c3d9-4268-a035-556a476a53b3~387a6ab4-d645-4f22-aecc-531b05c4527c~A311B12B-026F-47CC-8D35-8E994906C86E</t>
  </si>
  <si>
    <t>DV - TP=MRT|IUS=268aa1d9-3e89-4cd6-9cc5-cc8aef9c0113~0d14b8cc-310a-4c59-b16c-f59c3dc98da0~A311B12B-026F-47CC-8D35-8E994906C86E</t>
  </si>
  <si>
    <t>TP - TP=MRT|IUS=268aa1d9-3e89-4cd6-9cc5-cc8aef9c0113~0d14b8cc-310a-4c59-b16c-f59c3dc98da0~A311B12B-026F-47CC-8D35-8E994906C86E</t>
  </si>
  <si>
    <t>DV - TP=MRT|IUS=2a0cf309-4062-4b0f-a491-65e5ac54336c~387a6ab4-d645-4f22-aecc-531b05c4527c~A311B12B-026F-47CC-8D35-8E994906C86E</t>
  </si>
  <si>
    <t>TP - TP=MRT|IUS=2a0cf309-4062-4b0f-a491-65e5ac54336c~387a6ab4-d645-4f22-aecc-531b05c4527c~A311B12B-026F-47CC-8D35-8E994906C86E</t>
  </si>
  <si>
    <t>DV - TP=MRT|IUS=8508c755-0e46-4e53-b223-1c95e7389643~784D95D4-0CE0-45D9-BAFF-C9D19082FFDD~A311B12B-026F-47CC-8D35-8E994906C86E</t>
  </si>
  <si>
    <t>TP - TP=MRT|IUS=8508c755-0e46-4e53-b223-1c95e7389643~784D95D4-0CE0-45D9-BAFF-C9D19082FFDD~A311B12B-026F-47CC-8D35-8E994906C86E</t>
  </si>
  <si>
    <t>DV - TP=MRT|IUS=5b42cc75-1ce8-443a-a332-2340b3c17d32~784D95D4-0CE0-45D9-BAFF-C9D19082FFDD~A311B12B-026F-47CC-8D35-8E994906C86E</t>
  </si>
  <si>
    <t>TP - TP=MRT|IUS=5b42cc75-1ce8-443a-a332-2340b3c17d32~784D95D4-0CE0-45D9-BAFF-C9D19082FFDD~A311B12B-026F-47CC-8D35-8E994906C86E</t>
  </si>
  <si>
    <t>DV - TP=MRT|IUS=bd8e236f-3511-46e8-9f06-5aa4f953e0b2~0d14b8cc-310a-4c59-b16c-f59c3dc98da0~A311B12B-026F-47CC-8D35-8E994906C86E</t>
  </si>
  <si>
    <t>TP - TP=MRT|IUS=bd8e236f-3511-46e8-9f06-5aa4f953e0b2~0d14b8cc-310a-4c59-b16c-f59c3dc98da0~A311B12B-026F-47CC-8D35-8E994906C86E</t>
  </si>
  <si>
    <t>Учешће расхода за здравствену заштиту у укупним расходима корисника буџетских средстава</t>
  </si>
  <si>
    <t>Учешће расхода за образовање у укупним расходима корисника буџетских средстава</t>
  </si>
  <si>
    <t>Учешће расхода за социјалну заштиту у укупним расходима корисника буџетских средстава</t>
  </si>
  <si>
    <t xml:space="preserve">ПРЕДШКОЛСКО ОБРАЗОВАЊЕ                                                                                      </t>
  </si>
  <si>
    <t>Предшколско образовање - установе</t>
  </si>
  <si>
    <t>Предшколско образовање - објекти</t>
  </si>
  <si>
    <t>Деца узраста 0-3 године у предшколском васпитању и образовању</t>
  </si>
  <si>
    <t>Обухват деце узраста 0-3 године предшколским васпитањем и образовањем</t>
  </si>
  <si>
    <t>Деца узраста од 3 године до поласка у ППП у предшколском васпитању и образовању</t>
  </si>
  <si>
    <t>Обухват деце узраста од 3 године до поласка у ППП предшколским васпитањем и образовањем</t>
  </si>
  <si>
    <t>Деца која похађају припремни предшколски програм</t>
  </si>
  <si>
    <t>OBRAZ1</t>
  </si>
  <si>
    <t>DV - TP=MRT|IUS=8dfad4b7-4129-4c72-9ee4-172830894610~784D95D4-0CE0-45D9-BAFF-C9D19082FFDD~A311B12B-026F-47CC-8D35-8E994906C86E</t>
  </si>
  <si>
    <t>TP - TP=MRT|IUS=8dfad4b7-4129-4c72-9ee4-172830894610~784D95D4-0CE0-45D9-BAFF-C9D19082FFDD~A311B12B-026F-47CC-8D35-8E994906C86E</t>
  </si>
  <si>
    <t>DV - TP=MRT|IUS=b7a3d32b-88ab-4508-8ffb-80ef8ce2a5c7~784D95D4-0CE0-45D9-BAFF-C9D19082FFDD~A311B12B-026F-47CC-8D35-8E994906C86E</t>
  </si>
  <si>
    <t>TP - TP=MRT|IUS=b7a3d32b-88ab-4508-8ffb-80ef8ce2a5c7~784D95D4-0CE0-45D9-BAFF-C9D19082FFDD~A311B12B-026F-47CC-8D35-8E994906C86E</t>
  </si>
  <si>
    <t>DV - TP=MRT|IUS=1cb3dcb6-70d3-44e2-8d6f-1a2a247fec89~784D95D4-0CE0-45D9-BAFF-C9D19082FFDD~A311B12B-026F-47CC-8D35-8E994906C86E</t>
  </si>
  <si>
    <t>TP - TP=MRT|IUS=1cb3dcb6-70d3-44e2-8d6f-1a2a247fec89~784D95D4-0CE0-45D9-BAFF-C9D19082FFDD~A311B12B-026F-47CC-8D35-8E994906C86E</t>
  </si>
  <si>
    <t>DV - TP=MRT|IUS=7c0b0ecd-f12f-4881-a172-90d1ce4a3275~B602B58B-6879-4188-9D49-DD833281FE4E~A311B12B-026F-47CC-8D35-8E994906C86E</t>
  </si>
  <si>
    <t>TP - TP=MRT|IUS=7c0b0ecd-f12f-4881-a172-90d1ce4a3275~B602B58B-6879-4188-9D49-DD833281FE4E~A311B12B-026F-47CC-8D35-8E994906C86E</t>
  </si>
  <si>
    <t>DV - TP=MRT|IUS=45352fc9-2328-4a31-8104-4669fb35f130~784D95D4-0CE0-45D9-BAFF-C9D19082FFDD~A311B12B-026F-47CC-8D35-8E994906C86E</t>
  </si>
  <si>
    <t>TP - TP=MRT|IUS=45352fc9-2328-4a31-8104-4669fb35f130~784D95D4-0CE0-45D9-BAFF-C9D19082FFDD~A311B12B-026F-47CC-8D35-8E994906C86E</t>
  </si>
  <si>
    <t>DV - TP=MRT|IUS=77e2c272-7c80-4751-a831-0a7a732afaad~B602B58B-6879-4188-9D49-DD833281FE4E~A311B12B-026F-47CC-8D35-8E994906C86E</t>
  </si>
  <si>
    <t>TP - TP=MRT|IUS=77e2c272-7c80-4751-a831-0a7a732afaad~B602B58B-6879-4188-9D49-DD833281FE4E~A311B12B-026F-47CC-8D35-8E994906C86E</t>
  </si>
  <si>
    <t>DV - TP=MRT|IUS=7c03f2eb-9b51-418d-be9a-504bcb84a391~784D95D4-0CE0-45D9-BAFF-C9D19082FFDD~A311B12B-026F-47CC-8D35-8E994906C86E</t>
  </si>
  <si>
    <t>TP - TP=MRT|IUS=7c03f2eb-9b51-418d-be9a-504bcb84a391~784D95D4-0CE0-45D9-BAFF-C9D19082FFDD~A311B12B-026F-47CC-8D35-8E994906C86E</t>
  </si>
  <si>
    <t>Предшколско образовање - капацитет</t>
  </si>
  <si>
    <t>Градско</t>
  </si>
  <si>
    <t>Остало</t>
  </si>
  <si>
    <t xml:space="preserve">Примљени </t>
  </si>
  <si>
    <t>Уписани преко капацитета</t>
  </si>
  <si>
    <t xml:space="preserve">Нису примљени због попуњености капацитета </t>
  </si>
  <si>
    <t>Градска насеља</t>
  </si>
  <si>
    <t>Остала насеља</t>
  </si>
  <si>
    <t>OBRAZ2</t>
  </si>
  <si>
    <t>F8</t>
  </si>
  <si>
    <t>G8</t>
  </si>
  <si>
    <t>Деца у предшколском образовању према дужини дневног боравка</t>
  </si>
  <si>
    <t>OBRAZ3</t>
  </si>
  <si>
    <t>Плаћају пуну цену</t>
  </si>
  <si>
    <t>Не плаћају</t>
  </si>
  <si>
    <t xml:space="preserve">Деца у предшколском образовању према </t>
  </si>
  <si>
    <t>учешћу родитеља у трошковима које родитељи плаћају</t>
  </si>
  <si>
    <t>B19</t>
  </si>
  <si>
    <t>C19</t>
  </si>
  <si>
    <t>B20</t>
  </si>
  <si>
    <t>C20</t>
  </si>
  <si>
    <t>B21</t>
  </si>
  <si>
    <t>C21</t>
  </si>
  <si>
    <t>B22</t>
  </si>
  <si>
    <t>C22</t>
  </si>
  <si>
    <t>Обухват деце припремним предшколским програмом</t>
  </si>
  <si>
    <t>OBRAZ4</t>
  </si>
  <si>
    <t xml:space="preserve">ОСНОВНО ОБРАЗОВАЊЕ                                                                                      </t>
  </si>
  <si>
    <t>у ниже разреде</t>
  </si>
  <si>
    <t>у више разреде</t>
  </si>
  <si>
    <t>OBRAZ5</t>
  </si>
  <si>
    <t>DV - TP=MRT|IUS=1339cb77-96ab-4778-9a85-bed5ccd97e44~784D95D4-0CE0-45D9-BAFF-C9D19082FFDD~A311B12B-026F-47CC-8D35-8E994906C86E</t>
  </si>
  <si>
    <t>TP - TP=MRT|IUS=1339cb77-96ab-4778-9a85-bed5ccd97e44~784D95D4-0CE0-45D9-BAFF-C9D19082FFDD~A311B12B-026F-47CC-8D35-8E994906C86E</t>
  </si>
  <si>
    <t>DV - TP=MRT|IUS=5ae16c18-eb29-4bb3-83c1-478cb5887225~784D95D4-0CE0-45D9-BAFF-C9D19082FFDD~A311B12B-026F-47CC-8D35-8E994906C86E</t>
  </si>
  <si>
    <t>TP - TP=MRT|IUS=5ae16c18-eb29-4bb3-83c1-478cb5887225~784D95D4-0CE0-45D9-BAFF-C9D19082FFDD~A311B12B-026F-47CC-8D35-8E994906C86E</t>
  </si>
  <si>
    <t>DV - TP=MRT|IUS=e67d9f32-0795-4b55-ba34-5494fdec58e2~784D95D4-0CE0-45D9-BAFF-C9D19082FFDD~2349b437-f9f7-4a91-99c2-2e21d2065318</t>
  </si>
  <si>
    <t>DV - TP=MRT|IUS=e67d9f32-0795-4b55-ba34-5494fdec58e2~784D95D4-0CE0-45D9-BAFF-C9D19082FFDD~6e3d3fc6-3f65-4825-8008-1cdea04224f0</t>
  </si>
  <si>
    <t>TP - TP=MRT|IUS=e67d9f32-0795-4b55-ba34-5494fdec58e2~784D95D4-0CE0-45D9-BAFF-C9D19082FFDD~2349b437-f9f7-4a91-99c2-2e21d2065318</t>
  </si>
  <si>
    <t>TP - TP=MRT|IUS=e67d9f32-0795-4b55-ba34-5494fdec58e2~784D95D4-0CE0-45D9-BAFF-C9D19082FFDD~6e3d3fc6-3f65-4825-8008-1cdea04224f0</t>
  </si>
  <si>
    <t>DV - TP=MRT|IUS=27386afa-f032-4a3a-bf62-eba891d1890b~784D95D4-0CE0-45D9-BAFF-C9D19082FFDD~2349b437-f9f7-4a91-99c2-2e21d2065318</t>
  </si>
  <si>
    <t>DV - TP=MRT|IUS=dd0f7392-8254-44e1-a8cc-d848c624ba77~B602B58B-6879-4188-9D49-DD833281FE4E~A311B12B-026F-47CC-8D35-8E994906C86E</t>
  </si>
  <si>
    <t>TP - TP=MRT|IUS=dd0f7392-8254-44e1-a8cc-d848c624ba77~B602B58B-6879-4188-9D49-DD833281FE4E~A311B12B-026F-47CC-8D35-8E994906C86E</t>
  </si>
  <si>
    <t>DV - TP=MRT|IUS=d3490965-4609-42f4-b3b6-e944ab86a8f7~784D95D4-0CE0-45D9-BAFF-C9D19082FFDD~A311B12B-026F-47CC-8D35-8E994906C86E</t>
  </si>
  <si>
    <t>TP - TP=MRT|IUS=d3490965-4609-42f4-b3b6-e944ab86a8f7~784D95D4-0CE0-45D9-BAFF-C9D19082FFDD~A311B12B-026F-47CC-8D35-8E994906C86E</t>
  </si>
  <si>
    <t>DV - TP=MRT|IUS=f96be299-a13a-4fdb-9894-c5a9a5037da5~B602B58B-6879-4188-9D49-DD833281FE4E~A311B12B-026F-47CC-8D35-8E994906C86E</t>
  </si>
  <si>
    <t>TP - TP=MRT|IUS=f96be299-a13a-4fdb-9894-c5a9a5037da5~B602B58B-6879-4188-9D49-DD833281FE4E~A311B12B-026F-47CC-8D35-8E994906C86E</t>
  </si>
  <si>
    <t>DV - TP=MRT|IUS=8aa9c39b-be5c-478f-afe3-0eb3caee7db2~784D95D4-0CE0-45D9-BAFF-C9D19082FFDD~A311B12B-026F-47CC-8D35-8E994906C86E</t>
  </si>
  <si>
    <t>TP - TP=MRT|IUS=8aa9c39b-be5c-478f-afe3-0eb3caee7db2~784D95D4-0CE0-45D9-BAFF-C9D19082FFDD~A311B12B-026F-47CC-8D35-8E994906C86E</t>
  </si>
  <si>
    <t>B17</t>
  </si>
  <si>
    <t>DV - TP=MRT|IUS=3af08de3-37fe-4f19-b4c8-d06a741b8cb1~784D95D4-0CE0-45D9-BAFF-C9D19082FFDD~A311B12B-026F-47CC-8D35-8E994906C86E</t>
  </si>
  <si>
    <t>C17</t>
  </si>
  <si>
    <t>TP - TP=MRT|IUS=3af08de3-37fe-4f19-b4c8-d06a741b8cb1~784D95D4-0CE0-45D9-BAFF-C9D19082FFDD~A311B12B-026F-47CC-8D35-8E994906C86E</t>
  </si>
  <si>
    <t>DV - TP=MRT|IUS=27386afa-f032-4a3a-bf62-eba891d1890b~784D95D4-0CE0-45D9-BAFF-C9D19082FFDD~6e3d3fc6-3f65-4825-8008-1cdea04224f0</t>
  </si>
  <si>
    <t>TP - TP=MRT|IUS=27386afa-f032-4a3a-bf62-eba891d1890b~784D95D4-0CE0-45D9-BAFF-C9D19082FFDD~6e3d3fc6-3f65-4825-8008-1cdea04224f0</t>
  </si>
  <si>
    <t>TP - TP=MRT|IUS=27386afa-f032-4a3a-bf62-eba891d1890b~784D95D4-0CE0-45D9-BAFF-C9D19082FFDD~2349b437-f9f7-4a91-99c2-2e21d2065318</t>
  </si>
  <si>
    <t xml:space="preserve"> Матичне школе</t>
  </si>
  <si>
    <t xml:space="preserve"> Подручна одељења</t>
  </si>
  <si>
    <t>OBRAZ6</t>
  </si>
  <si>
    <t xml:space="preserve">СРЕДЊЕ ОБРАЗОВАЊЕ                                                                                      </t>
  </si>
  <si>
    <t>OBRAZ7</t>
  </si>
  <si>
    <t>DV - TP=MRT|IUS=64409883-93de-4f38-a67b-f5e66d9395cf~784D95D4-0CE0-45D9-BAFF-C9D19082FFDD~A311B12B-026F-47CC-8D35-8E994906C86E</t>
  </si>
  <si>
    <t>TP - TP=MRT|IUS=64409883-93de-4f38-a67b-f5e66d9395cf~784D95D4-0CE0-45D9-BAFF-C9D19082FFDD~A311B12B-026F-47CC-8D35-8E994906C86E</t>
  </si>
  <si>
    <t>DV - TP=MRT|IUS=33c35d05-2621-439a-a3a6-81763c38a675~B602B58B-6879-4188-9D49-DD833281FE4E~A311B12B-026F-47CC-8D35-8E994906C86E</t>
  </si>
  <si>
    <t>TP - TP=MRT|IUS=33c35d05-2621-439a-a3a6-81763c38a675~B602B58B-6879-4188-9D49-DD833281FE4E~A311B12B-026F-47CC-8D35-8E994906C86E</t>
  </si>
  <si>
    <t>DV - TP=MRT|IUS=077191f0-d9f1-4b8d-911b-55bec3e9c863~B602B58B-6879-4188-9D49-DD833281FE4E~A311B12B-026F-47CC-8D35-8E994906C86E</t>
  </si>
  <si>
    <t>TP - TP=MRT|IUS=077191f0-d9f1-4b8d-911b-55bec3e9c863~B602B58B-6879-4188-9D49-DD833281FE4E~A311B12B-026F-47CC-8D35-8E994906C86E</t>
  </si>
  <si>
    <t>DV - TP=MRT|IUS=41133b84-eef3-41e4-9b17-4d491bebabdf~784D95D4-0CE0-45D9-BAFF-C9D19082FFDD~A311B12B-026F-47CC-8D35-8E994906C86E</t>
  </si>
  <si>
    <t>TP - TP=MRT|IUS=41133b84-eef3-41e4-9b17-4d491bebabdf~784D95D4-0CE0-45D9-BAFF-C9D19082FFDD~A311B12B-026F-47CC-8D35-8E994906C86E</t>
  </si>
  <si>
    <t>DV - TP=MRT|IUS=af86280d-0553-4efd-9883-bb5997bacc2b~0d14b8cc-310a-4c59-b16c-f59c3dc98da0~A311B12B-026F-47CC-8D35-8E994906C86E</t>
  </si>
  <si>
    <t>TP - TP=MRT|IUS=af86280d-0553-4efd-9883-bb5997bacc2b~0d14b8cc-310a-4c59-b16c-f59c3dc98da0~A311B12B-026F-47CC-8D35-8E994906C86E</t>
  </si>
  <si>
    <t>DV - TP=MRT|IUS=ff869b50-8689-4e22-b346-37d28ca2387b~387a6ab4-d645-4f22-aecc-531b05c4527c~A311B12B-026F-47CC-8D35-8E994906C86E</t>
  </si>
  <si>
    <t>TP - TP=MRT|IUS=ff869b50-8689-4e22-b346-37d28ca2387b~387a6ab4-d645-4f22-aecc-531b05c4527c~A311B12B-026F-47CC-8D35-8E994906C86E</t>
  </si>
  <si>
    <t>Трогодишње стручне Укупно</t>
  </si>
  <si>
    <t>Трогодишње стручне Мушко</t>
  </si>
  <si>
    <t>Трогодишње стручне Женско</t>
  </si>
  <si>
    <t>Четворогодишње стручне Укупно</t>
  </si>
  <si>
    <t>Четворогодишње стручне Мушко</t>
  </si>
  <si>
    <t>Четворогодишње стручне Женско</t>
  </si>
  <si>
    <t>Гимназије Укупно</t>
  </si>
  <si>
    <t>Гимназије Мушко</t>
  </si>
  <si>
    <t>Гимназије Женско</t>
  </si>
  <si>
    <t xml:space="preserve"> Гимназије </t>
  </si>
  <si>
    <t xml:space="preserve"> Четворогодишње 
стручне </t>
  </si>
  <si>
    <t xml:space="preserve"> Трогодишње
стручне </t>
  </si>
  <si>
    <t>OBRAZ9</t>
  </si>
  <si>
    <t>Chart 98</t>
  </si>
  <si>
    <t>$A$5:$A$6</t>
  </si>
  <si>
    <t>OBRAZ8</t>
  </si>
  <si>
    <t>H5</t>
  </si>
  <si>
    <t>D22</t>
  </si>
  <si>
    <t>E22</t>
  </si>
  <si>
    <t>F22</t>
  </si>
  <si>
    <t>D21</t>
  </si>
  <si>
    <t>E21</t>
  </si>
  <si>
    <t>F21</t>
  </si>
  <si>
    <t>Укупан број корисника социјалне заштите на евиденцији Центра за социјални рад</t>
  </si>
  <si>
    <t>Укупан број корисника услуга социјалне заштите (у надлежности локалне самоуправе) упућених од стране Центра за социјални рад</t>
  </si>
  <si>
    <t>Број стручних радника у Центру за социјални рад</t>
  </si>
  <si>
    <t>SOC1</t>
  </si>
  <si>
    <t>DV - TP=MRT|IUS=a744104d-406d-49f7-bca8-aa6c2fd62142~784D95D4-0CE0-45D9-BAFF-C9D19082FFDD~A311B12B-026F-47CC-8D35-8E994906C86E</t>
  </si>
  <si>
    <t>TP - TP=MRT|IUS=a744104d-406d-49f7-bca8-aa6c2fd62142~784D95D4-0CE0-45D9-BAFF-C9D19082FFDD~A311B12B-026F-47CC-8D35-8E994906C86E</t>
  </si>
  <si>
    <t>DV - TP=MRT|IUS=0029da21-393c-40a6-b64c-6e6260e93836~B602B58B-6879-4188-9D49-DD833281FE4E~A311B12B-026F-47CC-8D35-8E994906C86E</t>
  </si>
  <si>
    <t>TP - TP=MRT|IUS=0029da21-393c-40a6-b64c-6e6260e93836~B602B58B-6879-4188-9D49-DD833281FE4E~A311B12B-026F-47CC-8D35-8E994906C86E</t>
  </si>
  <si>
    <t>DV - TP=MRT|IUS=a1523721-4135-47e5-95c4-070eb3456ef6~784D95D4-0CE0-45D9-BAFF-C9D19082FFDD~A311B12B-026F-47CC-8D35-8E994906C86E</t>
  </si>
  <si>
    <t>TP - TP=MRT|IUS=a1523721-4135-47e5-95c4-070eb3456ef6~784D95D4-0CE0-45D9-BAFF-C9D19082FFDD~A311B12B-026F-47CC-8D35-8E994906C86E</t>
  </si>
  <si>
    <t>DV - TP=MRT|IUS=f77d2647-3d78-43d5-8ac5-7668d5cba938~784D95D4-0CE0-45D9-BAFF-C9D19082FFDD~A311B12B-026F-47CC-8D35-8E994906C86E</t>
  </si>
  <si>
    <t>TP - TP=MRT|IUS=f77d2647-3d78-43d5-8ac5-7668d5cba938~784D95D4-0CE0-45D9-BAFF-C9D19082FFDD~A311B12B-026F-47CC-8D35-8E994906C86E</t>
  </si>
  <si>
    <t>DV - TP=MRT|IUS=e98a0b3c-6688-4fff-ad86-ca1c1070f27b~784D95D4-0CE0-45D9-BAFF-C9D19082FFDD~A311B12B-026F-47CC-8D35-8E994906C86E</t>
  </si>
  <si>
    <t>TP - TP=MRT|IUS=e98a0b3c-6688-4fff-ad86-ca1c1070f27b~784D95D4-0CE0-45D9-BAFF-C9D19082FFDD~A311B12B-026F-47CC-8D35-8E994906C86E</t>
  </si>
  <si>
    <t>DV - TP=MRT|IUS=f004a024-7286-4309-a595-c77b56d595c1~0d14b8cc-310a-4c59-b16c-f59c3dc98da0~A311B12B-026F-47CC-8D35-8E994906C86E</t>
  </si>
  <si>
    <t>TP - TP=MRT|IUS=f004a024-7286-4309-a595-c77b56d595c1~0d14b8cc-310a-4c59-b16c-f59c3dc98da0~A311B12B-026F-47CC-8D35-8E994906C86E</t>
  </si>
  <si>
    <t>DV - TP=MRT|IUS=8faf82db-5856-45c8-997a-8d9b45fa1897~387a6ab4-d645-4f22-aecc-531b05c4527c~A311B12B-026F-47CC-8D35-8E994906C86E</t>
  </si>
  <si>
    <t>TP - TP=MRT|IUS=8faf82db-5856-45c8-997a-8d9b45fa1897~387a6ab4-d645-4f22-aecc-531b05c4527c~A311B12B-026F-47CC-8D35-8E994906C86E</t>
  </si>
  <si>
    <t>SOC2</t>
  </si>
  <si>
    <t xml:space="preserve">УСЛУГЕ СМЕШТАЈА                                                                    </t>
  </si>
  <si>
    <t>Број деце која користе услуге смештаја (0-17 година)</t>
  </si>
  <si>
    <t>Број деце са инвалидитетом која користе услуге смештаја</t>
  </si>
  <si>
    <t>SOC3</t>
  </si>
  <si>
    <t>DV - TP=MRT|IUS=7dbdcfe9-5680-45f2-9aac-c9f349a46fcf~784D95D4-0CE0-45D9-BAFF-C9D19082FFDD~A311B12B-026F-47CC-8D35-8E994906C86E</t>
  </si>
  <si>
    <t>TP - TP=MRT|IUS=7dbdcfe9-5680-45f2-9aac-c9f349a46fcf~784D95D4-0CE0-45D9-BAFF-C9D19082FFDD~A311B12B-026F-47CC-8D35-8E994906C86E</t>
  </si>
  <si>
    <t>DV - TP=MRT|IUS=9429b501-09ef-4c61-b948-1d42432837f8~35e45ad1-6bf0-4957-b759-6b12fcd283ce~A311B12B-026F-47CC-8D35-8E994906C86E</t>
  </si>
  <si>
    <t>TP - TP=MRT|IUS=9429b501-09ef-4c61-b948-1d42432837f8~35e45ad1-6bf0-4957-b759-6b12fcd283ce~A311B12B-026F-47CC-8D35-8E994906C86E</t>
  </si>
  <si>
    <t>DV - TP=MRT|IUS=577c285c-919b-467b-88a6-67950a05fb33~35e45ad1-6bf0-4957-b759-6b12fcd283ce~A311B12B-026F-47CC-8D35-8E994906C86E</t>
  </si>
  <si>
    <t>TP - TP=MRT|IUS=577c285c-919b-467b-88a6-67950a05fb33~35e45ad1-6bf0-4957-b759-6b12fcd283ce~A311B12B-026F-47CC-8D35-8E994906C86E</t>
  </si>
  <si>
    <t>DV - TP=MRT|IUS=e7552f57-f850-4ffe-8104-3c8fd6e14f63~35e45ad1-6bf0-4957-b759-6b12fcd283ce~A311B12B-026F-47CC-8D35-8E994906C86E</t>
  </si>
  <si>
    <t>TP - TP=MRT|IUS=e7552f57-f850-4ffe-8104-3c8fd6e14f63~35e45ad1-6bf0-4957-b759-6b12fcd283ce~A311B12B-026F-47CC-8D35-8E994906C86E</t>
  </si>
  <si>
    <t>DV - TP=MRT|IUS=a9e688af-0114-42dc-bec0-94a47ff46aeb~784D95D4-0CE0-45D9-BAFF-C9D19082FFDD~A311B12B-026F-47CC-8D35-8E994906C86E</t>
  </si>
  <si>
    <t>TP - TP=MRT|IUS=a9e688af-0114-42dc-bec0-94a47ff46aeb~784D95D4-0CE0-45D9-BAFF-C9D19082FFDD~A311B12B-026F-47CC-8D35-8E994906C86E</t>
  </si>
  <si>
    <t>DV - TP=MRT|IUS=824ce582-cc59-4a91-8886-45b09e71ed26~784D95D4-0CE0-45D9-BAFF-C9D19082FFDD~A311B12B-026F-47CC-8D35-8E994906C86E</t>
  </si>
  <si>
    <t>TP - TP=MRT|IUS=824ce582-cc59-4a91-8886-45b09e71ed26~784D95D4-0CE0-45D9-BAFF-C9D19082FFDD~A311B12B-026F-47CC-8D35-8E994906C86E</t>
  </si>
  <si>
    <t>DV - TP=MRT|IUS=40085de5-1df1-4161-ac61-30dcb8787a68~B602B58B-6879-4188-9D49-DD833281FE4E~A311B12B-026F-47CC-8D35-8E994906C86E</t>
  </si>
  <si>
    <t>TP - TP=MRT|IUS=40085de5-1df1-4161-ac61-30dcb8787a68~B602B58B-6879-4188-9D49-DD833281FE4E~A311B12B-026F-47CC-8D35-8E994906C86E</t>
  </si>
  <si>
    <t>Број деце у хранитељским породицама</t>
  </si>
  <si>
    <t>Број деце у резиденцијалним установама</t>
  </si>
  <si>
    <t>Број деце са инвалидитетом у хранитељским породицама</t>
  </si>
  <si>
    <t>Број деце са инвалидитетом у  резиденцијалним установама</t>
  </si>
  <si>
    <t>SOC4</t>
  </si>
  <si>
    <t xml:space="preserve">НОВЧАНА ДАВАЊА                                                           </t>
  </si>
  <si>
    <t>Број корисника новчане социјалне помоћи</t>
  </si>
  <si>
    <t>Број корисника дечијег додатка (0-17 година)</t>
  </si>
  <si>
    <t>Број корисника увећаног дечијег додатка (0-17 година)</t>
  </si>
  <si>
    <t>0-17 година</t>
  </si>
  <si>
    <t>18-64 година</t>
  </si>
  <si>
    <t>65+ година</t>
  </si>
  <si>
    <t>SOC5</t>
  </si>
  <si>
    <t>DV - TP=MRT|IUS=c2e280eb-d5d5-415c-b09f-e5a26ac4d4e3~784D95D4-0CE0-45D9-BAFF-C9D19082FFDD~A311B12B-026F-47CC-8D35-8E994906C86E</t>
  </si>
  <si>
    <t>TP - TP=MRT|IUS=c2e280eb-d5d5-415c-b09f-e5a26ac4d4e3~784D95D4-0CE0-45D9-BAFF-C9D19082FFDD~A311B12B-026F-47CC-8D35-8E994906C86E</t>
  </si>
  <si>
    <t>DV - TP=MRT|IUS=5d3fed1a-def0-4ee2-9230-caf50ca8b517~B602B58B-6879-4188-9D49-DD833281FE4E~A311B12B-026F-47CC-8D35-8E994906C86E</t>
  </si>
  <si>
    <t>TP - TP=MRT|IUS=5d3fed1a-def0-4ee2-9230-caf50ca8b517~B602B58B-6879-4188-9D49-DD833281FE4E~A311B12B-026F-47CC-8D35-8E994906C86E</t>
  </si>
  <si>
    <t>DV - TP=MRT|IUS=c50392d0-1621-4e21-b844-f328026b4461~784D95D4-0CE0-45D9-BAFF-C9D19082FFDD~A311B12B-026F-47CC-8D35-8E994906C86E</t>
  </si>
  <si>
    <t>TP - TP=MRT|IUS=c50392d0-1621-4e21-b844-f328026b4461~784D95D4-0CE0-45D9-BAFF-C9D19082FFDD~A311B12B-026F-47CC-8D35-8E994906C86E</t>
  </si>
  <si>
    <t>DV - TP=MRT|IUS=2c5a1df4-27e8-4d25-886a-9c85c7484540~B602B58B-6879-4188-9D49-DD833281FE4E~A311B12B-026F-47CC-8D35-8E994906C86E</t>
  </si>
  <si>
    <t>TP - TP=MRT|IUS=2c5a1df4-27e8-4d25-886a-9c85c7484540~B602B58B-6879-4188-9D49-DD833281FE4E~A311B12B-026F-47CC-8D35-8E994906C86E</t>
  </si>
  <si>
    <t>DV - TP=MRT|IUS=60c8af21-4ca5-4221-945e-2cc76a328307~784D95D4-0CE0-45D9-BAFF-C9D19082FFDD~A311B12B-026F-47CC-8D35-8E994906C86E</t>
  </si>
  <si>
    <t>TP - TP=MRT|IUS=60c8af21-4ca5-4221-945e-2cc76a328307~784D95D4-0CE0-45D9-BAFF-C9D19082FFDD~A311B12B-026F-47CC-8D35-8E994906C86E</t>
  </si>
  <si>
    <t>DV - TP=MRT|IUS=7c1a4dcc-9777-492d-ae52-7f43ad8540d3~B602B58B-6879-4188-9D49-DD833281FE4E~A311B12B-026F-47CC-8D35-8E994906C86E</t>
  </si>
  <si>
    <t>TP - TP=MRT|IUS=7c1a4dcc-9777-492d-ae52-7f43ad8540d3~B602B58B-6879-4188-9D49-DD833281FE4E~A311B12B-026F-47CC-8D35-8E994906C86E</t>
  </si>
  <si>
    <t>DV - TP=MRT|IUS=652a3f07-a611-4912-a5c0-8e08b95816a2~784D95D4-0CE0-45D9-BAFF-C9D19082FFDD~A311B12B-026F-47CC-8D35-8E994906C86E</t>
  </si>
  <si>
    <t>TP - TP=MRT|IUS=652a3f07-a611-4912-a5c0-8e08b95816a2~784D95D4-0CE0-45D9-BAFF-C9D19082FFDD~A311B12B-026F-47CC-8D35-8E994906C86E</t>
  </si>
  <si>
    <t>DV - TP=MRT|IUS=2d372ca4-fd39-4ac4-80be-39ff7e9d867c~B602B58B-6879-4188-9D49-DD833281FE4E~A311B12B-026F-47CC-8D35-8E994906C86E</t>
  </si>
  <si>
    <t>TP - TP=MRT|IUS=2d372ca4-fd39-4ac4-80be-39ff7e9d867c~B602B58B-6879-4188-9D49-DD833281FE4E~A311B12B-026F-47CC-8D35-8E994906C86E</t>
  </si>
  <si>
    <t>SOC6</t>
  </si>
  <si>
    <t>65+</t>
  </si>
  <si>
    <t>Број породица у којима је евидентирано породично насиље</t>
  </si>
  <si>
    <t>Број жртава трговине људима</t>
  </si>
  <si>
    <t>Број деце жртава трговине људима</t>
  </si>
  <si>
    <t>ЗАШТИТА</t>
  </si>
  <si>
    <t>Број деце у сукобу са законом</t>
  </si>
  <si>
    <t>Стопа деце у сукобу са законом</t>
  </si>
  <si>
    <t>6-17 година</t>
  </si>
  <si>
    <t>SOC7</t>
  </si>
  <si>
    <t>DV - TP=MRT|IUS=f5139e57-81f4-47d8-bb8a-7edd91a4374c~784D95D4-0CE0-45D9-BAFF-C9D19082FFDD~A311B12B-026F-47CC-8D35-8E994906C86E</t>
  </si>
  <si>
    <t>TP - TP=MRT|IUS=f5139e57-81f4-47d8-bb8a-7edd91a4374c~784D95D4-0CE0-45D9-BAFF-C9D19082FFDD~A311B12B-026F-47CC-8D35-8E994906C86E</t>
  </si>
  <si>
    <t>DV - TP=MRT|IUS=25aaeed1-3e6f-434c-9729-0019b6b71287~784D95D4-0CE0-45D9-BAFF-C9D19082FFDD~A311B12B-026F-47CC-8D35-8E994906C86E</t>
  </si>
  <si>
    <t>TP - TP=MRT|IUS=25aaeed1-3e6f-434c-9729-0019b6b71287~784D95D4-0CE0-45D9-BAFF-C9D19082FFDD~A311B12B-026F-47CC-8D35-8E994906C86E</t>
  </si>
  <si>
    <t>DV - TP=MRT|IUS=56a49523-9072-4b0c-9647-3a66005319cf~35e45ad1-6bf0-4957-b759-6b12fcd283ce~d0c2f053-e12d-4489-b234-5e6442da99d4</t>
  </si>
  <si>
    <t>TP - TP=MRT|IUS=56a49523-9072-4b0c-9647-3a66005319cf~35e45ad1-6bf0-4957-b759-6b12fcd283ce~d0c2f053-e12d-4489-b234-5e6442da99d4</t>
  </si>
  <si>
    <t>SOC8</t>
  </si>
  <si>
    <t>Правноснажно осуђена пунолетна лица према месту извршења</t>
  </si>
  <si>
    <t>Иностранство</t>
  </si>
  <si>
    <t>Непознато</t>
  </si>
  <si>
    <t>18-29 год.</t>
  </si>
  <si>
    <t>30 и више год.</t>
  </si>
  <si>
    <t>PRAV1</t>
  </si>
  <si>
    <t>DV - TP=MRT|IUS=b25b8076-c6f4-493c-a9fa-c995d947e0a7~784D95D4-0CE0-45D9-BAFF-C9D19082FFDD~A311B12B-026F-47CC-8D35-8E994906C86E</t>
  </si>
  <si>
    <t>TP - TP=MRT|IUS=b25b8076-c6f4-493c-a9fa-c995d947e0a7~784D95D4-0CE0-45D9-BAFF-C9D19082FFDD~A311B12B-026F-47CC-8D35-8E994906C86E</t>
  </si>
  <si>
    <t>DV - TP=MRT|IUS=b66b4480-f5bd-4eb2-84fa-34c3dfb341a2~784D95D4-0CE0-45D9-BAFF-C9D19082FFDD~A311B12B-026F-47CC-8D35-8E994906C86E</t>
  </si>
  <si>
    <t>TP - TP=MRT|IUS=b66b4480-f5bd-4eb2-84fa-34c3dfb341a2~784D95D4-0CE0-45D9-BAFF-C9D19082FFDD~A311B12B-026F-47CC-8D35-8E994906C86E</t>
  </si>
  <si>
    <t>DV - TP=MRT|IUS=7d94a980-dc15-4c2a-bfef-6a539fbe1370~784D95D4-0CE0-45D9-BAFF-C9D19082FFDD~A311B12B-026F-47CC-8D35-8E994906C86E</t>
  </si>
  <si>
    <t>TP - TP=MRT|IUS=7d94a980-dc15-4c2a-bfef-6a539fbe1370~784D95D4-0CE0-45D9-BAFF-C9D19082FFDD~A311B12B-026F-47CC-8D35-8E994906C86E</t>
  </si>
  <si>
    <t>PRAV2</t>
  </si>
  <si>
    <t>Домаћинства прикључена на водоводну мрежу</t>
  </si>
  <si>
    <t>Домаћинства прикључена на канализациону мрежу</t>
  </si>
  <si>
    <t>Изграђени станови на 1000 становника</t>
  </si>
  <si>
    <t>Савремени коловоз</t>
  </si>
  <si>
    <t>Територија под шумом (ha)</t>
  </si>
  <si>
    <t>у приватној својини</t>
  </si>
  <si>
    <t>у државној својини</t>
  </si>
  <si>
    <t>Претплатници фиксне телефоније (број)</t>
  </si>
  <si>
    <t>SAOBINFR1</t>
  </si>
  <si>
    <t>DV - TP=MRT|IUS=436b6678-66b4-410e-9f9b-980b3b1cabdd~f65eb32f-a909-4087-97b1-06de0101483d~A311B12B-026F-47CC-8D35-8E994906C86E</t>
  </si>
  <si>
    <t>TP - TP=MRT|IUS=436b6678-66b4-410e-9f9b-980b3b1cabdd~f65eb32f-a909-4087-97b1-06de0101483d~A311B12B-026F-47CC-8D35-8E994906C86E</t>
  </si>
  <si>
    <t>DV - TP=MRT|IUS=cc218562-729e-4428-ab94-8260e909b6c2~f65eb32f-a909-4087-97b1-06de0101483d~A311B12B-026F-47CC-8D35-8E994906C86E</t>
  </si>
  <si>
    <t>TP - TP=MRT|IUS=cc218562-729e-4428-ab94-8260e909b6c2~f65eb32f-a909-4087-97b1-06de0101483d~A311B12B-026F-47CC-8D35-8E994906C86E</t>
  </si>
  <si>
    <t>DV - TP=MRT|IUS=39588204-86ba-4a3a-a41f-45bf832b39d6~784D95D4-0CE0-45D9-BAFF-C9D19082FFDD~A311B12B-026F-47CC-8D35-8E994906C86E</t>
  </si>
  <si>
    <t>TP - TP=MRT|IUS=39588204-86ba-4a3a-a41f-45bf832b39d6~784D95D4-0CE0-45D9-BAFF-C9D19082FFDD~A311B12B-026F-47CC-8D35-8E994906C86E</t>
  </si>
  <si>
    <t>DV - TP=MRT|IUS=1aeed8a9-accf-4c00-8942-f983c0bea025~f65eb32f-a909-4087-97b1-06de0101483d~A311B12B-026F-47CC-8D35-8E994906C86E</t>
  </si>
  <si>
    <t>TP - TP=MRT|IUS=1aeed8a9-accf-4c00-8942-f983c0bea025~f65eb32f-a909-4087-97b1-06de0101483d~A311B12B-026F-47CC-8D35-8E994906C86E</t>
  </si>
  <si>
    <t>DV - TP=MRT|IUS=9b553176-a3f2-4b2e-93d6-45dfe3e7ed6f~784D95D4-0CE0-45D9-BAFF-C9D19082FFDD~A311B12B-026F-47CC-8D35-8E994906C86E</t>
  </si>
  <si>
    <t>TP - TP=MRT|IUS=9b553176-a3f2-4b2e-93d6-45dfe3e7ed6f~784D95D4-0CE0-45D9-BAFF-C9D19082FFDD~A311B12B-026F-47CC-8D35-8E994906C86E</t>
  </si>
  <si>
    <t>DV - TP=MRT|IUS=7074a923-7266-4fed-9f78-13736e654f58~91b4e4cd-a610-4b70-a928-8d50c0e6a72b~A311B12B-026F-47CC-8D35-8E994906C86E</t>
  </si>
  <si>
    <t>TP - TP=MRT|IUS=7074a923-7266-4fed-9f78-13736e654f58~91b4e4cd-a610-4b70-a928-8d50c0e6a72b~A311B12B-026F-47CC-8D35-8E994906C86E</t>
  </si>
  <si>
    <t>DV - TP=MRT|IUS=8cb52a10-55c1-40a3-be1d-9a16226795ae~B602B58B-6879-4188-9D49-DD833281FE4E~A311B12B-026F-47CC-8D35-8E994906C86E</t>
  </si>
  <si>
    <t>TP - TP=MRT|IUS=8cb52a10-55c1-40a3-be1d-9a16226795ae~B602B58B-6879-4188-9D49-DD833281FE4E~A311B12B-026F-47CC-8D35-8E994906C86E</t>
  </si>
  <si>
    <t>DV - TP=MRT|IUS=196f5f1f-6826-468a-a9bb-394f1a105a3b~784D95D4-0CE0-45D9-BAFF-C9D19082FFDD~A311B12B-026F-47CC-8D35-8E994906C86E</t>
  </si>
  <si>
    <t>TP - TP=MRT|IUS=196f5f1f-6826-468a-a9bb-394f1a105a3b~784D95D4-0CE0-45D9-BAFF-C9D19082FFDD~A311B12B-026F-47CC-8D35-8E994906C86E</t>
  </si>
  <si>
    <t>DV - TP=MRT|IUS=01349ABF-084C-4947-A789-97C36314BF39~18EBDC26-DBD5-4F46-93C3-624C14400D50~A311B12B-026F-47CC-8D35-8E994906C86E</t>
  </si>
  <si>
    <t>TP - TP=MRT|IUS=01349ABF-084C-4947-A789-97C36314BF39~18EBDC26-DBD5-4F46-93C3-624C14400D50~A311B12B-026F-47CC-8D35-8E994906C86E</t>
  </si>
  <si>
    <t>SAOBINFR2</t>
  </si>
  <si>
    <t>Број лекара</t>
  </si>
  <si>
    <t>Број оболелих од туберкулозе</t>
  </si>
  <si>
    <t>Број лечених зависника од психоактивних супстанци</t>
  </si>
  <si>
    <t>Проценат деце која су вакцинисана против дифтерије, тетануса и великог кашља у првој години живота (1 година)</t>
  </si>
  <si>
    <t>Обухват жена у току првог триместра трудноће савременом здравственом заштитом (%)</t>
  </si>
  <si>
    <t>Обухват трудница патронажним посетама (број)</t>
  </si>
  <si>
    <t>Инциденција туберкулозе (на 100,000 становника)</t>
  </si>
  <si>
    <t>Проценат деце која су вакцинисана против малих богиња у првих 18 месеци живота (1 година)</t>
  </si>
  <si>
    <t>ZDRAV1</t>
  </si>
  <si>
    <t>DV - TP=MRT|IUS=61b2c063-3edb-48b0-bcc2-e63cdc46ecf4~784D95D4-0CE0-45D9-BAFF-C9D19082FFDD~A311B12B-026F-47CC-8D35-8E994906C86E</t>
  </si>
  <si>
    <t>TP - TP=MRT|IUS=61b2c063-3edb-48b0-bcc2-e63cdc46ecf4~784D95D4-0CE0-45D9-BAFF-C9D19082FFDD~A311B12B-026F-47CC-8D35-8E994906C86E</t>
  </si>
  <si>
    <t>DV - TP=MRT|IUS=c82952af-ad15-4436-b6ec-c9e4a5570943~b7abfa75-8d0e-4ae6-b2b6-d12801cb9478~A311B12B-026F-47CC-8D35-8E994906C86E</t>
  </si>
  <si>
    <t>TP - TP=MRT|IUS=c82952af-ad15-4436-b6ec-c9e4a5570943~b7abfa75-8d0e-4ae6-b2b6-d12801cb9478~A311B12B-026F-47CC-8D35-8E994906C86E</t>
  </si>
  <si>
    <t>DV - TP=MRT|IUS=28a26199-76b6-4e21-b138-fbdc1a6c2db4~B602B58B-6879-4188-9D49-DD833281FE4E~A311B12B-026F-47CC-8D35-8E994906C86E</t>
  </si>
  <si>
    <t>TP - TP=MRT|IUS=28a26199-76b6-4e21-b138-fbdc1a6c2db4~B602B58B-6879-4188-9D49-DD833281FE4E~A311B12B-026F-47CC-8D35-8E994906C86E</t>
  </si>
  <si>
    <t>DV - TP=MRT|IUS=7609c3dc-009f-4ac2-a7c8-eee73e02f0ca~784D95D4-0CE0-45D9-BAFF-C9D19082FFDD~A311B12B-026F-47CC-8D35-8E994906C86E</t>
  </si>
  <si>
    <t>TP - TP=MRT|IUS=7609c3dc-009f-4ac2-a7c8-eee73e02f0ca~784D95D4-0CE0-45D9-BAFF-C9D19082FFDD~A311B12B-026F-47CC-8D35-8E994906C86E</t>
  </si>
  <si>
    <t>DV - TP=MRT|IUS=ede54558-02cc-483e-aa62-0de8c8ba65f2~4F5FCB7B-B738-463D-B124-1DFDD5678A26~A311B12B-026F-47CC-8D35-8E994906C86E</t>
  </si>
  <si>
    <t>TP - TP=MRT|IUS=ede54558-02cc-483e-aa62-0de8c8ba65f2~4F5FCB7B-B738-463D-B124-1DFDD5678A26~A311B12B-026F-47CC-8D35-8E994906C86E</t>
  </si>
  <si>
    <t>DV - TP=MRT|IUS=438b75fa-b3c4-4b9e-85de-733c64821df1~B602B58B-6879-4188-9D49-DD833281FE4E~15D02518-65E3-44C8-9A50-ACE5BFF371F8</t>
  </si>
  <si>
    <t>TP - TP=MRT|IUS=438b75fa-b3c4-4b9e-85de-733c64821df1~B602B58B-6879-4188-9D49-DD833281FE4E~15D02518-65E3-44C8-9A50-ACE5BFF371F8</t>
  </si>
  <si>
    <t>DV - TP=MRT|IUS=59854FF8-91D3-418E-8C21-452042084FCA~B602B58B-6879-4188-9D49-DD833281FE4E~15D02518-65E3-44C8-9A50-ACE5BFF371F8</t>
  </si>
  <si>
    <t>TP - TP=MRT|IUS=59854FF8-91D3-418E-8C21-452042084FCA~B602B58B-6879-4188-9D49-DD833281FE4E~15D02518-65E3-44C8-9A50-ACE5BFF371F8</t>
  </si>
  <si>
    <t>D20</t>
  </si>
  <si>
    <t>Број малолетничких порођаја</t>
  </si>
  <si>
    <t>Стопа малолетничких порођаја</t>
  </si>
  <si>
    <t>ZDRAV2</t>
  </si>
  <si>
    <t>Стопа смртности одојчади</t>
  </si>
  <si>
    <t>Стопа перинаталне смртности</t>
  </si>
  <si>
    <t>B25</t>
  </si>
  <si>
    <t>E25</t>
  </si>
  <si>
    <t>DV - TP=MRT|IUS=4a3b15d2-5857-4996-b93f-1044dd236342~0d14b8cc-310a-4c59-b16c-f59c3dc98da0~A311B12B-026F-47CC-8D35-8E994906C86E</t>
  </si>
  <si>
    <t>TP - TP=MRT|IUS=4a3b15d2-5857-4996-b93f-1044dd236342~0d14b8cc-310a-4c59-b16c-f59c3dc98da0~A311B12B-026F-47CC-8D35-8E994906C86E</t>
  </si>
  <si>
    <t>B23</t>
  </si>
  <si>
    <t>DV - TP=MRT|IUS=358d57f8-74f5-4b66-9ae6-0119ac06202f~387a6ab4-d645-4f22-aecc-531b05c4527c~A311B12B-026F-47CC-8D35-8E994906C86E</t>
  </si>
  <si>
    <t>C23</t>
  </si>
  <si>
    <t>TP - TP=MRT|IUS=358d57f8-74f5-4b66-9ae6-0119ac06202f~387a6ab4-d645-4f22-aecc-531b05c4527c~A311B12B-026F-47CC-8D35-8E994906C86E</t>
  </si>
  <si>
    <t>D23</t>
  </si>
  <si>
    <t>Укупан број становника</t>
  </si>
  <si>
    <t>Савремени
коловоз</t>
  </si>
  <si>
    <t>Радни контингент становништва (15─64 година)</t>
  </si>
  <si>
    <t>0─17</t>
  </si>
  <si>
    <t>18─64</t>
  </si>
  <si>
    <t>Проценат деце која су вакцинисана против дифтерије, тетануса и великог кашља у првој години живота</t>
  </si>
  <si>
    <t>Проценат деце која су вакцинисана против малих богиња у првих 18 месеци живота</t>
  </si>
  <si>
    <t>Стопа завршавања средње школе</t>
  </si>
  <si>
    <t>Стопа одустајања од школовања у средњем образовању</t>
  </si>
  <si>
    <t>Стопа одустајања од школовања у основном образовању</t>
  </si>
  <si>
    <t>Број одраслих обухваћених основним образовањем</t>
  </si>
  <si>
    <t>у више разреде (V ─ VIII)</t>
  </si>
  <si>
    <t>у ниже разреде (I ─ IV)</t>
  </si>
  <si>
    <t>Основно
образовање</t>
  </si>
  <si>
    <t>Остало
образовање</t>
  </si>
  <si>
    <t>Број деце са инвалидитетом у резиденцијалним установама</t>
  </si>
  <si>
    <t>18-64</t>
  </si>
  <si>
    <t>B18</t>
  </si>
  <si>
    <t>C18</t>
  </si>
  <si>
    <t>DV - TP=MRT|IUS=d99fa4a1-e197-402a-b009-5f419cb9cda0~784D95D4-0CE0-45D9-BAFF-C9D19082FFDD~A311B12B-026F-47CC-8D35-8E994906C86E</t>
  </si>
  <si>
    <t>TP - TP=MRT|IUS=d99fa4a1-e197-402a-b009-5f419cb9cda0~784D95D4-0CE0-45D9-BAFF-C9D19082FFDD~A311B12B-026F-47CC-8D35-8E994906C86E</t>
  </si>
  <si>
    <t>DV - TP=MRT|IUS=73132686-4a6a-4aac-aebf-ad06b917b6df~784D95D4-0CE0-45D9-BAFF-C9D19082FFDD~A311B12B-026F-47CC-8D35-8E994906C86E</t>
  </si>
  <si>
    <t>TP - TP=MRT|IUS=73132686-4a6a-4aac-aebf-ad06b917b6df~784D95D4-0CE0-45D9-BAFF-C9D19082FFDD~A311B12B-026F-47CC-8D35-8E994906C86E</t>
  </si>
  <si>
    <t>DV - TP=MRT|IUS=75d091f1-0eda-49a9-8448-e781bc68c341~784D95D4-0CE0-45D9-BAFF-C9D19082FFDD~A311B12B-026F-47CC-8D35-8E994906C86E</t>
  </si>
  <si>
    <t>TP - TP=MRT|IUS=75d091f1-0eda-49a9-8448-e781bc68c341~784D95D4-0CE0-45D9-BAFF-C9D19082FFDD~A311B12B-026F-47CC-8D35-8E994906C86E</t>
  </si>
  <si>
    <t>DV - TP=MRT|IUS=45244088-571c-40b5-b42c-557321560a5d~784D95D4-0CE0-45D9-BAFF-C9D19082FFDD~A311B12B-026F-47CC-8D35-8E994906C86E</t>
  </si>
  <si>
    <t>TP - TP=MRT|IUS=45244088-571c-40b5-b42c-557321560a5d~784D95D4-0CE0-45D9-BAFF-C9D19082FFDD~A311B12B-026F-47CC-8D35-8E994906C86E</t>
  </si>
  <si>
    <t>Број деце у сукобу са законом (6─17 година)</t>
  </si>
  <si>
    <t>Women</t>
  </si>
  <si>
    <t>Men</t>
  </si>
  <si>
    <t>Deaths</t>
  </si>
  <si>
    <t xml:space="preserve"> Women</t>
  </si>
  <si>
    <t xml:space="preserve"> Men</t>
  </si>
  <si>
    <t>ENGLESKI</t>
  </si>
  <si>
    <t>SRPSKI</t>
  </si>
  <si>
    <t xml:space="preserve"> Emigrants</t>
  </si>
  <si>
    <t xml:space="preserve"> Immigrants</t>
  </si>
  <si>
    <t>ЕНГЛЕСКИ</t>
  </si>
  <si>
    <t>Total</t>
  </si>
  <si>
    <t xml:space="preserve">PRESCHOOL EDUCATION                                                                            </t>
  </si>
  <si>
    <r>
      <t>Coverage of children aged 0─3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</si>
  <si>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Urban</t>
  </si>
  <si>
    <t>Rural</t>
  </si>
  <si>
    <t>Not enrolled because of overcrowded capacity</t>
  </si>
  <si>
    <t xml:space="preserve">PRIMARY EDUCATION                                                                            </t>
  </si>
  <si>
    <t>to higher grades (V ─ VIII)</t>
  </si>
  <si>
    <r>
      <t>Primary completion rate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</si>
  <si>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Number of children covered by primary education for children with disabilities</t>
  </si>
  <si>
    <t>Number of adults covered by primary education</t>
  </si>
  <si>
    <t xml:space="preserve"> Main schools</t>
  </si>
  <si>
    <t xml:space="preserve"> Satellite classrooms</t>
  </si>
  <si>
    <t xml:space="preserve">SECONDARY EDUCATION                                                                           </t>
  </si>
  <si>
    <r>
      <t>Coverage of children by secondary education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</si>
  <si>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t>Number of children covered by secondary education for children with disabilities</t>
  </si>
  <si>
    <t xml:space="preserve"> Gymnasiums</t>
  </si>
  <si>
    <t xml:space="preserve"> Four─year 
vocational schools</t>
  </si>
  <si>
    <t xml:space="preserve"> Three─year 
vocational schools</t>
  </si>
  <si>
    <t>Number of doctors</t>
  </si>
  <si>
    <r>
      <t>Coverage of women in the first trimester of pregnancy by modern healthcare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</si>
  <si>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трудница патронажним посетама (</t>
    </r>
    <r>
      <rPr>
        <sz val="12"/>
        <rFont val="Arial"/>
        <family val="2"/>
      </rPr>
      <t>број</t>
    </r>
    <r>
      <rPr>
        <sz val="14"/>
        <rFont val="Arial"/>
        <family val="2"/>
      </rPr>
      <t>)</t>
    </r>
  </si>
  <si>
    <r>
      <t>Coverage of pregnant women by visiting nurse service (</t>
    </r>
    <r>
      <rPr>
        <sz val="12"/>
        <rFont val="Arial"/>
        <family val="2"/>
      </rPr>
      <t>Number</t>
    </r>
    <r>
      <rPr>
        <sz val="14"/>
        <rFont val="Arial"/>
        <family val="2"/>
      </rPr>
      <t>)</t>
    </r>
  </si>
  <si>
    <t>ACCOMMODATION SERVICES</t>
  </si>
  <si>
    <t xml:space="preserve"> foster care</t>
  </si>
  <si>
    <t xml:space="preserve"> residential institutions</t>
  </si>
  <si>
    <t xml:space="preserve">CASH BENEFITS                                                  </t>
  </si>
  <si>
    <t>PROTECTION</t>
  </si>
  <si>
    <t>Number of children in conflict with the law (aged 6─17)</t>
  </si>
  <si>
    <t>Modern
road</t>
  </si>
  <si>
    <t>privately owned</t>
  </si>
  <si>
    <t>state─owned</t>
  </si>
  <si>
    <t xml:space="preserve"> у хранитељским породицама</t>
  </si>
  <si>
    <t xml:space="preserve"> у резиденцијалним установама</t>
  </si>
  <si>
    <t xml:space="preserve"> у  резиденцијалним установама</t>
  </si>
  <si>
    <t xml:space="preserve"> Жене</t>
  </si>
  <si>
    <t xml:space="preserve"> Мушкарци</t>
  </si>
  <si>
    <t xml:space="preserve"> Одсељени</t>
  </si>
  <si>
    <t xml:space="preserve"> Досељени</t>
  </si>
  <si>
    <t xml:space="preserve"> Закључени бракови</t>
  </si>
  <si>
    <t xml:space="preserve"> Разведени бракови</t>
  </si>
  <si>
    <t>E8</t>
  </si>
  <si>
    <t>0-4</t>
  </si>
  <si>
    <t>5-9</t>
  </si>
  <si>
    <t>10-14</t>
  </si>
  <si>
    <t>15-19</t>
  </si>
  <si>
    <t>20-24</t>
  </si>
  <si>
    <t>25-29</t>
  </si>
  <si>
    <t>30-34</t>
  </si>
  <si>
    <t>35-39</t>
  </si>
  <si>
    <t>40-44</t>
  </si>
  <si>
    <t>45-49</t>
  </si>
  <si>
    <t>50-54</t>
  </si>
  <si>
    <t>55-59</t>
  </si>
  <si>
    <t>60-64</t>
  </si>
  <si>
    <t>65-69</t>
  </si>
  <si>
    <t>70-74</t>
  </si>
  <si>
    <t>75-79</t>
  </si>
  <si>
    <t>80-84</t>
  </si>
  <si>
    <t>85+</t>
  </si>
  <si>
    <t>Chart 100</t>
  </si>
  <si>
    <t>DEM5</t>
  </si>
  <si>
    <t>H8</t>
  </si>
  <si>
    <t>I8</t>
  </si>
  <si>
    <t>J8</t>
  </si>
  <si>
    <t>Брисана/угашена привредна друштва</t>
  </si>
  <si>
    <t>Новооснована привредна друштва</t>
  </si>
  <si>
    <t>Брисани/угашени предузетници</t>
  </si>
  <si>
    <t>Новоосновани предузетници</t>
  </si>
  <si>
    <t>DV - TP=MRT|IUS=b44d5153-c90d-4605-84a5-595d7d796219~784D95D4-0CE0-45D9-BAFF-C9D19082FFDD~A311B12B-026F-47CC-8D35-8E994906C86E</t>
  </si>
  <si>
    <t>TP - TP=MRT|IUS=b44d5153-c90d-4605-84a5-595d7d796219~784D95D4-0CE0-45D9-BAFF-C9D19082FFDD~A311B12B-026F-47CC-8D35-8E994906C86E</t>
  </si>
  <si>
    <t>DV - TP=MRT|IUS=01553513-944c-4d01-b145-4e9c5279adb2~784D95D4-0CE0-45D9-BAFF-C9D19082FFDD~A311B12B-026F-47CC-8D35-8E994906C86E</t>
  </si>
  <si>
    <t>TP - TP=MRT|IUS=01553513-944c-4d01-b145-4e9c5279adb2~784D95D4-0CE0-45D9-BAFF-C9D19082FFDD~A311B12B-026F-47CC-8D35-8E994906C86E</t>
  </si>
  <si>
    <t>DV - TP=MRT|IUS=238ebb21-2d92-4b89-9776-7508417f2258~784D95D4-0CE0-45D9-BAFF-C9D19082FFDD~A311B12B-026F-47CC-8D35-8E994906C86E</t>
  </si>
  <si>
    <t>TP - TP=MRT|IUS=238ebb21-2d92-4b89-9776-7508417f2258~784D95D4-0CE0-45D9-BAFF-C9D19082FFDD~A311B12B-026F-47CC-8D35-8E994906C86E</t>
  </si>
  <si>
    <t>DV - TP=MRT|IUS=2c90a63a-5838-4b2f-bec5-7b27329e1d9e~784D95D4-0CE0-45D9-BAFF-C9D19082FFDD~A311B12B-026F-47CC-8D35-8E994906C86E</t>
  </si>
  <si>
    <t>TP - TP=MRT|IUS=2c90a63a-5838-4b2f-bec5-7b27329e1d9e~784D95D4-0CE0-45D9-BAFF-C9D19082FFDD~A311B12B-026F-47CC-8D35-8E994906C86E</t>
  </si>
  <si>
    <t xml:space="preserve"> Брисана/угашена</t>
  </si>
  <si>
    <t xml:space="preserve"> Новооснована</t>
  </si>
  <si>
    <t xml:space="preserve"> Struck off/terminated</t>
  </si>
  <si>
    <t xml:space="preserve"> Брисани/угашени</t>
  </si>
  <si>
    <t xml:space="preserve"> Новоосновани</t>
  </si>
  <si>
    <r>
      <t>Приходи и примања буџета локалне самоуправе</t>
    </r>
    <r>
      <rPr>
        <sz val="12"/>
        <rFont val="Arial"/>
        <family val="2"/>
      </rPr>
      <t xml:space="preserve"> 
(у хиљадама РСД)</t>
    </r>
  </si>
  <si>
    <r>
      <t>Приходи и примања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</si>
  <si>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 xml:space="preserve">Расходи и издаци буџета локалне самоуправе 
</t>
    </r>
    <r>
      <rPr>
        <sz val="12"/>
        <rFont val="Arial"/>
        <family val="2"/>
      </rPr>
      <t>(у хиљадама РСД)</t>
    </r>
  </si>
  <si>
    <r>
      <t>Расходи и издаци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</si>
  <si>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>Расходи корисника буџетских средстава</t>
    </r>
    <r>
      <rPr>
        <sz val="12"/>
        <rFont val="Arial"/>
        <family val="2"/>
      </rPr>
      <t xml:space="preserve"> 
(у хиљадама РСД)</t>
    </r>
  </si>
  <si>
    <r>
      <t>Расходи корисника буџетских средстава по становнику</t>
    </r>
    <r>
      <rPr>
        <sz val="12"/>
        <rFont val="Arial"/>
        <family val="2"/>
      </rPr>
      <t xml:space="preserve"> (РСД)</t>
    </r>
  </si>
  <si>
    <t>Непознато образовање</t>
  </si>
  <si>
    <t>Без школске спреме</t>
  </si>
  <si>
    <t>Непотпуно основно образовање</t>
  </si>
  <si>
    <t>Основно образовање</t>
  </si>
  <si>
    <t>Средње образовање</t>
  </si>
  <si>
    <t>Више образовање</t>
  </si>
  <si>
    <t>Високо образовање</t>
  </si>
  <si>
    <t xml:space="preserve"> Непознато образовање</t>
  </si>
  <si>
    <t xml:space="preserve"> Без школске спреме</t>
  </si>
  <si>
    <t xml:space="preserve"> Непотпуно основно образовање</t>
  </si>
  <si>
    <t xml:space="preserve"> Основно образовање</t>
  </si>
  <si>
    <t xml:space="preserve"> Средње образовање</t>
  </si>
  <si>
    <t xml:space="preserve"> Више образовање</t>
  </si>
  <si>
    <t xml:space="preserve"> Високо образовање</t>
  </si>
  <si>
    <t>Population aged 15 and over by educational attainment, 2011</t>
  </si>
  <si>
    <t xml:space="preserve"> Unknown education</t>
  </si>
  <si>
    <t xml:space="preserve"> Without educational attainment</t>
  </si>
  <si>
    <t xml:space="preserve"> Incomplete primary education</t>
  </si>
  <si>
    <t xml:space="preserve"> Primary education</t>
  </si>
  <si>
    <t xml:space="preserve"> Secondary education</t>
  </si>
  <si>
    <t xml:space="preserve"> High education</t>
  </si>
  <si>
    <t xml:space="preserve"> Higher education</t>
  </si>
  <si>
    <t>OBRAZ10</t>
  </si>
  <si>
    <t>DV - TP=TPH_2011|IUS=3b703cdf-d1fa-4822-afdf-655f940018ef~784D95D4-0CE0-45D9-BAFF-C9D19082FFDD~4cfb1113-eb41-4d01-a298-89963e9aabd6</t>
  </si>
  <si>
    <t>DV - TP=TPH_2011|IUS=3b703cdf-d1fa-4822-afdf-655f940018ef~784D95D4-0CE0-45D9-BAFF-C9D19082FFDD~1862e0a7-25bc-4b6b-bb79-e4c1b698f90a</t>
  </si>
  <si>
    <t>DV - TP=TPH_2011|IUS=3b703cdf-d1fa-4822-afdf-655f940018ef~784D95D4-0CE0-45D9-BAFF-C9D19082FFDD~f0978463-c7a0-4801-9bf6-4c67d32a15c9</t>
  </si>
  <si>
    <t>DV - TP=TPH_2011|IUS=3b703cdf-d1fa-4822-afdf-655f940018ef~784D95D4-0CE0-45D9-BAFF-C9D19082FFDD~bc9c4404-b68d-4773-bb55-f9b996bb5c43</t>
  </si>
  <si>
    <t>DV - TP=TPH_2011|IUS=3b703cdf-d1fa-4822-afdf-655f940018ef~784D95D4-0CE0-45D9-BAFF-C9D19082FFDD~b2f4f940-6e86-4b1b-8a05-39cf786fc567</t>
  </si>
  <si>
    <t>DV - TP=TPH_2011|IUS=3b703cdf-d1fa-4822-afdf-655f940018ef~784D95D4-0CE0-45D9-BAFF-C9D19082FFDD~ae98419d-dd68-4555-8fb3-49d29e8c04f7</t>
  </si>
  <si>
    <t>DV - TP=TPH_2011|IUS=3b703cdf-d1fa-4822-afdf-655f940018ef~784D95D4-0CE0-45D9-BAFF-C9D19082FFDD~3f917f5b-f00d-4b9c-a4cd-575f50c83955</t>
  </si>
  <si>
    <t>DV - TP=TPH_2011|IUS=3b703cdf-d1fa-4822-afdf-655f940018ef~784D95D4-0CE0-45D9-BAFF-C9D19082FFDD~5c8a5c90-2bad-43f4-a491-4d6a5c20c96b</t>
  </si>
  <si>
    <t>DV - TP=TPH_2011|IUS=3b703cdf-d1fa-4822-afdf-655f940018ef~784D95D4-0CE0-45D9-BAFF-C9D19082FFDD~01419ee0-b562-4fbe-ae4d-a7b8246e216d</t>
  </si>
  <si>
    <t>DV - TP=TPH_2011|IUS=3b703cdf-d1fa-4822-afdf-655f940018ef~784D95D4-0CE0-45D9-BAFF-C9D19082FFDD~6b38b91c-f7b9-4347-96bf-91e656e9f007</t>
  </si>
  <si>
    <t>DV - TP=TPH_2011|IUS=3b703cdf-d1fa-4822-afdf-655f940018ef~784D95D4-0CE0-45D9-BAFF-C9D19082FFDD~b15a4e94-b5e7-4589-802c-ed0cb2835aef</t>
  </si>
  <si>
    <t>DV - TP=TPH_2011|IUS=3b703cdf-d1fa-4822-afdf-655f940018ef~784D95D4-0CE0-45D9-BAFF-C9D19082FFDD~394b003e-c121-4bbb-9ab6-9c51f50aad6d</t>
  </si>
  <si>
    <t>DV - TP=TPH_2011|IUS=3b703cdf-d1fa-4822-afdf-655f940018ef~784D95D4-0CE0-45D9-BAFF-C9D19082FFDD~08d1ac9e-e1b0-411f-81cf-89813c4642f5</t>
  </si>
  <si>
    <t>DV - TP=TPH_2011|IUS=3b703cdf-d1fa-4822-afdf-655f940018ef~784D95D4-0CE0-45D9-BAFF-C9D19082FFDD~52e37913-8dbc-4ac5-8c36-93a68146f523</t>
  </si>
  <si>
    <t>Компјутерска писменост, 2011.</t>
  </si>
  <si>
    <t>Компјутерски неписмена лица</t>
  </si>
  <si>
    <t>Лица која делимично познају рад на рачунару</t>
  </si>
  <si>
    <t>Компјутерски писмена лица</t>
  </si>
  <si>
    <t>Компјутерска писменост, 2011. (учешће по категоријама)</t>
  </si>
  <si>
    <t>Computer literacy, 2011 (share by categories)</t>
  </si>
  <si>
    <t xml:space="preserve"> Компјутерски неписмена лица</t>
  </si>
  <si>
    <t xml:space="preserve"> Компјутерски писмена лица</t>
  </si>
  <si>
    <t xml:space="preserve"> Computer illiterate persons</t>
  </si>
  <si>
    <t xml:space="preserve"> Persons with partial computer skills</t>
  </si>
  <si>
    <t xml:space="preserve"> Computer literate persons</t>
  </si>
  <si>
    <t>OBRAZ11</t>
  </si>
  <si>
    <t>DV - TP=TPH_2011|IUS=cd0fd6e6-a5f4-4bf8-bc9a-0c267ae5c02f~784D95D4-0CE0-45D9-BAFF-C9D19082FFDD~13d93002-31e0-4e28-981b-7bf33e5f46f2</t>
  </si>
  <si>
    <t>DV - TP=TPH_2011|IUS=cd0fd6e6-a5f4-4bf8-bc9a-0c267ae5c02f~784D95D4-0CE0-45D9-BAFF-C9D19082FFDD~79950333-da24-424f-8967-c275b0717f09</t>
  </si>
  <si>
    <t>DV - TP=TPH_2011|IUS=cd0fd6e6-a5f4-4bf8-bc9a-0c267ae5c02f~784D95D4-0CE0-45D9-BAFF-C9D19082FFDD~d2c43b7c-e61b-4f96-ae96-18d36063f0e8</t>
  </si>
  <si>
    <t>DV - TP=TPH_2011|IUS=cd0fd6e6-a5f4-4bf8-bc9a-0c267ae5c02f~784D95D4-0CE0-45D9-BAFF-C9D19082FFDD~af938fb6-829d-408a-af70-26e56849af9f</t>
  </si>
  <si>
    <t>DV - TP=TPH_2011|IUS=cd0fd6e6-a5f4-4bf8-bc9a-0c267ae5c02f~784D95D4-0CE0-45D9-BAFF-C9D19082FFDD~85d644fa-bfe4-49c5-ae1d-b24a93bdf13c</t>
  </si>
  <si>
    <t>DV - TP=TPH_2011|IUS=cd0fd6e6-a5f4-4bf8-bc9a-0c267ae5c02f~784D95D4-0CE0-45D9-BAFF-C9D19082FFDD~7358668d-114a-4664-b152-1ff2f7f862f4</t>
  </si>
  <si>
    <t>20-34</t>
  </si>
  <si>
    <t>35-49</t>
  </si>
  <si>
    <t>50-64</t>
  </si>
  <si>
    <t>Остала
насеља</t>
  </si>
  <si>
    <t>Градска
насеља</t>
  </si>
  <si>
    <t>OBRAZ12</t>
  </si>
  <si>
    <t>DV - TP=TPH_2011|IUS=06642bf1-449c-46ab-a08f-02e584e08034~784D95D4-0CE0-45D9-BAFF-C9D19082FFDD~493e75b0-e339-4e93-89fa-1539184cb9da</t>
  </si>
  <si>
    <t>DV - TP=TPH_2011|IUS=06642bf1-449c-46ab-a08f-02e584e08034~784D95D4-0CE0-45D9-BAFF-C9D19082FFDD~530510e6-ae02-4ba8-a89e-bdc5b77191a2</t>
  </si>
  <si>
    <t>DV - TP=TPH_2011|IUS=06642bf1-449c-46ab-a08f-02e584e08034~784D95D4-0CE0-45D9-BAFF-C9D19082FFDD~cc613988-4c76-4ba8-8737-98e4fb94447c</t>
  </si>
  <si>
    <t>DV - TP=TPH_2011|IUS=06642bf1-449c-46ab-a08f-02e584e08034~784D95D4-0CE0-45D9-BAFF-C9D19082FFDD~00346ccd-134d-4818-853b-8418a2de7f2e</t>
  </si>
  <si>
    <t>DV - TP=TPH_2011|IUS=06642bf1-449c-46ab-a08f-02e584e08034~784D95D4-0CE0-45D9-BAFF-C9D19082FFDD~00def7e9-62ec-44ef-a5f7-aea4f9c88e78</t>
  </si>
  <si>
    <t>DV - TP=TPH_2011|IUS=06642bf1-449c-46ab-a08f-02e584e08034~784D95D4-0CE0-45D9-BAFF-C9D19082FFDD~64f3b64e-5e44-4a14-bf1c-01a9386fb830</t>
  </si>
  <si>
    <t>DV - TP=TPH_2011|IUS=06642bf1-449c-46ab-a08f-02e584e08034~784D95D4-0CE0-45D9-BAFF-C9D19082FFDD~835bbada-e2f2-414e-8b88-fef62e8a7d64</t>
  </si>
  <si>
    <t>DV - TP=TPH_2011|IUS=06642bf1-449c-46ab-a08f-02e584e08034~784D95D4-0CE0-45D9-BAFF-C9D19082FFDD~da2d7683-5163-4331-911b-5cc4ceaa7eac</t>
  </si>
  <si>
    <t>DV - TP=TPH_2011|IUS=06642bf1-449c-46ab-a08f-02e584e08034~784D95D4-0CE0-45D9-BAFF-C9D19082FFDD~36a4fb73-3e49-432e-9250-5f4992810cb0</t>
  </si>
  <si>
    <t>DV - TP=TPH_2011|IUS=06642bf1-449c-46ab-a08f-02e584e08034~784D95D4-0CE0-45D9-BAFF-C9D19082FFDD~7b3f1151-ffcf-4096-b325-364e0fee052d</t>
  </si>
  <si>
    <t xml:space="preserve"> Лица која делимично познају рад на рачунару</t>
  </si>
  <si>
    <t>Девојчице</t>
  </si>
  <si>
    <t>Дечаци</t>
  </si>
  <si>
    <t xml:space="preserve"> Девојчице</t>
  </si>
  <si>
    <t xml:space="preserve"> Дечаци</t>
  </si>
  <si>
    <t xml:space="preserve"> Girls</t>
  </si>
  <si>
    <t xml:space="preserve"> Boys</t>
  </si>
  <si>
    <t>деца са инвалидитетом</t>
  </si>
  <si>
    <t>65 i vise</t>
  </si>
  <si>
    <t>$J$4:$J$21</t>
  </si>
  <si>
    <t>DV - TP=MRT|IUS=f91bb7b9-e3e0-4103-9fe7-a24491dd5691~0d14b8cc-310a-4c59-b16c-f59c3dc98da0~A311B12B-026F-47CC-8D35-8E994906C86E</t>
  </si>
  <si>
    <t>TP - TP=MRT|IUS=f91bb7b9-e3e0-4103-9fe7-a24491dd5691~0d14b8cc-310a-4c59-b16c-f59c3dc98da0~A311B12B-026F-47CC-8D35-8E994906C86E</t>
  </si>
  <si>
    <t>SRPSКI</t>
  </si>
  <si>
    <t>$G$23:$G$25</t>
  </si>
  <si>
    <t>E23</t>
  </si>
  <si>
    <t>H23</t>
  </si>
  <si>
    <t>I23</t>
  </si>
  <si>
    <t>J23</t>
  </si>
  <si>
    <t>F4</t>
  </si>
  <si>
    <t>G4</t>
  </si>
  <si>
    <t>L4</t>
  </si>
  <si>
    <t>N5</t>
  </si>
  <si>
    <t>K8</t>
  </si>
  <si>
    <t>L8</t>
  </si>
  <si>
    <t>M8</t>
  </si>
  <si>
    <t>N8</t>
  </si>
  <si>
    <t>O8</t>
  </si>
  <si>
    <t>P8</t>
  </si>
  <si>
    <t>Q8</t>
  </si>
  <si>
    <t>R8</t>
  </si>
  <si>
    <t>S8</t>
  </si>
  <si>
    <t>T7</t>
  </si>
  <si>
    <t>T8</t>
  </si>
  <si>
    <t>U7</t>
  </si>
  <si>
    <t>U8</t>
  </si>
  <si>
    <t>V7</t>
  </si>
  <si>
    <t>V8</t>
  </si>
  <si>
    <t>Деца старости до 6 година (предшколски узраст)</t>
  </si>
  <si>
    <t>Деца старости 7─14 година (узраст основне школе)</t>
  </si>
  <si>
    <t xml:space="preserve"> Newly─established</t>
  </si>
  <si>
    <t>Area - TP=MRT|IUS=f17e8ebe-329b-40fa-ba77-710646c3fab6~784D95D4-0CE0-45D9-BAFF-C9D19082FFDD~A311B12B-026F-47CC-8D35-8E994906C86E</t>
  </si>
  <si>
    <t>DV - TP=MRT|IUS=178bf74e-ff70-45be-8677-8005eae27ceb~05f884c0-13a6-4750-8b2b-1f5a6390dbb3~A311B12B-026F-47CC-8D35-8E994906C86E</t>
  </si>
  <si>
    <t>TP - TP=MRT|IUS=178bf74e-ff70-45be-8677-8005eae27ceb~05f884c0-13a6-4750-8b2b-1f5a6390dbb3~A311B12B-026F-47CC-8D35-8E994906C86E</t>
  </si>
  <si>
    <t>DV - TP=MRT|IUS=4b002fda-2d99-41d8-8ec0-cf303ec0d943~784D95D4-0CE0-45D9-BAFF-C9D19082FFDD~A311B12B-026F-47CC-8D35-8E994906C86E</t>
  </si>
  <si>
    <t>TP - TP=MRT|IUS=4b002fda-2d99-41d8-8ec0-cf303ec0d943~784D95D4-0CE0-45D9-BAFF-C9D19082FFDD~A311B12B-026F-47CC-8D35-8E994906C86E</t>
  </si>
  <si>
    <t>Домаћинства према броју чланова, 2011.</t>
  </si>
  <si>
    <t>1 члан</t>
  </si>
  <si>
    <t>2 члана</t>
  </si>
  <si>
    <t>3 члана</t>
  </si>
  <si>
    <t>4 члана</t>
  </si>
  <si>
    <t>5 чланова</t>
  </si>
  <si>
    <t>6 и више чланова</t>
  </si>
  <si>
    <t>1 дете</t>
  </si>
  <si>
    <t>2 детета</t>
  </si>
  <si>
    <t>3 детета</t>
  </si>
  <si>
    <t>4 детета</t>
  </si>
  <si>
    <t>5 и више деце</t>
  </si>
  <si>
    <t>Пројектован број становника (средња варијанта - нулти миграциони салдо)</t>
  </si>
  <si>
    <t>Пројекције становништва, 2041. година</t>
  </si>
  <si>
    <t>Пројектован број становника (средња варијанта са миграцијама)</t>
  </si>
  <si>
    <t>Становништво према економској активности, 2011.</t>
  </si>
  <si>
    <t>Обављају занимање</t>
  </si>
  <si>
    <t>Незапослени</t>
  </si>
  <si>
    <t>Деца млађа од 15 година</t>
  </si>
  <si>
    <t>Пензионери</t>
  </si>
  <si>
    <t>Лица са приходима од имовине</t>
  </si>
  <si>
    <t>Ученици/студенти (15 и више година)</t>
  </si>
  <si>
    <t>Лица која обављају само кућне послове у свом домаћинству</t>
  </si>
  <si>
    <t>DEM6</t>
  </si>
  <si>
    <t>DV - TP=TPH_2011|IUS=322bd50e-6734-4304-af10-0467cf99e81d~784D95D4-0CE0-45D9-BAFF-C9D19082FFDD~ea058751-b58b-47f4-89d5-fa79a22cc1d0</t>
  </si>
  <si>
    <t>DV - TP=TPH_2011|IUS=322bd50e-6734-4304-af10-0467cf99e81d~784D95D4-0CE0-45D9-BAFF-C9D19082FFDD~4dd5e469-2a7b-4017-b97f-dd9d9258a243</t>
  </si>
  <si>
    <t>DV - TP=TPH_2011|IUS=322bd50e-6734-4304-af10-0467cf99e81d~784D95D4-0CE0-45D9-BAFF-C9D19082FFDD~bd0b3142-d0b7-4a94-bbdd-172500c04736</t>
  </si>
  <si>
    <t>DV - TP=TPH_2011|IUS=322bd50e-6734-4304-af10-0467cf99e81d~784D95D4-0CE0-45D9-BAFF-C9D19082FFDD~733ca9dd-ab8d-4907-b0aa-1914c328f45b</t>
  </si>
  <si>
    <t>DV - TP=TPH_2011|IUS=322bd50e-6734-4304-af10-0467cf99e81d~784D95D4-0CE0-45D9-BAFF-C9D19082FFDD~335f6d53-4e65-478d-966d-3c83ac74502f</t>
  </si>
  <si>
    <t>DV - TP=TPH_2011|IUS=322bd50e-6734-4304-af10-0467cf99e81d~784D95D4-0CE0-45D9-BAFF-C9D19082FFDD~0b6e8b5f-dee5-4eeb-8766-30ac66afbde1</t>
  </si>
  <si>
    <t>DV - TP=TPH_2011|IUS=322bd50e-6734-4304-af10-0467cf99e81d~784D95D4-0CE0-45D9-BAFF-C9D19082FFDD~bc895f11-c21e-4afd-a38d-8a3a47dbd636</t>
  </si>
  <si>
    <t>DV - TP=TPH_2011|IUS=322bd50e-6734-4304-af10-0467cf99e81d~784D95D4-0CE0-45D9-BAFF-C9D19082FFDD~b58287f3-b6f0-4a5e-ba5e-88ad17cac336</t>
  </si>
  <si>
    <t>DV - TP=TPH_2011|IUS=322bd50e-6734-4304-af10-0467cf99e81d~784D95D4-0CE0-45D9-BAFF-C9D19082FFDD~9fea4c60-bf81-4d3b-b564-01352aa10187</t>
  </si>
  <si>
    <t>DV - TP=TPH_2011|IUS=322bd50e-6734-4304-af10-0467cf99e81d~784D95D4-0CE0-45D9-BAFF-C9D19082FFDD~4a9b25f1-9655-4579-8d1c-64e7014002c2</t>
  </si>
  <si>
    <t>DV - TP=TPH_2011|IUS=322bd50e-6734-4304-af10-0467cf99e81d~784D95D4-0CE0-45D9-BAFF-C9D19082FFDD~772e97b5-90f2-43c4-b728-4faa3e2e7baa</t>
  </si>
  <si>
    <t>DV - TP=TPH_2011|IUS=322bd50e-6734-4304-af10-0467cf99e81d~784D95D4-0CE0-45D9-BAFF-C9D19082FFDD~2efafab0-8bdb-43e8-b126-3cf65c11eddf</t>
  </si>
  <si>
    <t>F3</t>
  </si>
  <si>
    <t>DV - TP=TPH_2011|IUS=ad6bfe00-4631-4ad5-9a5e-17affea4e056~B602B58B-6879-4188-9D49-DD833281FE4E~041132ad-fba8-4f81-aa87-bcf4258b4959</t>
  </si>
  <si>
    <t>DV - TP=TPH_2011|IUS=ad6bfe00-4631-4ad5-9a5e-17affea4e056~B602B58B-6879-4188-9D49-DD833281FE4E~58c007dd-1a8e-4fe5-948b-c4e569efd2cb</t>
  </si>
  <si>
    <t>DV - TP=TPH_2011|IUS=ad6bfe00-4631-4ad5-9a5e-17affea4e056~B602B58B-6879-4188-9D49-DD833281FE4E~e3f22ed5-4a6a-4061-b856-84fcb22f62a7</t>
  </si>
  <si>
    <t>DV - TP=TPH_2011|IUS=ad6bfe00-4631-4ad5-9a5e-17affea4e056~B602B58B-6879-4188-9D49-DD833281FE4E~ae9774be-01f6-4153-a333-cd50e0bdaa3c</t>
  </si>
  <si>
    <t>DV - TP=TPH_2011|IUS=ad6bfe00-4631-4ad5-9a5e-17affea4e056~B602B58B-6879-4188-9D49-DD833281FE4E~1002c34b-cead-44be-a1d8-5cc60986f65e</t>
  </si>
  <si>
    <t>L3</t>
  </si>
  <si>
    <t>DV - TP=TPH_2011|IUS=63e105b5-03a2-4629-8751-b2b2e9460c28~784D95D4-0CE0-45D9-BAFF-C9D19082FFDD~A311B12B-026F-47CC-8D35-8E994906C86E</t>
  </si>
  <si>
    <t>DV - TP=TPH_2011|IUS=63e105b5-03a2-4629-8751-b2b2e9460c28~784D95D4-0CE0-45D9-BAFF-C9D19082FFDD~9F0958BB-07BF-4817-8243-23ABB5DDE043</t>
  </si>
  <si>
    <t>DV - TP=TPH_2011|IUS=63e105b5-03a2-4629-8751-b2b2e9460c28~784D95D4-0CE0-45D9-BAFF-C9D19082FFDD~452D40AA-9B58-4469-B337-6A4B5822BB78</t>
  </si>
  <si>
    <t>DEM7</t>
  </si>
  <si>
    <t>DV - TP=TPH_2041|IUS=e6012e5c-fd50-4a8c-a2da-749bb27a7775~784D95D4-0CE0-45D9-BAFF-C9D19082FFDD~A311B12B-026F-47CC-8D35-8E994906C86E</t>
  </si>
  <si>
    <t>DV - TP=TPH_2041|IUS=e6012e5c-fd50-4a8c-a2da-749bb27a7775~784D95D4-0CE0-45D9-BAFF-C9D19082FFDD~5B840D1E-1143-4C88-9451-17FEA79E2BBD</t>
  </si>
  <si>
    <t>DV - TP=TPH_2041|IUS=e6012e5c-fd50-4a8c-a2da-749bb27a7775~784D95D4-0CE0-45D9-BAFF-C9D19082FFDD~A4AF6DD2-2467-454F-BC9D-5042DAAD4EA2</t>
  </si>
  <si>
    <t>DV - TP=TPH_2041|IUS=349015a1-c703-484e-8c2c-52590bb41006~784D95D4-0CE0-45D9-BAFF-C9D19082FFDD~A311B12B-026F-47CC-8D35-8E994906C86E</t>
  </si>
  <si>
    <t>DV - TP=TPH_2041|IUS=349015a1-c703-484e-8c2c-52590bb41006~784D95D4-0CE0-45D9-BAFF-C9D19082FFDD~5B840D1E-1143-4C88-9451-17FEA79E2BBD</t>
  </si>
  <si>
    <t>DV - TP=TPH_2041|IUS=349015a1-c703-484e-8c2c-52590bb41006~784D95D4-0CE0-45D9-BAFF-C9D19082FFDD~A4AF6DD2-2467-454F-BC9D-5042DAAD4EA2</t>
  </si>
  <si>
    <t>E20</t>
  </si>
  <si>
    <t>Пољопривредна газдинства</t>
  </si>
  <si>
    <t>Двоосовински трактори</t>
  </si>
  <si>
    <t>Годишње радне јединице</t>
  </si>
  <si>
    <t>Окућница</t>
  </si>
  <si>
    <t>Оранице и баште</t>
  </si>
  <si>
    <t>Воћњаци</t>
  </si>
  <si>
    <t>Виногради</t>
  </si>
  <si>
    <t>Остали стални засади</t>
  </si>
  <si>
    <t>Ливаде и пашњаци</t>
  </si>
  <si>
    <t>Говеда</t>
  </si>
  <si>
    <t>Свиње</t>
  </si>
  <si>
    <t>Овце</t>
  </si>
  <si>
    <t>Живина</t>
  </si>
  <si>
    <t>Коришћено пољопривредно земљиште (ha), 2012.</t>
  </si>
  <si>
    <t>Стока, грла (број), 2012.</t>
  </si>
  <si>
    <t>Ангажована радна снага, 2012.</t>
  </si>
  <si>
    <t>Стално запослени на породичном газдинству</t>
  </si>
  <si>
    <t>Стално запослени на газдинству правног лица/предузетника</t>
  </si>
  <si>
    <t>Управници (менаџери) на газдинствима</t>
  </si>
  <si>
    <t>Условна грла, број, 2012.</t>
  </si>
  <si>
    <t>POLJ1</t>
  </si>
  <si>
    <t>DV - TP=TPH_2012|IUS=9e228836-8226-4c57-abe3-085048ec7d96~784D95D4-0CE0-45D9-BAFF-C9D19082FFDD~A311B12B-026F-47CC-8D35-8E994906C86E</t>
  </si>
  <si>
    <t>TP - TP=TPH_2012|IUS=9e228836-8226-4c57-abe3-085048ec7d96~784D95D4-0CE0-45D9-BAFF-C9D19082FFDD~A311B12B-026F-47CC-8D35-8E994906C86E</t>
  </si>
  <si>
    <t>DV - TP=TPH_2012|IUS=94ee6d09-dacc-46da-8db5-70e7d2806e3d~784D95D4-0CE0-45D9-BAFF-C9D19082FFDD~A311B12B-026F-47CC-8D35-8E994906C86E</t>
  </si>
  <si>
    <t>TP - TP=TPH_2012|IUS=94ee6d09-dacc-46da-8db5-70e7d2806e3d~784D95D4-0CE0-45D9-BAFF-C9D19082FFDD~A311B12B-026F-47CC-8D35-8E994906C86E</t>
  </si>
  <si>
    <t>DV - TP=TPH_2012|IUS=b594ce18-a276-4ffe-b2b5-26e116781a05~784D95D4-0CE0-45D9-BAFF-C9D19082FFDD~A311B12B-026F-47CC-8D35-8E994906C86E</t>
  </si>
  <si>
    <t>TP - TP=TPH_2012|IUS=b594ce18-a276-4ffe-b2b5-26e116781a05~784D95D4-0CE0-45D9-BAFF-C9D19082FFDD~A311B12B-026F-47CC-8D35-8E994906C86E</t>
  </si>
  <si>
    <t>POLJ2</t>
  </si>
  <si>
    <t>DV - TP=TPH_2012|IUS=ac185017-fad4-446f-8724-a96eea892805~91b4e4cd-a610-4b70-a928-8d50c0e6a72b~b0f36686-8073-4193-b1e2-355ac57462b1</t>
  </si>
  <si>
    <t>DV - TP=TPH_2012|IUS=ac185017-fad4-446f-8724-a96eea892805~91b4e4cd-a610-4b70-a928-8d50c0e6a72b~0567ee39-04f7-45db-b5a9-2d224364a653</t>
  </si>
  <si>
    <t>DV - TP=TPH_2012|IUS=ac185017-fad4-446f-8724-a96eea892805~91b4e4cd-a610-4b70-a928-8d50c0e6a72b~15162055-52b7-4647-95f6-2c36df112363</t>
  </si>
  <si>
    <t>DV - TP=TPH_2012|IUS=ac185017-fad4-446f-8724-a96eea892805~91b4e4cd-a610-4b70-a928-8d50c0e6a72b~70dbdd7d-b7b7-4432-9b47-6890307f539a</t>
  </si>
  <si>
    <t>DV - TP=TPH_2012|IUS=ac185017-fad4-446f-8724-a96eea892805~91b4e4cd-a610-4b70-a928-8d50c0e6a72b~adc620df-a44a-4dfa-927f-38de617db906</t>
  </si>
  <si>
    <t>DV - TP=TPH_2012|IUS=ac185017-fad4-446f-8724-a96eea892805~91b4e4cd-a610-4b70-a928-8d50c0e6a72b~4dace2e4-8526-4329-a28d-4f93351c3eb9</t>
  </si>
  <si>
    <t>DV - TP=TPH_2012|IUS=ac185017-fad4-446f-8724-a96eea892805~91b4e4cd-a610-4b70-a928-8d50c0e6a72b~A311B12B-026F-47CC-8D35-8E994906C86E</t>
  </si>
  <si>
    <t>H3</t>
  </si>
  <si>
    <t>DV - TP=TPH_2012|IUS=2e99e2f2-8d80-46f7-9779-fa7fb2a1a51e~784D95D4-0CE0-45D9-BAFF-C9D19082FFDD~4bf49f1e-7657-406e-8492-41b9e555d94c</t>
  </si>
  <si>
    <t>H4</t>
  </si>
  <si>
    <t>DV - TP=TPH_2012|IUS=2e99e2f2-8d80-46f7-9779-fa7fb2a1a51e~784D95D4-0CE0-45D9-BAFF-C9D19082FFDD~59464a8b-678d-4b47-91a4-e48221e5a9b4</t>
  </si>
  <si>
    <t>DV - TP=TPH_2012|IUS=2e99e2f2-8d80-46f7-9779-fa7fb2a1a51e~784D95D4-0CE0-45D9-BAFF-C9D19082FFDD~3ad7cdcd-d226-4ef0-83c0-ab99a639c90c</t>
  </si>
  <si>
    <t>DV - TP=TPH_2012|IUS=2e99e2f2-8d80-46f7-9779-fa7fb2a1a51e~784D95D4-0CE0-45D9-BAFF-C9D19082FFDD~f0318bcc-20dc-4c07-b9c0-4ca8e88dbc1c</t>
  </si>
  <si>
    <t>DV - TP=TPH_2012|IUS=2e99e2f2-8d80-46f7-9779-fa7fb2a1a51e~784D95D4-0CE0-45D9-BAFF-C9D19082FFDD~A311B12B-026F-47CC-8D35-8E994906C86E</t>
  </si>
  <si>
    <t>H10</t>
  </si>
  <si>
    <t>DV - TP=TPH_2012|IUS=24f820eb-6d92-4fc1-9f69-df68dd1e0a71~784D95D4-0CE0-45D9-BAFF-C9D19082FFDD~A311B12B-026F-47CC-8D35-8E994906C86E</t>
  </si>
  <si>
    <t>POLJ3</t>
  </si>
  <si>
    <t>DV - TP=TPH_2012|IUS=e80e6070-e5dc-4ab9-be6b-357c6f142e46~784D95D4-0CE0-45D9-BAFF-C9D19082FFDD~618cce85-554b-4eed-8c62-d9d458497d73</t>
  </si>
  <si>
    <t>DV - TP=TPH_2012|IUS=e80e6070-e5dc-4ab9-be6b-357c6f142e46~784D95D4-0CE0-45D9-BAFF-C9D19082FFDD~57e8c8bc-ea9b-4298-8b25-45e99392ce5a</t>
  </si>
  <si>
    <t>DV - TP=TPH_2012|IUS=e80e6070-e5dc-4ab9-be6b-357c6f142e46~784D95D4-0CE0-45D9-BAFF-C9D19082FFDD~e6a4efeb-633d-4ef7-95e7-238c75500e52</t>
  </si>
  <si>
    <t>DV - TP=TPH_2012|IUS=e80e6070-e5dc-4ab9-be6b-357c6f142e46~784D95D4-0CE0-45D9-BAFF-C9D19082FFDD~63a234ba-5d69-49ec-a46b-767cfb2e27df</t>
  </si>
  <si>
    <t>DV - TP=TPH_2012|IUS=e80e6070-e5dc-4ab9-be6b-357c6f142e46~784D95D4-0CE0-45D9-BAFF-C9D19082FFDD~b1125d72-3bfb-4463-8da2-1da9af9054f2</t>
  </si>
  <si>
    <t>DV - TP=TPH_2012|IUS=e80e6070-e5dc-4ab9-be6b-357c6f142e46~784D95D4-0CE0-45D9-BAFF-C9D19082FFDD~c9823dd1-4f9f-459c-8127-956539221ad8</t>
  </si>
  <si>
    <t>DV - TP=TPH_2012|IUS=e80e6070-e5dc-4ab9-be6b-357c6f142e46~784D95D4-0CE0-45D9-BAFF-C9D19082FFDD~b64aa4c4-6537-483a-950d-4cab3034b99f</t>
  </si>
  <si>
    <t>DV - TP=TPH_2012|IUS=e80e6070-e5dc-4ab9-be6b-357c6f142e46~784D95D4-0CE0-45D9-BAFF-C9D19082FFDD~eb9287d3-3495-484f-b9d4-707a37339f54</t>
  </si>
  <si>
    <t>DV - TP=TPH_2012|IUS=e80e6070-e5dc-4ab9-be6b-357c6f142e46~784D95D4-0CE0-45D9-BAFF-C9D19082FFDD~c14a5369-8fca-40c3-b295-1987c1b62e42</t>
  </si>
  <si>
    <t>DV - TP=TPH_2012|IUS=9eec3f52-fac5-4a83-9888-d8d409fd62c0~784D95D4-0CE0-45D9-BAFF-C9D19082FFDD~A311B12B-026F-47CC-8D35-8E994906C86E</t>
  </si>
  <si>
    <t>DV - TP=TPH_2012|IUS=9eec3f52-fac5-4a83-9888-d8d409fd62c0~784D95D4-0CE0-45D9-BAFF-C9D19082FFDD~A4AF6DD2-2467-454F-BC9D-5042DAAD4EA2</t>
  </si>
  <si>
    <t>DV - TP=TPH_2012|IUS=9eec3f52-fac5-4a83-9888-d8d409fd62c0~784D95D4-0CE0-45D9-BAFF-C9D19082FFDD~5B840D1E-1143-4C88-9451-17FEA79E2BBD</t>
  </si>
  <si>
    <t>DV - TP=TPH_2012|IUS=8d40302f-60c9-4ea5-a82c-d547b8c31861~784D95D4-0CE0-45D9-BAFF-C9D19082FFDD~A311B12B-026F-47CC-8D35-8E994906C86E</t>
  </si>
  <si>
    <t>DV - TP=TPH_2012|IUS=8d40302f-60c9-4ea5-a82c-d547b8c31861~784D95D4-0CE0-45D9-BAFF-C9D19082FFDD~A4AF6DD2-2467-454F-BC9D-5042DAAD4EA2</t>
  </si>
  <si>
    <t>DV - TP=TPH_2012|IUS=8d40302f-60c9-4ea5-a82c-d547b8c31861~784D95D4-0CE0-45D9-BAFF-C9D19082FFDD~5B840D1E-1143-4C88-9451-17FEA79E2BBD</t>
  </si>
  <si>
    <t>Носиоци породичног газдинства</t>
  </si>
  <si>
    <t>Републички геодетски завод</t>
  </si>
  <si>
    <t>Национална служба за запошљавање</t>
  </si>
  <si>
    <t>Републички завод за социјалну заштиту</t>
  </si>
  <si>
    <t>Стално запослени на
породичном газдинству</t>
  </si>
  <si>
    <t>Носиоци породичног
 газдинства</t>
  </si>
  <si>
    <t>Regularly employed labour
at family holding</t>
  </si>
  <si>
    <t>Family members and
relatives  who practiced
agricultural activity
at family holding</t>
  </si>
  <si>
    <t xml:space="preserve"> 1 члан</t>
  </si>
  <si>
    <t xml:space="preserve"> 2 члана</t>
  </si>
  <si>
    <t xml:space="preserve"> 3 члана</t>
  </si>
  <si>
    <t xml:space="preserve"> 4 члана</t>
  </si>
  <si>
    <t xml:space="preserve"> 5 чланова</t>
  </si>
  <si>
    <t xml:space="preserve"> 6 и више чланова</t>
  </si>
  <si>
    <t xml:space="preserve"> 1 member</t>
  </si>
  <si>
    <t xml:space="preserve"> 2 members</t>
  </si>
  <si>
    <t xml:space="preserve"> 3 members</t>
  </si>
  <si>
    <t xml:space="preserve"> 4 members</t>
  </si>
  <si>
    <t xml:space="preserve"> 5 members</t>
  </si>
  <si>
    <t xml:space="preserve"> 6 or more members</t>
  </si>
  <si>
    <t>1 child</t>
  </si>
  <si>
    <t>2 children</t>
  </si>
  <si>
    <t>3 children</t>
  </si>
  <si>
    <t>4 children</t>
  </si>
  <si>
    <t>5 or more children</t>
  </si>
  <si>
    <t>Number of two axle tractors</t>
  </si>
  <si>
    <t>Holders of family holding</t>
  </si>
  <si>
    <t>Family members and relatives who practiced agricultural activity at family holding</t>
  </si>
  <si>
    <t>Regularly employed labour at family holding</t>
  </si>
  <si>
    <t>Labour regularly employed at legal entity/unincorporated enterprise</t>
  </si>
  <si>
    <t>Managers of holding</t>
  </si>
  <si>
    <t>TOTAL</t>
  </si>
  <si>
    <t>Kitchen garden</t>
  </si>
  <si>
    <t>Arable land</t>
  </si>
  <si>
    <t>Fruit plantations</t>
  </si>
  <si>
    <t>Vineyards</t>
  </si>
  <si>
    <t>Other permanent plantations</t>
  </si>
  <si>
    <t>Meadows and pastures</t>
  </si>
  <si>
    <t>Cattle</t>
  </si>
  <si>
    <t>Pigs</t>
  </si>
  <si>
    <t>Sheep</t>
  </si>
  <si>
    <t>Poultry</t>
  </si>
  <si>
    <t>Holders of family
holding</t>
  </si>
  <si>
    <t>Employed labour force, 2012</t>
  </si>
  <si>
    <t>Total population</t>
  </si>
  <si>
    <t>Републички завод за статистику</t>
  </si>
  <si>
    <t>Институт за јавно здравље Србије "Др Милан Јовановић Батут"</t>
  </si>
  <si>
    <t>Министарство за рад, запошљавање, борачка и социјална питања</t>
  </si>
  <si>
    <t>Агенција за привредне регистре</t>
  </si>
  <si>
    <t>Агенција за привредне регистре (мапе)</t>
  </si>
  <si>
    <t>Министарство финансија</t>
  </si>
  <si>
    <t>Institute of Public Health of Serbia "Dr Milan Jovanovic Batut"</t>
  </si>
  <si>
    <t>Ministry of Finance</t>
  </si>
  <si>
    <t>Ministry of Labour, Employment, Veteran and Social Affairs</t>
  </si>
  <si>
    <t>National Employment Service</t>
  </si>
  <si>
    <t>Republic Geodetic Authority</t>
  </si>
  <si>
    <t>Republic Institute for Social Protection</t>
  </si>
  <si>
    <t>Serbian Business Registers Agency</t>
  </si>
  <si>
    <t>Serbian Business Registers Agency (maps)</t>
  </si>
  <si>
    <t>Statistical Office of the Republic of Serbia</t>
  </si>
  <si>
    <t>година</t>
  </si>
  <si>
    <t>TP - TP=TPH_2041|IUS=e6012e5c-fd50-4a8c-a2da-749bb27a7775~784D95D4-0CE0-45D9-BAFF-C9D19082FFDD~A311B12B-026F-47CC-8D35-8E994906C86E</t>
  </si>
  <si>
    <t>I10</t>
  </si>
  <si>
    <t>Број хранитељских породица</t>
  </si>
  <si>
    <t>SOC9</t>
  </si>
  <si>
    <t>Малолетни учиниоци кривичних дела (14-17 година) којима су изречене кривичне санкције према месту извршења</t>
  </si>
  <si>
    <t>Правноснажно осуђена пунолетна лица за крађу према месту извршења кривичног дела</t>
  </si>
  <si>
    <t>Неписмени према старосним групама и полу, 2011.</t>
  </si>
  <si>
    <t>Чланови породице и рођаци који су обављали пољопривредне активности на породичном газдинству</t>
  </si>
  <si>
    <t>Чланови породице и 
рођаци који су обављали
пољопривредне активности
на породичном газдинству</t>
  </si>
  <si>
    <t>Очекивано трајање живота живорођених</t>
  </si>
  <si>
    <t>Остала неактивна лица</t>
  </si>
  <si>
    <t>Број установа</t>
  </si>
  <si>
    <t>Број објеката</t>
  </si>
  <si>
    <r>
      <t>Стопа деце у сукобу са законом (6─17 година) (</t>
    </r>
    <r>
      <rPr>
        <sz val="12"/>
        <rFont val="Arial"/>
        <family val="2"/>
      </rPr>
      <t>на 1000 деце</t>
    </r>
    <r>
      <rPr>
        <sz val="14"/>
        <rFont val="Arial"/>
        <family val="2"/>
      </rPr>
      <t>)</t>
    </r>
  </si>
  <si>
    <t>Number of institutions</t>
  </si>
  <si>
    <t>Number of facilities</t>
  </si>
  <si>
    <t>F20</t>
  </si>
  <si>
    <t>B24</t>
  </si>
  <si>
    <t>C24</t>
  </si>
  <si>
    <t>D24</t>
  </si>
  <si>
    <t>E24</t>
  </si>
  <si>
    <t>H24</t>
  </si>
  <si>
    <t>I24</t>
  </si>
  <si>
    <t>J24</t>
  </si>
  <si>
    <t>Дужина путева (км)</t>
  </si>
  <si>
    <t>Дужина водоводне мреже (км)</t>
  </si>
  <si>
    <t>Дужина канализационе мреже (км)</t>
  </si>
  <si>
    <t>Телефонске линије (на 100 становника)</t>
  </si>
  <si>
    <t>Стопа деце која користе услуге смештаја (на 1000 деце)</t>
  </si>
  <si>
    <t>Стопа деце у резиденцијалним установама (на 1000 деце)</t>
  </si>
  <si>
    <t>Стопа деце у хранитељским породицама (на 1000 деце)</t>
  </si>
  <si>
    <t>Однос броја корисника социјалне заштите и стручних радника Центра за социјални рад (број)</t>
  </si>
  <si>
    <t>Однос броја становника и стручних радника Центра за социјални рад (број)</t>
  </si>
  <si>
    <t>Број лекара на 1000 становника (стопа)</t>
  </si>
  <si>
    <t>Средње школе (број)</t>
  </si>
  <si>
    <t>Ученици уписани у средње школе (број)</t>
  </si>
  <si>
    <t>Обухват деце средњим образовањем (%)</t>
  </si>
  <si>
    <t>Ученици који завршавају средњу школу (број)</t>
  </si>
  <si>
    <t>Основне школе ─ матичне школе (број)</t>
  </si>
  <si>
    <t>Основне школе ─ подручна одељења (број)</t>
  </si>
  <si>
    <t>Ученици уписани у основне школе ─ матичне школе (број)</t>
  </si>
  <si>
    <t>Ученици уписани у основне школе ─ подручна одељења (број)</t>
  </si>
  <si>
    <t>Ученици који су завршили 8. разред основне школе (број)</t>
  </si>
  <si>
    <t>Стопа завршавања основне школе (%)</t>
  </si>
  <si>
    <t>Livestock number, 2012</t>
  </si>
  <si>
    <r>
      <t>Coverage of children aged from 3 to the age when they start attending the preparatory preschool programme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</si>
  <si>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Rate of children in conflict with the law (aged 6─17) (</t>
    </r>
    <r>
      <rPr>
        <sz val="10"/>
        <rFont val="Arial"/>
        <family val="2"/>
      </rPr>
      <t>per 1000 children</t>
    </r>
    <r>
      <rPr>
        <sz val="14"/>
        <rFont val="Arial"/>
        <family val="2"/>
      </rPr>
      <t>)</t>
    </r>
  </si>
  <si>
    <t>Livebirths</t>
  </si>
  <si>
    <t>У државној својини</t>
  </si>
  <si>
    <t>У приватној својини</t>
  </si>
  <si>
    <t>Проценат бирача гласалих на изборима за одборнике скупштина општина и градова</t>
  </si>
  <si>
    <t>Проценат жена одборника у скупштинама општина и градова</t>
  </si>
  <si>
    <t>IZBORI</t>
  </si>
  <si>
    <t>DV - TP=MRT|IUS=d91ea7f6-5d33-4a92-abc0-b6d06e74cf78~B602B58B-6879-4188-9D49-DD833281FE4E~A311B12B-026F-47CC-8D35-8E994906C86E</t>
  </si>
  <si>
    <t>TP - TP=MRT|IUS=d91ea7f6-5d33-4a92-abc0-b6d06e74cf78~B602B58B-6879-4188-9D49-DD833281FE4E~A311B12B-026F-47CC-8D35-8E994906C86E</t>
  </si>
  <si>
    <t>DV - TP=MRT|IUS=2d2697b7-5088-4a26-88a1-767786ec0d46~B602B58B-6879-4188-9D49-DD833281FE4E~A311B12B-026F-47CC-8D35-8E994906C86E</t>
  </si>
  <si>
    <t>TP - TP=MRT|IUS=2d2697b7-5088-4a26-88a1-767786ec0d46~B602B58B-6879-4188-9D49-DD833281FE4E~A311B12B-026F-47CC-8D35-8E994906C86E</t>
  </si>
  <si>
    <t>C25</t>
  </si>
  <si>
    <t>од 9 до 12 сати</t>
  </si>
  <si>
    <t>до 6 сати дневно</t>
  </si>
  <si>
    <t>до 6 сати дневно 3 пута недељно</t>
  </si>
  <si>
    <t>дуже од 24 сата</t>
  </si>
  <si>
    <t>у ППП 4 сата</t>
  </si>
  <si>
    <t>у ППП целодневни боравак</t>
  </si>
  <si>
    <t>9-12 hours</t>
  </si>
  <si>
    <t>Attend PPP 4 hours</t>
  </si>
  <si>
    <t>Attend PPP more than 4 hours</t>
  </si>
  <si>
    <t>Плаћају регресирану цену</t>
  </si>
  <si>
    <t>Percentage of voters that voted on elections for deputies of the municipal and city assemblies</t>
  </si>
  <si>
    <t>DV - TP=MRT|IUS=b77fae4e-f7be-43b6-9fed-829302017320~784D95D4-0CE0-45D9-BAFF-C9D19082FFDD~d0c2f053-e12d-4489-b234-5e6442da99d4</t>
  </si>
  <si>
    <t>TP - TP=MRT|IUS=b77fae4e-f7be-43b6-9fed-829302017320~784D95D4-0CE0-45D9-BAFF-C9D19082FFDD~d0c2f053-e12d-4489-b234-5e6442da99d4</t>
  </si>
  <si>
    <t>Број корисника основног додатка за негу и помоћ другог лица</t>
  </si>
  <si>
    <t>Број корисника основног додатка за негу и помоћ
другог лица</t>
  </si>
  <si>
    <t>Удео корисника основног додатка за негу и помоћ другог лица у укупној популацији</t>
  </si>
  <si>
    <t>Број корисника увећаног додатка за негу и помоћ другог лица</t>
  </si>
  <si>
    <t>Ratio between the number of social protection beneficiaries and professionals of the Centre for Social Work</t>
  </si>
  <si>
    <t>Ratio between the number of inhabitants and number of professional workers of the Centre for Social Work</t>
  </si>
  <si>
    <t>Illiterate persons by age groups and sex, 2011</t>
  </si>
  <si>
    <t>Чланови газдинства и стално запослени на породичном газдинству према полу, 2012.</t>
  </si>
  <si>
    <t>Members and labour regularly employed at family holding by sex, 2012</t>
  </si>
  <si>
    <r>
      <t xml:space="preserve">Expenditures of budgetary funds beneficiaries, per capita </t>
    </r>
    <r>
      <rPr>
        <sz val="12"/>
        <rFont val="Arial"/>
        <family val="2"/>
      </rPr>
      <t>(RSD)</t>
    </r>
  </si>
  <si>
    <r>
      <t xml:space="preserve">Revenues of the budget of the cities and municipalities </t>
    </r>
    <r>
      <rPr>
        <sz val="12"/>
        <rFont val="Arial"/>
        <family val="2"/>
      </rPr>
      <t xml:space="preserve">
(RSD thousand)</t>
    </r>
  </si>
  <si>
    <r>
      <t xml:space="preserve">Expenditures of the budget of the cities and municipalities
</t>
    </r>
    <r>
      <rPr>
        <sz val="12"/>
        <rFont val="Arial"/>
        <family val="2"/>
      </rPr>
      <t>(RSD thousand)</t>
    </r>
  </si>
  <si>
    <r>
      <t>Per capita expenditure of the budget of the cities and municipalities (</t>
    </r>
    <r>
      <rPr>
        <sz val="12"/>
        <rFont val="Arial"/>
        <family val="2"/>
      </rPr>
      <t>RSD</t>
    </r>
    <r>
      <rPr>
        <sz val="14"/>
        <rFont val="Arial"/>
        <family val="2"/>
      </rPr>
      <t>)</t>
    </r>
  </si>
  <si>
    <r>
      <t xml:space="preserve">Expenditures of budgetary funds beneficiaries </t>
    </r>
    <r>
      <rPr>
        <sz val="12"/>
        <rFont val="Arial"/>
        <family val="2"/>
      </rPr>
      <t>(RSD thousand)</t>
    </r>
  </si>
  <si>
    <r>
      <t xml:space="preserve">Incentives of regional development </t>
    </r>
    <r>
      <rPr>
        <sz val="12"/>
        <rFont val="Arial"/>
        <family val="2"/>
      </rPr>
      <t>(RSD thousand)</t>
    </r>
  </si>
  <si>
    <r>
      <t xml:space="preserve">Per capita revenue of the budget of the cities and municipalities
</t>
    </r>
    <r>
      <rPr>
        <sz val="12"/>
        <rFont val="Arial"/>
        <family val="2"/>
      </rPr>
      <t>(RSD)</t>
    </r>
  </si>
  <si>
    <t xml:space="preserve"> Divorces</t>
  </si>
  <si>
    <t>EKO6</t>
  </si>
  <si>
    <t>TP - TP=TPH_2012|IUS=24f820eb-6d92-4fc1-9f69-df68dd1e0a71~784D95D4-0CE0-45D9-BAFF-C9D19082FFDD~A311B12B-026F-47CC-8D35-8E994906C86E</t>
  </si>
  <si>
    <t>D25</t>
  </si>
  <si>
    <t>H25</t>
  </si>
  <si>
    <t>I25</t>
  </si>
  <si>
    <t>J25</t>
  </si>
  <si>
    <t>DV - TP=TPH_2014|IUS=7074a923-7266-4fed-9f78-13736e654f58~91b4e4cd-a610-4b70-a928-8d50c0e6a72b~A311B12B-026F-47CC-8D35-8E994906C86E</t>
  </si>
  <si>
    <t>DV - TP=TPH_2014|IUS=7074a923-7266-4fed-9f78-13736e654f58~91b4e4cd-a610-4b70-a928-8d50c0e6a72b~2bbb856c-6853-4817-bd36-6588b42cf321</t>
  </si>
  <si>
    <t>DV - TP=TPH_2014|IUS=7074a923-7266-4fed-9f78-13736e654f58~91b4e4cd-a610-4b70-a928-8d50c0e6a72b~c7956109-9bdf-48ea-ba90-4256a467ab38</t>
  </si>
  <si>
    <t>од тога за основно образовање (у хиљадама РСД)</t>
  </si>
  <si>
    <t>of which for primary education (RSD thousand)</t>
  </si>
  <si>
    <t xml:space="preserve">          СТАНОВНИШТВО</t>
  </si>
  <si>
    <t xml:space="preserve">           ПОЉОПРИВРЕДА                                                                            </t>
  </si>
  <si>
    <t xml:space="preserve">           ЗДРАВСТВО</t>
  </si>
  <si>
    <t xml:space="preserve">            ПРАВОСУЂЕ</t>
  </si>
  <si>
    <t xml:space="preserve">             ОБРАЗОВАЊЕ                                                                                           </t>
  </si>
  <si>
    <t xml:space="preserve">             ДРУШТВЕНА ПАРТИЦИПАЦИЈА</t>
  </si>
  <si>
    <t xml:space="preserve">             САОБРАЋАЈ И ИНФРАСТРУКТУРА</t>
  </si>
  <si>
    <t xml:space="preserve">          POPULATION</t>
  </si>
  <si>
    <t xml:space="preserve">           AGRICULTURE                                                                            </t>
  </si>
  <si>
    <t xml:space="preserve">             EDUCATION                                                                              </t>
  </si>
  <si>
    <t xml:space="preserve">           HEALTH</t>
  </si>
  <si>
    <t xml:space="preserve">             SOCIAL PARTICIPATION</t>
  </si>
  <si>
    <t xml:space="preserve">            JUDICIARY</t>
  </si>
  <si>
    <t xml:space="preserve">             TRANSPORT AND INFRASTRUCTURE</t>
  </si>
  <si>
    <t xml:space="preserve">            СОЦИЈАЛНА ЗАШТИТА                                                                                         </t>
  </si>
  <si>
    <t xml:space="preserve">           ЕКОНОМИЈА                                                                                                     </t>
  </si>
  <si>
    <t xml:space="preserve">           ECONOMY                                                                                                     </t>
  </si>
  <si>
    <t>Расходи корисника буџетских средстава за социјалну заштиту (у хиљадама РСД)</t>
  </si>
  <si>
    <t>Расходи корисника буџетских средстава за социјалну заштиту по становнику (РСД)</t>
  </si>
  <si>
    <t>Расходи корисника буџетских средстава за здравствену заштиту (у хиљадама РСД)</t>
  </si>
  <si>
    <t>Расходи корисника буџетских средстава за здравствену заштиту по становнику (РСД)</t>
  </si>
  <si>
    <t>Расходи корисника буџетских средстава за образовање (у хиљадама РСД)</t>
  </si>
  <si>
    <t>Расходи корисника буџетских средстава за образовање по становнику (РСД)</t>
  </si>
  <si>
    <t>Нето стопа обухвата основним образовањем (%)</t>
  </si>
  <si>
    <r>
      <t>Primary school net attendance ratio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</si>
  <si>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Регистровани запослени</t>
  </si>
  <si>
    <t>Регистровани запослени у односу на број становника</t>
  </si>
  <si>
    <t>Пропорција територије под шумом (у %)</t>
  </si>
  <si>
    <t>Стопа деце у хранитељским породицама</t>
  </si>
  <si>
    <t>Однос броја становника и стручних радника Центра за социјални рад</t>
  </si>
  <si>
    <t>Однос броја корисника социјалне заштите и стручних радника Центра за социјални рад</t>
  </si>
  <si>
    <t>Удео корисника социјалне заштите у укупној популацији</t>
  </si>
  <si>
    <t>Удео корисника дечијег додатка у укупној популацији деце</t>
  </si>
  <si>
    <t>Удео корисника увећаног дечијег додатка у укупној популацији деце</t>
  </si>
  <si>
    <t>Удео корисника увећаног додатка за негу и помоћ другог лица у укупној популацији</t>
  </si>
  <si>
    <t>Удео корисника новчане социјалне помоћи у укупној популацији</t>
  </si>
  <si>
    <t>Стопа деце која користе услуге смештаја</t>
  </si>
  <si>
    <t>Стопа деце у резиденцијалним установама</t>
  </si>
  <si>
    <t>Обухват жена у току првог триместра трудноће савременом здравственом заштитом</t>
  </si>
  <si>
    <t>Обухват трудница патронажним посетама</t>
  </si>
  <si>
    <t>Број лекара на 1000 становника</t>
  </si>
  <si>
    <t>Број биоскопа</t>
  </si>
  <si>
    <t>Број музеја</t>
  </si>
  <si>
    <t>Број позоришта</t>
  </si>
  <si>
    <t>Број позоришних представа</t>
  </si>
  <si>
    <t>Градска</t>
  </si>
  <si>
    <t>Остала</t>
  </si>
  <si>
    <t>Основне школе - матичне школе</t>
  </si>
  <si>
    <t>Основне школе - подручна одељења</t>
  </si>
  <si>
    <t>Ученици уписани у основне школе - матичне школе</t>
  </si>
  <si>
    <t>нижи разреди</t>
  </si>
  <si>
    <t>виши разреди</t>
  </si>
  <si>
    <t>Ученици уписани у основне школе - подручна одељења</t>
  </si>
  <si>
    <t>Нето стопа обухвата основним образовањем</t>
  </si>
  <si>
    <t>Ученици који су завршили 8. разред основне школе</t>
  </si>
  <si>
    <t>Стопа завршавања основне школе</t>
  </si>
  <si>
    <t>Средње школе</t>
  </si>
  <si>
    <t>Обухват деце средњим образовањем</t>
  </si>
  <si>
    <t>Ђини коефицијент (интервал 0 до 100)</t>
  </si>
  <si>
    <t>Релативни јаз ризика од сиромаштва</t>
  </si>
  <si>
    <t>Стопа ризика од сиромаштва</t>
  </si>
  <si>
    <t>Стопа ризика од сиромаштва - ранг општина</t>
  </si>
  <si>
    <t>Индекс дечијег благостања</t>
  </si>
  <si>
    <t>Индекс дечијег благостања - ранг општина</t>
  </si>
  <si>
    <t>Chart 62</t>
  </si>
  <si>
    <t>$G$2:$I$2</t>
  </si>
  <si>
    <t>Chart 72</t>
  </si>
  <si>
    <t>$M$12:$M$13</t>
  </si>
  <si>
    <t>$A$25:$A$28</t>
  </si>
  <si>
    <t>Chart 165</t>
  </si>
  <si>
    <t>Chart 88</t>
  </si>
  <si>
    <t>Chart 162</t>
  </si>
  <si>
    <t>Chart 91</t>
  </si>
  <si>
    <t>$B$4:$C$4</t>
  </si>
  <si>
    <t>Chart 95</t>
  </si>
  <si>
    <t>$M$22:$M$24</t>
  </si>
  <si>
    <t>$G$5:$G$6</t>
  </si>
  <si>
    <t>Chart 159</t>
  </si>
  <si>
    <t>Chart 132</t>
  </si>
  <si>
    <t>Chart 106</t>
  </si>
  <si>
    <t>Chart 115</t>
  </si>
  <si>
    <t>Chart 74</t>
  </si>
  <si>
    <t>Chart 170</t>
  </si>
  <si>
    <t>Chart 181</t>
  </si>
  <si>
    <t>Chart 184</t>
  </si>
  <si>
    <t>Chart 190</t>
  </si>
  <si>
    <t>$E$3:$E$7</t>
  </si>
  <si>
    <t>Chart 198</t>
  </si>
  <si>
    <t>$A$14:$A$16</t>
  </si>
  <si>
    <t>Стопа живорођ.</t>
  </si>
  <si>
    <t>*Витална статистика</t>
  </si>
  <si>
    <t>Просечна старост*</t>
  </si>
  <si>
    <t>Број активних, брисаних/угашених и новооснованих привредних друштава</t>
  </si>
  <si>
    <t>Активна</t>
  </si>
  <si>
    <t>Број активних, брисаних/угашених и новооснованих предузетника</t>
  </si>
  <si>
    <t>Активни</t>
  </si>
  <si>
    <t>Изграђени станови 
на 1000 становника</t>
  </si>
  <si>
    <t>Становништво према старосним групама*</t>
  </si>
  <si>
    <t xml:space="preserve">2013. </t>
  </si>
  <si>
    <t>Индекс капитала отпорности</t>
  </si>
  <si>
    <t>Индекс капитала отпорности - ранг</t>
  </si>
  <si>
    <t>Нормализовани индекс капитала отпорности</t>
  </si>
  <si>
    <t>DEM3</t>
  </si>
  <si>
    <t>Chart 223</t>
  </si>
  <si>
    <t>I4</t>
  </si>
  <si>
    <t>J4</t>
  </si>
  <si>
    <t>K4</t>
  </si>
  <si>
    <t>M4</t>
  </si>
  <si>
    <t>M5</t>
  </si>
  <si>
    <t>N4</t>
  </si>
  <si>
    <t>O4</t>
  </si>
  <si>
    <t>P4</t>
  </si>
  <si>
    <t>O5</t>
  </si>
  <si>
    <t>P5</t>
  </si>
  <si>
    <t>DEM9</t>
  </si>
  <si>
    <t>EKO5</t>
  </si>
  <si>
    <t>Chart 134</t>
  </si>
  <si>
    <t>EKO7</t>
  </si>
  <si>
    <t>SIROMASTVO1</t>
  </si>
  <si>
    <t>DV - TP=TPH_2013|IUS=652d58bf-fd12-4026-af49-e26b3afd3ef8~784D95D4-0CE0-45D9-BAFF-C9D19082FFDD~A311B12B-026F-47CC-8D35-8E994906C86E</t>
  </si>
  <si>
    <t>TP - TP=TPH_2013|IUS=652d58bf-fd12-4026-af49-e26b3afd3ef8~784D95D4-0CE0-45D9-BAFF-C9D19082FFDD~A311B12B-026F-47CC-8D35-8E994906C86E</t>
  </si>
  <si>
    <t>DV - TP=TPH_2013|IUS=f277aeee-a813-424a-8cb6-443af0a3b5ef~B602B58B-6879-4188-9D49-DD833281FE4E~A311B12B-026F-47CC-8D35-8E994906C86E</t>
  </si>
  <si>
    <t>TP - TP=TPH_2013|IUS=f277aeee-a813-424a-8cb6-443af0a3b5ef~B602B58B-6879-4188-9D49-DD833281FE4E~A311B12B-026F-47CC-8D35-8E994906C86E</t>
  </si>
  <si>
    <t>DV - TP=TPH_2013|IUS=9249d4aa-3ac5-499a-a399-053d387fdf10~B602B58B-6879-4188-9D49-DD833281FE4E~A311B12B-026F-47CC-8D35-8E994906C86E</t>
  </si>
  <si>
    <t>TP - TP=TPH_2013|IUS=9249d4aa-3ac5-499a-a399-053d387fdf10~B602B58B-6879-4188-9D49-DD833281FE4E~A311B12B-026F-47CC-8D35-8E994906C86E</t>
  </si>
  <si>
    <t>DV - TP=TPH_2013|IUS=c479eda2-ea14-4079-a41c-4daed6680eff~cf59bb5f-2c47-42b6-8aaf-a21ed8b54d48~A311B12B-026F-47CC-8D35-8E994906C86E</t>
  </si>
  <si>
    <t>TP - TP=TPH_2013|IUS=c479eda2-ea14-4079-a41c-4daed6680eff~cf59bb5f-2c47-42b6-8aaf-a21ed8b54d48~A311B12B-026F-47CC-8D35-8E994906C86E</t>
  </si>
  <si>
    <t>INDEKSI1</t>
  </si>
  <si>
    <t>DV - TP=MRT|IUS=03c16683-9898-4b7e-9a9e-485bb78b98ab~784D95D4-0CE0-45D9-BAFF-C9D19082FFDD~A311B12B-026F-47CC-8D35-8E994906C86E</t>
  </si>
  <si>
    <t>TP - TP=MRT|IUS=03c16683-9898-4b7e-9a9e-485bb78b98ab~784D95D4-0CE0-45D9-BAFF-C9D19082FFDD~A311B12B-026F-47CC-8D35-8E994906C86E</t>
  </si>
  <si>
    <t>DV - TP=MRT|IUS=71e61e79-c020-40e1-85a4-42c84726309b~cf59bb5f-2c47-42b6-8aaf-a21ed8b54d48~A311B12B-026F-47CC-8D35-8E994906C86E</t>
  </si>
  <si>
    <t>TP - TP=MRT|IUS=71e61e79-c020-40e1-85a4-42c84726309b~cf59bb5f-2c47-42b6-8aaf-a21ed8b54d48~A311B12B-026F-47CC-8D35-8E994906C86E</t>
  </si>
  <si>
    <t>DV - TP=TPH_2013|IUS=941ba595-4b47-4eeb-bd20-3f401a61029b~784D95D4-0CE0-45D9-BAFF-C9D19082FFDD~A311B12B-026F-47CC-8D35-8E994906C86E</t>
  </si>
  <si>
    <t>TP - TP=TPH_2013|IUS=941ba595-4b47-4eeb-bd20-3f401a61029b~784D95D4-0CE0-45D9-BAFF-C9D19082FFDD~A311B12B-026F-47CC-8D35-8E994906C86E</t>
  </si>
  <si>
    <t>DV - TP=TPH_2013|IUS=f2695b3f-4b57-4e40-aa77-95e8805e249c~cf59bb5f-2c47-42b6-8aaf-a21ed8b54d48~A311B12B-026F-47CC-8D35-8E994906C86E</t>
  </si>
  <si>
    <t>TP - TP=TPH_2013|IUS=f2695b3f-4b57-4e40-aa77-95e8805e249c~cf59bb5f-2c47-42b6-8aaf-a21ed8b54d48~A311B12B-026F-47CC-8D35-8E994906C86E</t>
  </si>
  <si>
    <t>DV - TP=TPH_2013|IUS=6c0dcc21-5747-4041-b0ec-aae7e9dea24d~784D95D4-0CE0-45D9-BAFF-C9D19082FFDD~A311B12B-026F-47CC-8D35-8E994906C86E</t>
  </si>
  <si>
    <t>TP - TP=TPH_2013|IUS=6c0dcc21-5747-4041-b0ec-aae7e9dea24d~784D95D4-0CE0-45D9-BAFF-C9D19082FFDD~A311B12B-026F-47CC-8D35-8E994906C86E</t>
  </si>
  <si>
    <t>INDEKSI2</t>
  </si>
  <si>
    <t>DV - TP=TPH_2011|IUS=03c16683-9898-4b7e-9a9e-485bb78b98ab~784D95D4-0CE0-45D9-BAFF-C9D19082FFDD~A311B12B-026F-47CC-8D35-8E994906C86E</t>
  </si>
  <si>
    <t>DV - TP=TPH_2012|IUS=03c16683-9898-4b7e-9a9e-485bb78b98ab~784D95D4-0CE0-45D9-BAFF-C9D19082FFDD~A311B12B-026F-47CC-8D35-8E994906C86E</t>
  </si>
  <si>
    <t>DV - TP=TPH_2013|IUS=03c16683-9898-4b7e-9a9e-485bb78b98ab~784D95D4-0CE0-45D9-BAFF-C9D19082FFDD~A311B12B-026F-47CC-8D35-8E994906C86E</t>
  </si>
  <si>
    <t>DV - TP=TPH_2014|IUS=03c16683-9898-4b7e-9a9e-485bb78b98ab~784D95D4-0CE0-45D9-BAFF-C9D19082FFDD~A311B12B-026F-47CC-8D35-8E994906C86E</t>
  </si>
  <si>
    <t>DV - TP=TPH_2011|IUS=71e61e79-c020-40e1-85a4-42c84726309b~cf59bb5f-2c47-42b6-8aaf-a21ed8b54d48~A311B12B-026F-47CC-8D35-8E994906C86E</t>
  </si>
  <si>
    <t>DV - TP=TPH_2012|IUS=71e61e79-c020-40e1-85a4-42c84726309b~cf59bb5f-2c47-42b6-8aaf-a21ed8b54d48~A311B12B-026F-47CC-8D35-8E994906C86E</t>
  </si>
  <si>
    <t>DV - TP=TPH_2013|IUS=71e61e79-c020-40e1-85a4-42c84726309b~cf59bb5f-2c47-42b6-8aaf-a21ed8b54d48~A311B12B-026F-47CC-8D35-8E994906C86E</t>
  </si>
  <si>
    <t>DV - TP=TPH_2014|IUS=71e61e79-c020-40e1-85a4-42c84726309b~cf59bb5f-2c47-42b6-8aaf-a21ed8b54d48~A311B12B-026F-47CC-8D35-8E994906C86E</t>
  </si>
  <si>
    <t>OBRAZ_PO_DET1</t>
  </si>
  <si>
    <t>Q5</t>
  </si>
  <si>
    <t>R5</t>
  </si>
  <si>
    <t>S5</t>
  </si>
  <si>
    <t>T5</t>
  </si>
  <si>
    <t>OBRAZ_ОО_DET1</t>
  </si>
  <si>
    <t>OBRAZ_SО_DET1</t>
  </si>
  <si>
    <t>KULT1</t>
  </si>
  <si>
    <t>DV - TP=MRT|IUS=ac822945-7126-430d-8d59-7fae14506d51~784D95D4-0CE0-45D9-BAFF-C9D19082FFDD~A311B12B-026F-47CC-8D35-8E994906C86E</t>
  </si>
  <si>
    <t>TP - TP=MRT|IUS=ac822945-7126-430d-8d59-7fae14506d51~784D95D4-0CE0-45D9-BAFF-C9D19082FFDD~A311B12B-026F-47CC-8D35-8E994906C86E</t>
  </si>
  <si>
    <t>DV - TP=MRT|IUS=f76db236-e7a8-40be-92f3-691f9efeedce~784D95D4-0CE0-45D9-BAFF-C9D19082FFDD~A311B12B-026F-47CC-8D35-8E994906C86E</t>
  </si>
  <si>
    <t>TP - TP=MRT|IUS=f76db236-e7a8-40be-92f3-691f9efeedce~784D95D4-0CE0-45D9-BAFF-C9D19082FFDD~A311B12B-026F-47CC-8D35-8E994906C86E</t>
  </si>
  <si>
    <t>DV - TP=MRT|IUS=4278c82c-db36-4b67-b132-dfc4308629ec~784D95D4-0CE0-45D9-BAFF-C9D19082FFDD~A311B12B-026F-47CC-8D35-8E994906C86E</t>
  </si>
  <si>
    <t>TP - TP=MRT|IUS=4278c82c-db36-4b67-b132-dfc4308629ec~784D95D4-0CE0-45D9-BAFF-C9D19082FFDD~A311B12B-026F-47CC-8D35-8E994906C86E</t>
  </si>
  <si>
    <t>DV - TP=MRT|IUS=9872d102-cae4-43fb-ab5a-f05c390710cd~784D95D4-0CE0-45D9-BAFF-C9D19082FFDD~A311B12B-026F-47CC-8D35-8E994906C86E</t>
  </si>
  <si>
    <t>TP - TP=MRT|IUS=9872d102-cae4-43fb-ab5a-f05c390710cd~784D95D4-0CE0-45D9-BAFF-C9D19082FFDD~A311B12B-026F-47CC-8D35-8E994906C86E</t>
  </si>
  <si>
    <t>DV - TP=MRT|IUS=7b14deff-2355-49f4-b9c0-3a10b1638430~784D95D4-0CE0-45D9-BAFF-C9D19082FFDD~A311B12B-026F-47CC-8D35-8E994906C86E</t>
  </si>
  <si>
    <t>TP - TP=MRT|IUS=7b14deff-2355-49f4-b9c0-3a10b1638430~784D95D4-0CE0-45D9-BAFF-C9D19082FFDD~A311B12B-026F-47CC-8D35-8E994906C86E</t>
  </si>
  <si>
    <t>DV - TP=MRT|IUS=b2c9cb69-5038-48af-a45f-038c63b3a64d~784D95D4-0CE0-45D9-BAFF-C9D19082FFDD~A311B12B-026F-47CC-8D35-8E994906C86E</t>
  </si>
  <si>
    <t>TP - TP=MRT|IUS=b2c9cb69-5038-48af-a45f-038c63b3a64d~784D95D4-0CE0-45D9-BAFF-C9D19082FFDD~A311B12B-026F-47CC-8D35-8E994906C86E</t>
  </si>
  <si>
    <t>DV - TP=MRT|IUS=240f0fb5-072c-42ec-9a6d-e42a41ae82dd~784D95D4-0CE0-45D9-BAFF-C9D19082FFDD~A311B12B-026F-47CC-8D35-8E994906C86E</t>
  </si>
  <si>
    <t>TP - TP=MRT|IUS=240f0fb5-072c-42ec-9a6d-e42a41ae82dd~784D95D4-0CE0-45D9-BAFF-C9D19082FFDD~A311B12B-026F-47CC-8D35-8E994906C86E</t>
  </si>
  <si>
    <t>KULT2</t>
  </si>
  <si>
    <t>ZDRAV3</t>
  </si>
  <si>
    <t>ZDRAV4</t>
  </si>
  <si>
    <t>SOC10</t>
  </si>
  <si>
    <t>SOC11</t>
  </si>
  <si>
    <t>SOC12</t>
  </si>
  <si>
    <t>IZBORI2</t>
  </si>
  <si>
    <t>DV - TP=TPH_2010|IUS=d91ea7f6-5d33-4a92-abc0-b6d06e74cf78~B602B58B-6879-4188-9D49-DD833281FE4E~A311B12B-026F-47CC-8D35-8E994906C86E</t>
  </si>
  <si>
    <t>DV - TP=TPH_2011|IUS=d91ea7f6-5d33-4a92-abc0-b6d06e74cf78~B602B58B-6879-4188-9D49-DD833281FE4E~A311B12B-026F-47CC-8D35-8E994906C86E</t>
  </si>
  <si>
    <t>DV - TP=TPH_2012|IUS=d91ea7f6-5d33-4a92-abc0-b6d06e74cf78~B602B58B-6879-4188-9D49-DD833281FE4E~A311B12B-026F-47CC-8D35-8E994906C86E</t>
  </si>
  <si>
    <t>DV - TP=TPH_2013|IUS=d91ea7f6-5d33-4a92-abc0-b6d06e74cf78~B602B58B-6879-4188-9D49-DD833281FE4E~A311B12B-026F-47CC-8D35-8E994906C86E</t>
  </si>
  <si>
    <t>DV - TP=TPH_2014|IUS=d91ea7f6-5d33-4a92-abc0-b6d06e74cf78~B602B58B-6879-4188-9D49-DD833281FE4E~A311B12B-026F-47CC-8D35-8E994906C86E</t>
  </si>
  <si>
    <t>DV - TP=TPH_2015|IUS=d91ea7f6-5d33-4a92-abc0-b6d06e74cf78~B602B58B-6879-4188-9D49-DD833281FE4E~A311B12B-026F-47CC-8D35-8E994906C86E</t>
  </si>
  <si>
    <t>DV - TP=TPH_2016|IUS=d91ea7f6-5d33-4a92-abc0-b6d06e74cf78~B602B58B-6879-4188-9D49-DD833281FE4E~A311B12B-026F-47CC-8D35-8E994906C86E</t>
  </si>
  <si>
    <t>DV - TP=TPH_2010|IUS=2d2697b7-5088-4a26-88a1-767786ec0d46~B602B58B-6879-4188-9D49-DD833281FE4E~A311B12B-026F-47CC-8D35-8E994906C86E</t>
  </si>
  <si>
    <t>DV - TP=TPH_2011|IUS=2d2697b7-5088-4a26-88a1-767786ec0d46~B602B58B-6879-4188-9D49-DD833281FE4E~A311B12B-026F-47CC-8D35-8E994906C86E</t>
  </si>
  <si>
    <t>DV - TP=TPH_2012|IUS=2d2697b7-5088-4a26-88a1-767786ec0d46~B602B58B-6879-4188-9D49-DD833281FE4E~A311B12B-026F-47CC-8D35-8E994906C86E</t>
  </si>
  <si>
    <t>DV - TP=TPH_2013|IUS=2d2697b7-5088-4a26-88a1-767786ec0d46~B602B58B-6879-4188-9D49-DD833281FE4E~A311B12B-026F-47CC-8D35-8E994906C86E</t>
  </si>
  <si>
    <t>DV - TP=TPH_2014|IUS=2d2697b7-5088-4a26-88a1-767786ec0d46~B602B58B-6879-4188-9D49-DD833281FE4E~A311B12B-026F-47CC-8D35-8E994906C86E</t>
  </si>
  <si>
    <t>DV - TP=TPH_2015|IUS=2d2697b7-5088-4a26-88a1-767786ec0d46~B602B58B-6879-4188-9D49-DD833281FE4E~A311B12B-026F-47CC-8D35-8E994906C86E</t>
  </si>
  <si>
    <t>DV - TP=TPH_2016|IUS=2d2697b7-5088-4a26-88a1-767786ec0d46~B602B58B-6879-4188-9D49-DD833281FE4E~A311B12B-026F-47CC-8D35-8E994906C86E</t>
  </si>
  <si>
    <t>DV - TP=TPH_2014|IUS=8cb52a10-55c1-40a3-be1d-9a16226795ae~B602B58B-6879-4188-9D49-DD833281FE4E~A311B12B-026F-47CC-8D35-8E994906C86E</t>
  </si>
  <si>
    <t>SAOBINFR3</t>
  </si>
  <si>
    <r>
      <t xml:space="preserve">Дужина канализационе мреже </t>
    </r>
    <r>
      <rPr>
        <sz val="12"/>
        <color theme="1"/>
        <rFont val="Calibri"/>
        <family val="2"/>
        <scheme val="minor"/>
      </rPr>
      <t>(km)</t>
    </r>
  </si>
  <si>
    <r>
      <t>Домаћинства прикључена на канализациону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</si>
  <si>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>Дужина водоводне мреже</t>
    </r>
    <r>
      <rPr>
        <sz val="12"/>
        <color theme="1"/>
        <rFont val="Calibri"/>
        <family val="2"/>
        <scheme val="minor"/>
      </rPr>
      <t xml:space="preserve"> (km)</t>
    </r>
  </si>
  <si>
    <r>
      <t>Домаћинства прикључена на водоводну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</si>
  <si>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Телефонске линије 
</t>
    </r>
    <r>
      <rPr>
        <sz val="12"/>
        <color theme="1"/>
        <rFont val="Calibri"/>
        <family val="2"/>
        <scheme val="minor"/>
      </rPr>
      <t>(на 100 становника)</t>
    </r>
  </si>
  <si>
    <r>
      <t>Претплатници фиксне телефоније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</si>
  <si>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Дужина путева </t>
    </r>
    <r>
      <rPr>
        <sz val="12"/>
        <color theme="1"/>
        <rFont val="Calibri"/>
        <family val="2"/>
        <scheme val="minor"/>
      </rPr>
      <t>(km)</t>
    </r>
  </si>
  <si>
    <r>
      <t xml:space="preserve">Територија под шумом </t>
    </r>
    <r>
      <rPr>
        <sz val="12"/>
        <color theme="1"/>
        <rFont val="Calibri"/>
        <family val="2"/>
        <scheme val="minor"/>
      </rPr>
      <t>(ha)</t>
    </r>
  </si>
  <si>
    <r>
      <rPr>
        <b/>
        <sz val="12"/>
        <color theme="1"/>
        <rFont val="Calibri"/>
        <family val="2"/>
        <scheme val="minor"/>
      </rPr>
      <t>Пропорција територије под шумом</t>
    </r>
    <r>
      <rPr>
        <sz val="12"/>
        <color theme="1"/>
        <rFont val="Calibri"/>
        <family val="2"/>
        <scheme val="minor"/>
      </rPr>
      <t xml:space="preserve"> (у %)</t>
    </r>
  </si>
  <si>
    <r>
      <t>Инциденција туберкулозе</t>
    </r>
    <r>
      <rPr>
        <sz val="12"/>
        <color theme="1"/>
        <rFont val="Calibri"/>
        <family val="2"/>
        <scheme val="minor"/>
      </rPr>
      <t xml:space="preserve"> (на 100,000 становника)</t>
    </r>
  </si>
  <si>
    <r>
      <t xml:space="preserve">Подстицаји регионалног развоја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</si>
  <si>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</si>
  <si>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</si>
  <si>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и издаци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</si>
  <si>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и издаци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</si>
  <si>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</si>
  <si>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</si>
  <si>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</si>
  <si>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</si>
  <si>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</si>
  <si>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здравствену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</si>
  <si>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здравствену заштиту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</si>
  <si>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
</t>
    </r>
    <r>
      <rPr>
        <sz val="11"/>
        <color theme="1"/>
        <rFont val="Calibri"/>
        <family val="2"/>
        <scheme val="minor"/>
      </rPr>
      <t>(у хиљадама РСД)</t>
    </r>
  </si>
  <si>
    <t>Завод за проучавање културног развитка</t>
  </si>
  <si>
    <t>Ж</t>
  </si>
  <si>
    <t>М</t>
  </si>
  <si>
    <t>W</t>
  </si>
  <si>
    <t>M</t>
  </si>
  <si>
    <t>Оцене сиромаштва методом мапирања сиромаштва, 2013.</t>
  </si>
  <si>
    <t>At risk of poverty rate - rank of municipalities</t>
  </si>
  <si>
    <t>Gini coefficient (scale from 0 to 100)</t>
  </si>
  <si>
    <t>Estimates of poverty by poverty mapping method, 2013</t>
  </si>
  <si>
    <t>Number of cinemas</t>
  </si>
  <si>
    <t>Number of visitors in cinemas</t>
  </si>
  <si>
    <t>Number of museums</t>
  </si>
  <si>
    <t>Number of visitors in museums</t>
  </si>
  <si>
    <t>Number of theatres</t>
  </si>
  <si>
    <t>Number of performances in theaters</t>
  </si>
  <si>
    <t>Number of visitors in theaters</t>
  </si>
  <si>
    <t>Капитал отпорности општина, 2013.</t>
  </si>
  <si>
    <t>Индекс</t>
  </si>
  <si>
    <t>Ранг општине</t>
  </si>
  <si>
    <t>devinfo@stat.gov.rs</t>
  </si>
  <si>
    <t>Capitals of resilience of municipalities, 2013</t>
  </si>
  <si>
    <t>Capitals of Resilience Index</t>
  </si>
  <si>
    <t>Capitals of Resilience Index - rank</t>
  </si>
  <si>
    <t>Normalized Capitals of Resilience Index</t>
  </si>
  <si>
    <t>Index</t>
  </si>
  <si>
    <t>Rank</t>
  </si>
  <si>
    <t>Centre for Study on Cultural Development</t>
  </si>
  <si>
    <t xml:space="preserve">            COMPOSITE INDEXES</t>
  </si>
  <si>
    <t xml:space="preserve">            КОМПОЗИТНИ ИНДЕКСИ</t>
  </si>
  <si>
    <t xml:space="preserve">            КУЛТУРА</t>
  </si>
  <si>
    <t xml:space="preserve">            CULTURE</t>
  </si>
  <si>
    <t>Корисни линкови:</t>
  </si>
  <si>
    <t xml:space="preserve">            SOCIAL CARE</t>
  </si>
  <si>
    <t>Useful links:</t>
  </si>
  <si>
    <t>Број посетилаца биоскопа</t>
  </si>
  <si>
    <t>Број посетилаца музеја</t>
  </si>
  <si>
    <t>Број посетилаца позоришта</t>
  </si>
  <si>
    <t>Стопа неонаталне смртности</t>
  </si>
  <si>
    <t>Chart 240</t>
  </si>
  <si>
    <t>DV - TP=MRT|IUS=059e9403-ce3c-4a44-82e3-618e67119ec8~db4aadc2-9b8a-4c0c-8b4d-055d64000fb3~A311B12B-026F-47CC-8D35-8E994906C86E</t>
  </si>
  <si>
    <t>TP - TP=MRT|IUS=059e9403-ce3c-4a44-82e3-618e67119ec8~db4aadc2-9b8a-4c0c-8b4d-055d64000fb3~A311B12B-026F-47CC-8D35-8E994906C86E</t>
  </si>
  <si>
    <t>DV - TP=MRT|IUS=7636ebf8-af9f-4c33-b3d4-4f6fa45ddda1~db4aadc2-9b8a-4c0c-8b4d-055d64000fb3~A311B12B-026F-47CC-8D35-8E994906C86E</t>
  </si>
  <si>
    <t>TP - TP=MRT|IUS=7636ebf8-af9f-4c33-b3d4-4f6fa45ddda1~db4aadc2-9b8a-4c0c-8b4d-055d64000fb3~A311B12B-026F-47CC-8D35-8E994906C86E</t>
  </si>
  <si>
    <t>DV - TP=MRT|IUS=ae2506db-3e96-4d98-aa31-a4adbbc130ef~db4aadc2-9b8a-4c0c-8b4d-055d64000fb3~A311B12B-026F-47CC-8D35-8E994906C86E</t>
  </si>
  <si>
    <t>TP - TP=MRT|IUS=ae2506db-3e96-4d98-aa31-a4adbbc130ef~db4aadc2-9b8a-4c0c-8b4d-055d64000fb3~A311B12B-026F-47CC-8D35-8E994906C86E</t>
  </si>
  <si>
    <t>DV - TP=MRT|IUS=a1c464e2-003b-4ea5-86f0-18f9fa900d29~cd60cbd1-1f82-4aa0-adf8-4d66e145c512~A311B12B-026F-47CC-8D35-8E994906C86E</t>
  </si>
  <si>
    <t>TP - TP=MRT|IUS=a1c464e2-003b-4ea5-86f0-18f9fa900d29~cd60cbd1-1f82-4aa0-adf8-4d66e145c512~A311B12B-026F-47CC-8D35-8E994906C86E</t>
  </si>
  <si>
    <t>DV - TP=MRT|IUS=40664cde-edee-4f13-9ccb-9f5267fafd0e~B602B58B-6879-4188-9D49-DD833281FE4E~A311B12B-026F-47CC-8D35-8E994906C86E</t>
  </si>
  <si>
    <t>TP - TP=MRT|IUS=40664cde-edee-4f13-9ccb-9f5267fafd0e~B602B58B-6879-4188-9D49-DD833281FE4E~A311B12B-026F-47CC-8D35-8E994906C86E</t>
  </si>
  <si>
    <t>DV - TP=MRT|IUS=9a74a691-c0a5-4b1c-93ea-53ef107fa0af~B602B58B-6879-4188-9D49-DD833281FE4E~A311B12B-026F-47CC-8D35-8E994906C86E</t>
  </si>
  <si>
    <t>TP - TP=MRT|IUS=9a74a691-c0a5-4b1c-93ea-53ef107fa0af~B602B58B-6879-4188-9D49-DD833281FE4E~A311B12B-026F-47CC-8D35-8E994906C86E</t>
  </si>
  <si>
    <t>DV - TP=TPH_2011|IUS=06642bf1-449c-46ab-a08f-02e584e08034~784D95D4-0CE0-45D9-BAFF-C9D19082FFDD~cb29bb09-9236-4dca-a632-2a7723d44ab5</t>
  </si>
  <si>
    <t>DV - TP=TPH_2011|IUS=06642bf1-449c-46ab-a08f-02e584e08034~784D95D4-0CE0-45D9-BAFF-C9D19082FFDD~c9ee91ac-7221-47d1-bf5c-545b0946abe8</t>
  </si>
  <si>
    <t>DV - TP=TPH_2011|IUS=fa001ca9-305d-40cc-8e5d-22b90b842f9a~B602B58B-6879-4188-9D49-DD833281FE4E~21b1237a-5001-4cc5-ba43-9c08e2755c48</t>
  </si>
  <si>
    <t>DV - TP=TPH_2011|IUS=fa001ca9-305d-40cc-8e5d-22b90b842f9a~B602B58B-6879-4188-9D49-DD833281FE4E~2a6c17fc-9962-45e0-8439-b64a4614a270</t>
  </si>
  <si>
    <t>DV - TP=TPH_2011|IUS=fa001ca9-305d-40cc-8e5d-22b90b842f9a~B602B58B-6879-4188-9D49-DD833281FE4E~75ddd8cd-417c-4150-b1a2-62a274058d33</t>
  </si>
  <si>
    <t>DV - TP=TPH_2011|IUS=fa001ca9-305d-40cc-8e5d-22b90b842f9a~B602B58B-6879-4188-9D49-DD833281FE4E~7c73e821-d18c-4462-b22b-452bab418a77</t>
  </si>
  <si>
    <t>DV - TP=TPH_2011|IUS=fa001ca9-305d-40cc-8e5d-22b90b842f9a~B602B58B-6879-4188-9D49-DD833281FE4E~348fa46b-aab8-4ff5-8888-6901f12ccf33</t>
  </si>
  <si>
    <t>Број пријављених случајева породичног насиља према деци</t>
  </si>
  <si>
    <t>Број пријављених случајева породичног насиља према женама</t>
  </si>
  <si>
    <t>Стопа деце у сукобу са законом (на 1000 деце)</t>
  </si>
  <si>
    <t>Лекари - здравствена заштита жена</t>
  </si>
  <si>
    <t>Лекари - здравствена заштита одраслог становништва</t>
  </si>
  <si>
    <t>Учешће неписмених у укупном становништву, 2011.</t>
  </si>
  <si>
    <t>Share of illiterate population in total population, 2011</t>
  </si>
  <si>
    <t>Стопа завршавања средње школе (%)</t>
  </si>
  <si>
    <t>Стопа одустајања од школовања у средњем образовању (%)</t>
  </si>
  <si>
    <t>Удео корисника новчане социјалне помоћи у укупној популацији (%)</t>
  </si>
  <si>
    <t>Удео корисника дечијег додатка у укупној популацији деце (%)</t>
  </si>
  <si>
    <t>Удео корисника увећаног дечијег додатка у укупној популацији деце (%)</t>
  </si>
  <si>
    <t>Удео корисника увећаног додатка за негу и помоћ другог лица у укупној популацији (%)</t>
  </si>
  <si>
    <t>Удео корисника социјалне заштите у укупној популацији (%)</t>
  </si>
  <si>
    <t>Удео корисника услуга социјалне заштите (у надлежности локалне самоуправе) упућених од стране ЦСР у односу на укупан број становника (%)</t>
  </si>
  <si>
    <t>Стопа одустајања од школовања у основном образовању (%)</t>
  </si>
  <si>
    <t>Деца старости 15─18 година (узраст средње школе)</t>
  </si>
  <si>
    <t>Деца старости 0─17 година</t>
  </si>
  <si>
    <t>Број младих (15─29 година)</t>
  </si>
  <si>
    <t>Учешће незапослених према старосним групама и полу у укупном броју незапослених</t>
  </si>
  <si>
    <t xml:space="preserve"> Marriages</t>
  </si>
  <si>
    <t>Number of reported cases of domestic violence against children</t>
  </si>
  <si>
    <t>Number of reported cases of domestic violence against women</t>
  </si>
  <si>
    <t>За додатне информације и питања можете се обратити на:</t>
  </si>
  <si>
    <t>devinfo.stat.gov.rs</t>
  </si>
  <si>
    <t>devinfo.stat.gov.rs/SerbiaProfileLauncher/?lang=en</t>
  </si>
  <si>
    <t>For additional information or questions please contact:</t>
  </si>
  <si>
    <t>Подаци</t>
  </si>
  <si>
    <t>Преузмите све податке из базе у Excel формату:</t>
  </si>
  <si>
    <t>Додатне информације:</t>
  </si>
  <si>
    <t>Additional info:</t>
  </si>
  <si>
    <t>Download all database data in Excel format:</t>
  </si>
  <si>
    <t>Data</t>
  </si>
  <si>
    <t>Индекс дечијег благостања, 2012─2014.</t>
  </si>
  <si>
    <r>
      <t>Телефонске линије (</t>
    </r>
    <r>
      <rPr>
        <sz val="12"/>
        <rFont val="Arial"/>
        <family val="2"/>
      </rPr>
      <t>на 100 становника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</si>
  <si>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Регистровани незапослени на 1 000 становника</t>
    </r>
    <r>
      <rPr>
        <vertAlign val="superscript"/>
        <sz val="14"/>
        <color theme="1"/>
        <rFont val="Arial"/>
        <family val="2"/>
      </rPr>
      <t>2</t>
    </r>
  </si>
  <si>
    <r>
      <t>Број насеља</t>
    </r>
    <r>
      <rPr>
        <vertAlign val="superscript"/>
        <sz val="14"/>
        <color indexed="8"/>
        <rFont val="Arial"/>
        <family val="2"/>
      </rPr>
      <t>2</t>
    </r>
  </si>
  <si>
    <r>
      <t>Стопа живорођених</t>
    </r>
    <r>
      <rPr>
        <vertAlign val="superscript"/>
        <sz val="14"/>
        <color indexed="8"/>
        <rFont val="Arial"/>
        <family val="2"/>
      </rPr>
      <t>3</t>
    </r>
  </si>
  <si>
    <r>
      <t>Стопа природног прираштаја</t>
    </r>
    <r>
      <rPr>
        <vertAlign val="superscript"/>
        <sz val="14"/>
        <color indexed="8"/>
        <rFont val="Arial"/>
        <family val="2"/>
      </rPr>
      <t>3</t>
    </r>
  </si>
  <si>
    <r>
      <t>Очекивано трајање живота живорођених (</t>
    </r>
    <r>
      <rPr>
        <sz val="12"/>
        <color indexed="8"/>
        <rFont val="Arial"/>
        <family val="2"/>
      </rPr>
      <t>просек година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</si>
  <si>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Индекс старења (</t>
    </r>
    <r>
      <rPr>
        <sz val="12"/>
        <color indexed="8"/>
        <rFont val="Arial"/>
        <family val="2"/>
      </rPr>
      <t>60+ год. / 0─19 год.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</si>
  <si>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Пројектован број становника (средња варијанта - нулти миграциони салдо)</t>
    </r>
    <r>
      <rPr>
        <vertAlign val="superscript"/>
        <sz val="14"/>
        <color theme="1"/>
        <rFont val="Arial"/>
        <family val="2"/>
      </rPr>
      <t>3</t>
    </r>
  </si>
  <si>
    <r>
      <t>Пројектован број становника (средња варијанта са миграцијама)</t>
    </r>
    <r>
      <rPr>
        <vertAlign val="superscript"/>
        <sz val="14"/>
        <color indexed="8"/>
        <rFont val="Arial"/>
        <family val="2"/>
      </rPr>
      <t>3</t>
    </r>
  </si>
  <si>
    <r>
      <t>Просечан број чланова домаћинства</t>
    </r>
    <r>
      <rPr>
        <vertAlign val="superscript"/>
        <sz val="14"/>
        <color indexed="8"/>
        <rFont val="Arial"/>
        <family val="2"/>
      </rPr>
      <t>4</t>
    </r>
  </si>
  <si>
    <r>
      <t>Стопа умрлих</t>
    </r>
    <r>
      <rPr>
        <vertAlign val="superscript"/>
        <sz val="14"/>
        <color indexed="8"/>
        <rFont val="Arial"/>
        <family val="2"/>
      </rPr>
      <t>3</t>
    </r>
  </si>
  <si>
    <r>
      <t>Просечна старост (</t>
    </r>
    <r>
      <rPr>
        <sz val="12"/>
        <color indexed="8"/>
        <rFont val="Arial"/>
        <family val="2"/>
      </rPr>
      <t>у годинама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</si>
  <si>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Густина насељености (</t>
    </r>
    <r>
      <rPr>
        <sz val="12"/>
        <color indexed="8"/>
        <rFont val="Arial"/>
        <family val="2"/>
      </rPr>
      <t>број становника/км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</si>
  <si>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 xml:space="preserve">Становништво ─ </t>
    </r>
    <r>
      <rPr>
        <sz val="12"/>
        <color indexed="8"/>
        <rFont val="Arial"/>
        <family val="2"/>
      </rPr>
      <t>процена средином године</t>
    </r>
    <r>
      <rPr>
        <vertAlign val="superscript"/>
        <sz val="12"/>
        <color indexed="8"/>
        <rFont val="Arial"/>
        <family val="2"/>
      </rPr>
      <t>3</t>
    </r>
  </si>
  <si>
    <t>Деца узраста 0─3 године у предшколском васпитању и образовању</t>
  </si>
  <si>
    <r>
      <t>Деца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у предшколском васпитању и образовању</t>
    </r>
  </si>
  <si>
    <t>Основне школе ─ матичне школе</t>
  </si>
  <si>
    <t>Основне школе ─ подручна одељења</t>
  </si>
  <si>
    <t>Ученици уписани у основне школе ─ матичне школе</t>
  </si>
  <si>
    <t>Ученици уписани у основне школе ─ подручна одељења</t>
  </si>
  <si>
    <t>Ученици уписани у средње школе</t>
  </si>
  <si>
    <t>Ученици који завршавају средњу школу</t>
  </si>
  <si>
    <t>Малолетни учиниоци кривичних дела (14─17 година) којима су изречене кривичне санкције према месту извршења</t>
  </si>
  <si>
    <t>DevInfo база података online:</t>
  </si>
  <si>
    <t>DevInfo профили:</t>
  </si>
  <si>
    <r>
      <t>Surface area (</t>
    </r>
    <r>
      <rPr>
        <sz val="12"/>
        <color indexed="8"/>
        <rFont val="Arial"/>
        <family val="2"/>
      </rPr>
      <t>km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</si>
  <si>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Number of settlements</t>
    </r>
    <r>
      <rPr>
        <vertAlign val="superscript"/>
        <sz val="14"/>
        <color indexed="8"/>
        <rFont val="Arial"/>
        <family val="2"/>
      </rPr>
      <t>2</t>
    </r>
  </si>
  <si>
    <r>
      <t>Mid-year population (estimation)</t>
    </r>
    <r>
      <rPr>
        <vertAlign val="superscript"/>
        <sz val="14"/>
        <color indexed="8"/>
        <rFont val="Arial"/>
        <family val="2"/>
      </rPr>
      <t>3</t>
    </r>
  </si>
  <si>
    <r>
      <t>Population density (</t>
    </r>
    <r>
      <rPr>
        <sz val="12"/>
        <color indexed="8"/>
        <rFont val="Arial"/>
        <family val="2"/>
      </rPr>
      <t>people per sq km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</si>
  <si>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Live births rate</t>
    </r>
    <r>
      <rPr>
        <vertAlign val="superscript"/>
        <sz val="14"/>
        <color indexed="8"/>
        <rFont val="Arial"/>
        <family val="2"/>
      </rPr>
      <t>3</t>
    </r>
  </si>
  <si>
    <r>
      <t>Deaths rate</t>
    </r>
    <r>
      <rPr>
        <vertAlign val="superscript"/>
        <sz val="14"/>
        <color indexed="8"/>
        <rFont val="Arial"/>
        <family val="2"/>
      </rPr>
      <t>3</t>
    </r>
  </si>
  <si>
    <r>
      <t>Natural increase rate</t>
    </r>
    <r>
      <rPr>
        <vertAlign val="superscript"/>
        <sz val="14"/>
        <color indexed="8"/>
        <rFont val="Arial"/>
        <family val="2"/>
      </rPr>
      <t>3</t>
    </r>
  </si>
  <si>
    <r>
      <t>Life expectancy at birth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</si>
  <si>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age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</si>
  <si>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Ageing index (</t>
    </r>
    <r>
      <rPr>
        <sz val="12"/>
        <color indexed="8"/>
        <rFont val="Arial"/>
        <family val="2"/>
      </rPr>
      <t>60+ yrs / 0─19 yrs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</si>
  <si>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number of household members</t>
    </r>
    <r>
      <rPr>
        <vertAlign val="superscript"/>
        <sz val="14"/>
        <color indexed="8"/>
        <rFont val="Arial"/>
        <family val="2"/>
      </rPr>
      <t>4</t>
    </r>
  </si>
  <si>
    <r>
      <t>Population projections (medium variant with zero net migration)</t>
    </r>
    <r>
      <rPr>
        <vertAlign val="superscript"/>
        <sz val="14"/>
        <color theme="1"/>
        <rFont val="Arial"/>
        <family val="2"/>
      </rPr>
      <t>3</t>
    </r>
  </si>
  <si>
    <r>
      <t>Population projections (medium variant)</t>
    </r>
    <r>
      <rPr>
        <vertAlign val="superscript"/>
        <sz val="14"/>
        <color indexed="8"/>
        <rFont val="Arial"/>
        <family val="2"/>
      </rPr>
      <t>3</t>
    </r>
  </si>
  <si>
    <t>Children aged up to 6 years (preschool age)</t>
  </si>
  <si>
    <t>Children aged 7 to 14 years (primary school age)</t>
  </si>
  <si>
    <t>Children aged 15 to 18 years (secondary school age)</t>
  </si>
  <si>
    <t>Number of children (0─17 years of age)</t>
  </si>
  <si>
    <t>Number of young population (15─29 years of age)</t>
  </si>
  <si>
    <t>Working age population (15─64 years of age)</t>
  </si>
  <si>
    <t>Active companies</t>
  </si>
  <si>
    <t>Active entrepreneurs</t>
  </si>
  <si>
    <r>
      <t>Registered unemployed per 1,000 inhabitants</t>
    </r>
    <r>
      <rPr>
        <vertAlign val="superscript"/>
        <sz val="14"/>
        <color theme="1"/>
        <rFont val="Arial"/>
        <family val="2"/>
      </rPr>
      <t>2</t>
    </r>
  </si>
  <si>
    <t>Agricultural holdings</t>
  </si>
  <si>
    <t>Children aged 0─3 attending preschool education</t>
  </si>
  <si>
    <t>Children aged from 3 to the age when they start attending the preparatory preschool programme</t>
  </si>
  <si>
    <t>Children attending preparatory preschool programme</t>
  </si>
  <si>
    <t>Primary schools ─ main schools</t>
  </si>
  <si>
    <t>Primary schools ─ satellite classrooms</t>
  </si>
  <si>
    <t>Students enrolled in primary school ─ main schools</t>
  </si>
  <si>
    <t>Students enrolled in primary school ─ satellite classrooms</t>
  </si>
  <si>
    <r>
      <t>Students who completed the 8</t>
    </r>
    <r>
      <rPr>
        <vertAlign val="superscript"/>
        <sz val="14"/>
        <rFont val="Arial"/>
        <family val="2"/>
      </rPr>
      <t>th</t>
    </r>
    <r>
      <rPr>
        <sz val="14"/>
        <rFont val="Arial"/>
        <family val="2"/>
      </rPr>
      <t xml:space="preserve"> grade of primary school</t>
    </r>
  </si>
  <si>
    <t>Secondary schools</t>
  </si>
  <si>
    <t>Students enrolled in secondary school</t>
  </si>
  <si>
    <t>Students completing the secondary school</t>
  </si>
  <si>
    <t>Total number of social protection beneficiaries registered at the Centre for Social Work</t>
  </si>
  <si>
    <t>Convicted juvenile perpetrators of criminal offences (aged 14─17) by place of commiting criminal offence</t>
  </si>
  <si>
    <t>Convicted adults by place of commiting criminal offence</t>
  </si>
  <si>
    <t>Convicted adults for theft, aggravated theft and robbery by place of commiting criminal offence</t>
  </si>
  <si>
    <t>Child well-being index, 2012─2014</t>
  </si>
  <si>
    <t>DevInfo online database:</t>
  </si>
  <si>
    <t>DevInfo profiles:</t>
  </si>
  <si>
    <t>$G$5:$G$7</t>
  </si>
  <si>
    <t>$H$8:$J$8</t>
  </si>
  <si>
    <t>Лекари - здравствена заштита одраслог становништва (на 1000 становника)</t>
  </si>
  <si>
    <t>Лекари - здравствена заштита жена (на 1000 становника)</t>
  </si>
  <si>
    <r>
      <t xml:space="preserve">Просечне зараде без пореза и доприноса
</t>
    </r>
    <r>
      <rPr>
        <sz val="12"/>
        <color theme="1"/>
        <rFont val="Arial"/>
        <family val="2"/>
      </rPr>
      <t>(РСД)</t>
    </r>
    <r>
      <rPr>
        <vertAlign val="superscript"/>
        <sz val="14"/>
        <color theme="1"/>
        <rFont val="Arial"/>
        <family val="2"/>
      </rPr>
      <t>1</t>
    </r>
  </si>
  <si>
    <t>РЗС - Територијални регистар</t>
  </si>
  <si>
    <t>РЗС - Витална статистика</t>
  </si>
  <si>
    <t>РЗС - Статистика запослености и зарада</t>
  </si>
  <si>
    <t>РЗС - Статистика запослености и зарада и РЗС - Витална статистика</t>
  </si>
  <si>
    <t>Национална служба за запошљавање и РЗС - Витална статистика</t>
  </si>
  <si>
    <t>Министарство финансија - Управа за трезор</t>
  </si>
  <si>
    <t>РЗС - Национални рачуни</t>
  </si>
  <si>
    <t>Агенција за привредне регистре - Регистар привредних субјеката</t>
  </si>
  <si>
    <t>Агенција за привредне регистре - Регистар мера и подстицаја регионалног развоја</t>
  </si>
  <si>
    <t>РЗС - Статистика образовања</t>
  </si>
  <si>
    <t>Републички завод за социјалну заштиту и РЗС - Витална статистика</t>
  </si>
  <si>
    <t>Информациони систем Министарства за рад, запошљавање, борачка и социјална питања</t>
  </si>
  <si>
    <t>Информациони систем Министарства за рад, запошљавање, борачка и социјална питања и РЗС - Витална статистика</t>
  </si>
  <si>
    <t>РЗС - Статистика правосуђа</t>
  </si>
  <si>
    <t>РЗС - Саобраћај и телекомуникације</t>
  </si>
  <si>
    <t>РЗС - Статистика шумарства</t>
  </si>
  <si>
    <t>РЗС - Статистика грађевинарства</t>
  </si>
  <si>
    <t>Институт за јавно здравље Србије - здравствени ресурси</t>
  </si>
  <si>
    <t>Институт за јавно здравље Србије - здравствени ресурси и РЗС - Витална статистика</t>
  </si>
  <si>
    <t>Институт за јавно здравље Србије - рад здравствених установа</t>
  </si>
  <si>
    <t>Институт за јавно здравље Србије - епидемиологија</t>
  </si>
  <si>
    <t>Институт за јавно здравље Србије - епидемиологија и РЗС - Витална статистика</t>
  </si>
  <si>
    <t>РЗС - Попис пољопривреде</t>
  </si>
  <si>
    <t>РЗС - Избори</t>
  </si>
  <si>
    <t>Светска банка и Републички завод за статистику - Мапа сиромаштва у Србији</t>
  </si>
  <si>
    <t>УНИЦЕФ и Секонс</t>
  </si>
  <si>
    <t>$E$13:$E$15</t>
  </si>
  <si>
    <t>УНДП - Извештај о хуманом развоју</t>
  </si>
  <si>
    <t>$A$21:$A$26</t>
  </si>
  <si>
    <t>D17</t>
  </si>
  <si>
    <t>F23</t>
  </si>
  <si>
    <t>I22</t>
  </si>
  <si>
    <t>I21</t>
  </si>
  <si>
    <t>G23</t>
  </si>
  <si>
    <t>J22</t>
  </si>
  <si>
    <t>G22</t>
  </si>
  <si>
    <t>J21</t>
  </si>
  <si>
    <t>G21</t>
  </si>
  <si>
    <t>H22</t>
  </si>
  <si>
    <t>H21</t>
  </si>
  <si>
    <t>$A$18:$A$20</t>
  </si>
  <si>
    <t>$B$21:$B$23</t>
  </si>
  <si>
    <t>$F$14:$F$16</t>
  </si>
  <si>
    <t>$A$14:$A$15</t>
  </si>
  <si>
    <t>in lower grades (I ─ IV)</t>
  </si>
  <si>
    <t>Стопа смртности услед самоубиства</t>
  </si>
  <si>
    <t>DV - TP=TPH_2017|IUS=d91ea7f6-5d33-4a92-abc0-b6d06e74cf78~B602B58B-6879-4188-9D49-DD833281FE4E~A311B12B-026F-47CC-8D35-8E994906C86E</t>
  </si>
  <si>
    <t>DV - TP=TPH_2017|IUS=2d2697b7-5088-4a26-88a1-767786ec0d46~B602B58B-6879-4188-9D49-DD833281FE4E~A311B12B-026F-47CC-8D35-8E994906C86E</t>
  </si>
  <si>
    <t>Ђини коефицијент (интервал од 0 до 100)</t>
  </si>
  <si>
    <t xml:space="preserve"> Подручне школе</t>
  </si>
  <si>
    <t>Од I-IV
разреда</t>
  </si>
  <si>
    <t>Од V-VIII
разреда</t>
  </si>
  <si>
    <t>From I─IV
grade</t>
  </si>
  <si>
    <t>From V─VIII
grade</t>
  </si>
  <si>
    <t>До 6 сати дневно</t>
  </si>
  <si>
    <t>До 6 сати дневно 3 пута недељно</t>
  </si>
  <si>
    <t>Од 9 до 12 сати</t>
  </si>
  <si>
    <t>Дуже од 24 сата</t>
  </si>
  <si>
    <t>У ППП 4 сата</t>
  </si>
  <si>
    <t>У ППП целодневни боравак</t>
  </si>
  <si>
    <t>Up to 6 hours a day</t>
  </si>
  <si>
    <t>Up to 6 hours a day three times a week</t>
  </si>
  <si>
    <t>More than 24 hours</t>
  </si>
  <si>
    <r>
      <t>Површина (</t>
    </r>
    <r>
      <rPr>
        <sz val="12"/>
        <color indexed="8"/>
        <rFont val="Arial"/>
        <family val="2"/>
      </rPr>
      <t>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</si>
  <si>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Обухват деце узраста 0─3 године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</si>
  <si>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</si>
  <si>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Нето стопа обухвата основним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</si>
  <si>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основне школе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</si>
  <si>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средњим образовањем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</si>
  <si>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Обухват жена у току првог триместра трудноће савременом здравственом заштитом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</si>
  <si>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Дужина путева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</si>
  <si>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 xml:space="preserve"> Здравствена заштита</t>
  </si>
  <si>
    <t xml:space="preserve"> Образовање</t>
  </si>
  <si>
    <t xml:space="preserve"> Социјална заштита</t>
  </si>
  <si>
    <t xml:space="preserve"> Остале делатности</t>
  </si>
  <si>
    <t xml:space="preserve"> Health care</t>
  </si>
  <si>
    <t xml:space="preserve"> Education</t>
  </si>
  <si>
    <t xml:space="preserve"> Social welfare</t>
  </si>
  <si>
    <t xml:space="preserve"> Other activities</t>
  </si>
  <si>
    <t>Број деце обухваћене основним образовањем за децу са сметњама у развоју и инвалидитетом</t>
  </si>
  <si>
    <t>Број деце обухваћене средњим образовањем за децу са сметњама у развоју и инвалидитетом</t>
  </si>
  <si>
    <t>Chart 213</t>
  </si>
  <si>
    <t>Chart 250</t>
  </si>
  <si>
    <t>$A$21:$A$22</t>
  </si>
  <si>
    <t>DV - TP=MRT|IUS=ea2ef13d-ffa1-46f2-b301-5e2b122ef632~9b0c298f-1b36-42c9-963a-8e74c29d944d~A311B12B-026F-47CC-8D35-8E994906C86E</t>
  </si>
  <si>
    <t>TP - TP=MRT|IUS=ea2ef13d-ffa1-46f2-b301-5e2b122ef632~9b0c298f-1b36-42c9-963a-8e74c29d944d~A311B12B-026F-47CC-8D35-8E994906C86E</t>
  </si>
  <si>
    <r>
      <t>Стопа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</si>
  <si>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Релативни јаз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</si>
  <si>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Расходи корисника буџетских средстава за образовање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</si>
  <si>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образовање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</si>
  <si>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</si>
  <si>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</si>
  <si>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</si>
  <si>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</si>
  <si>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Годишње радне јединице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</si>
  <si>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Условна грла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</si>
  <si>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Стопа одустајања од школовања у основном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</si>
  <si>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средње школе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</si>
  <si>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Стопа одустајања од школовања у средњем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</si>
  <si>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At risk of poverty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</si>
  <si>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Relative at-risk-of-poverty gap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</si>
  <si>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Costs of education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</si>
  <si>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education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</si>
  <si>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healthcare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</si>
  <si>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healthcare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</si>
  <si>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social protection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</si>
  <si>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social protection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</si>
  <si>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Annual work units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</si>
  <si>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LSU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</si>
  <si>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Drop-out rate in regular primary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</si>
  <si>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Secondary school completion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</si>
  <si>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Drop-out rate in regular secondary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</si>
  <si>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Length of roads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</si>
  <si>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Telephone lines (</t>
    </r>
    <r>
      <rPr>
        <sz val="12"/>
        <rFont val="Arial"/>
        <family val="2"/>
      </rPr>
      <t>per 100 inhabitants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</si>
  <si>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>Chart 225</t>
  </si>
  <si>
    <t>$I$16:$I$18</t>
  </si>
  <si>
    <t>DV - TP=TPH_2018|IUS=d91ea7f6-5d33-4a92-abc0-b6d06e74cf78~B602B58B-6879-4188-9D49-DD833281FE4E~A311B12B-026F-47CC-8D35-8E994906C86E</t>
  </si>
  <si>
    <t>DV - TP=TPH_2018|IUS=2d2697b7-5088-4a26-88a1-767786ec0d46~B602B58B-6879-4188-9D49-DD833281FE4E~A311B12B-026F-47CC-8D35-8E994906C86E</t>
  </si>
  <si>
    <t>Напомена: од 2017. не постоје више подаци дезагрегирани по полу, већ само Укупно</t>
  </si>
  <si>
    <t>DV - TP=TPH_2017|IUS=7074a923-7266-4fed-9f78-13736e654f58~91b4e4cd-a610-4b70-a928-8d50c0e6a72b~A311B12B-026F-47CC-8D35-8E994906C86E</t>
  </si>
  <si>
    <t>DV - TP=TPH_2017|IUS=7074a923-7266-4fed-9f78-13736e654f58~91b4e4cd-a610-4b70-a928-8d50c0e6a72b~2bbb856c-6853-4817-bd36-6588b42cf321</t>
  </si>
  <si>
    <t>DV - TP=TPH_2017|IUS=7074a923-7266-4fed-9f78-13736e654f58~91b4e4cd-a610-4b70-a928-8d50c0e6a72b~c7956109-9bdf-48ea-ba90-4256a467ab38</t>
  </si>
  <si>
    <t>DV - TP=TPH_2017|IUS=8cb52a10-55c1-40a3-be1d-9a16226795ae~B602B58B-6879-4188-9D49-DD833281FE4E~A311B12B-026F-47CC-8D35-8E994906C86E</t>
  </si>
  <si>
    <t>Број деце која користе услуге смештаја (0─17 година)*</t>
  </si>
  <si>
    <t>Број деце са инвалидитетом која користе услуге смештаја*</t>
  </si>
  <si>
    <t>Број корисника дечијег додатка (0─17 година)*</t>
  </si>
  <si>
    <t>Број корисника основног додатка за негу и помоћ другог лица*</t>
  </si>
  <si>
    <t>Број корисника увећаног дечијег додатка (0─17 година)*</t>
  </si>
  <si>
    <t>Број корисника увећаног додатка за негу и помоћ другог лица*</t>
  </si>
  <si>
    <r>
      <t>Стопа деце која користе услуге смештаја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</si>
  <si>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резиденцијалним установама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</si>
  <si>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хранитељским породицама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</si>
  <si>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Удео корисника дечијег додатка у укупној популацији
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</si>
  <si>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новчане социјалне помоћи у укупној
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</si>
  <si>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додатка за негу и помоћ другог лица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</si>
  <si>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дечијег додатка у укупној популацији 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</si>
  <si>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Хранитељске породице*</t>
  </si>
  <si>
    <t>Foster families*</t>
  </si>
  <si>
    <t>Number of children using accommodation services (aged 0─17)*</t>
  </si>
  <si>
    <r>
      <t>Rate of children using accommodation services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</si>
  <si>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residential institutions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</si>
  <si>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foster care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</si>
  <si>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t>Number of children with disabilities using accommodation services*</t>
  </si>
  <si>
    <t>Number of cash social assistance (income support) beneficiaries*</t>
  </si>
  <si>
    <r>
      <t>Share of beneficiaries of cash social assistance (income support)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</si>
  <si>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child allowance beneficiaries (aged 0─17)*</t>
  </si>
  <si>
    <r>
      <t>Share of child allowance beneficiaries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</si>
  <si>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increased child allowance (aged 0─17)*</t>
  </si>
  <si>
    <r>
      <t>Share of beneficiaries of increased child allowance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</si>
  <si>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basic allowance for assistance and care of another person*</t>
  </si>
  <si>
    <t>Number of beneficiaries of increased allowance for assistance and care of another person*</t>
  </si>
  <si>
    <r>
      <t>Share of beneficiaries of increased allowance for assistance and care of another person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</si>
  <si>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DV - TP=TPH_2019|IUS=d91ea7f6-5d33-4a92-abc0-b6d06e74cf78~B602B58B-6879-4188-9D49-DD833281FE4E~A311B12B-026F-47CC-8D35-8E994906C86E</t>
  </si>
  <si>
    <t>DV - TP=TPH_2019|IUS=2d2697b7-5088-4a26-88a1-767786ec0d46~B602B58B-6879-4188-9D49-DD833281FE4E~A311B12B-026F-47CC-8D35-8E994906C86E</t>
  </si>
  <si>
    <t>према општини рада</t>
  </si>
  <si>
    <t>према општини пребивалишта</t>
  </si>
  <si>
    <t>by municipalities of work</t>
  </si>
  <si>
    <t>by municipalities of residence</t>
  </si>
  <si>
    <r>
      <t>Registered employees* by municipalities of residence comparing to population number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</si>
  <si>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r>
      <t>Регистровани запослени* према општини пребивалишта у односу на број становника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</si>
  <si>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t>EKO1</t>
  </si>
  <si>
    <t>DV - TP=MRT|IUS=23658e74-ee9b-4a66-9047-fc703cfb4e50~B602B58B-6879-4188-9D49-DD833281FE4E~A311B12B-026F-47CC-8D35-8E994906C86E</t>
  </si>
  <si>
    <t>TP - TP=MRT|IUS=23658e74-ee9b-4a66-9047-fc703cfb4e50~B602B58B-6879-4188-9D49-DD833281FE4E~A311B12B-026F-47CC-8D35-8E994906C86E</t>
  </si>
  <si>
    <t>DV - TP=MRT|IUS=d94b7afa-94c9-437c-ab33-3a4c62cd0cf8~387a6ab4-d645-4f22-aecc-531b05c4527c~A311B12B-026F-47CC-8D35-8E994906C86E</t>
  </si>
  <si>
    <t>TP - TP=MRT|IUS=d94b7afa-94c9-437c-ab33-3a4c62cd0cf8~387a6ab4-d645-4f22-aecc-531b05c4527c~A311B12B-026F-47CC-8D35-8E994906C86E</t>
  </si>
  <si>
    <t>DV - TP=MRT|IUS=f8b23362-bb0e-4b51-b4b9-24e378fb2c5f~784D95D4-0CE0-45D9-BAFF-C9D19082FFDD~A311B12B-026F-47CC-8D35-8E994906C86E</t>
  </si>
  <si>
    <t>TP - TP=MRT|IUS=f8b23362-bb0e-4b51-b4b9-24e378fb2c5f~784D95D4-0CE0-45D9-BAFF-C9D19082FFDD~A311B12B-026F-47CC-8D35-8E994906C86E</t>
  </si>
  <si>
    <t>DV - TP=MRT|IUS=3a6c87d1-4476-4d5c-b167-f07086af338b~db4aadc2-9b8a-4c0c-8b4d-055d64000fb3~A311B12B-026F-47CC-8D35-8E994906C86E</t>
  </si>
  <si>
    <t>TP - TP=MRT|IUS=3a6c87d1-4476-4d5c-b167-f07086af338b~db4aadc2-9b8a-4c0c-8b4d-055d64000fb3~A311B12B-026F-47CC-8D35-8E994906C86E</t>
  </si>
  <si>
    <t>DV - TP=TPH_2018|IUS=a5d808a0-a094-4be6-a7aa-65bc402f1359~B602B58B-6879-4188-9D49-DD833281FE4E~420ef897-592a-4e32-9f3b-a81c82dc4862</t>
  </si>
  <si>
    <t>DV - TP=TPH_2018|IUS=a5d808a0-a094-4be6-a7aa-65bc402f1359~B602B58B-6879-4188-9D49-DD833281FE4E~9edc6d59-b67c-47c1-b27e-788eca4a87f5</t>
  </si>
  <si>
    <t>DV - TP=TPH_2018|IUS=a5d808a0-a094-4be6-a7aa-65bc402f1359~B602B58B-6879-4188-9D49-DD833281FE4E~f447242a-7108-4814-aa60-79fe8f60f20f</t>
  </si>
  <si>
    <t>0─17 год.</t>
  </si>
  <si>
    <t>18─64 год.</t>
  </si>
  <si>
    <t>65+ год.</t>
  </si>
  <si>
    <t>0─17 yr.</t>
  </si>
  <si>
    <t>18─64 yr</t>
  </si>
  <si>
    <t>65+ yr</t>
  </si>
  <si>
    <t>15─29 год.</t>
  </si>
  <si>
    <t>30─54 год.</t>
  </si>
  <si>
    <t>55+ год.</t>
  </si>
  <si>
    <t>15─29 yr.</t>
  </si>
  <si>
    <t>30─54 yr.</t>
  </si>
  <si>
    <t>55+ yr.</t>
  </si>
  <si>
    <t>18─64 yr.</t>
  </si>
  <si>
    <t>65+ yr.</t>
  </si>
  <si>
    <t>18─29 yr.</t>
  </si>
  <si>
    <t>30+ yr.</t>
  </si>
  <si>
    <t>18─29
год.</t>
  </si>
  <si>
    <t>30+
год.</t>
  </si>
  <si>
    <t xml:space="preserve"> Женско</t>
  </si>
  <si>
    <t xml:space="preserve"> Мушко</t>
  </si>
  <si>
    <t>Neonatal mortality rate</t>
  </si>
  <si>
    <t xml:space="preserve"> Female</t>
  </si>
  <si>
    <t xml:space="preserve"> Male</t>
  </si>
  <si>
    <t>Инциденција туберкулозе</t>
  </si>
  <si>
    <t>Percentage of women deputies in the municipal and city assemblies *</t>
  </si>
  <si>
    <t>Проценат жена одборника у скупштинама општина и градова*</t>
  </si>
  <si>
    <t>Број стручних радника у Центру за социјални рад**</t>
  </si>
  <si>
    <r>
      <t>Удео корисника социјалне заштите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</si>
  <si>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Share of social protection beneficiaries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</si>
  <si>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professionals in Centre for Social Work**</t>
  </si>
  <si>
    <t>Source: Vital statistics, SORS</t>
  </si>
  <si>
    <t>Извор: Витална статистика, РЗС</t>
  </si>
  <si>
    <t>Извор: Попис пољопривреде, РЗС</t>
  </si>
  <si>
    <r>
      <t xml:space="preserve">Average annual net salaries and wages </t>
    </r>
    <r>
      <rPr>
        <sz val="12"/>
        <color theme="1"/>
        <rFont val="Arial"/>
        <family val="2"/>
      </rPr>
      <t>(RSD)</t>
    </r>
    <r>
      <rPr>
        <vertAlign val="superscript"/>
        <sz val="12"/>
        <color theme="1"/>
        <rFont val="Arial"/>
        <family val="2"/>
      </rPr>
      <t>1</t>
    </r>
  </si>
  <si>
    <t>Source: Census of Agriculture, SORS</t>
  </si>
  <si>
    <t>Chart 262</t>
  </si>
  <si>
    <t>$A$32:$A$34</t>
  </si>
  <si>
    <t>Chart 256</t>
  </si>
  <si>
    <t>$A$15:$A$17</t>
  </si>
  <si>
    <t>Chart 69</t>
  </si>
  <si>
    <r>
      <t xml:space="preserve">Подстицаји регионалног развоја </t>
    </r>
    <r>
      <rPr>
        <sz val="12"/>
        <rFont val="Arial"/>
        <family val="2"/>
      </rPr>
      <t>(у хиљадама РСД)</t>
    </r>
  </si>
  <si>
    <t>Active companies and entrepreneurs</t>
  </si>
  <si>
    <t>Запосленост и зараде</t>
  </si>
  <si>
    <t>Активна привредна друштва и предузетници</t>
  </si>
  <si>
    <t>Основни подаци</t>
  </si>
  <si>
    <t>Basic information</t>
  </si>
  <si>
    <t>Employment and earnings</t>
  </si>
  <si>
    <r>
      <t xml:space="preserve">Коришћено пољопривредно земљиште, 2012. </t>
    </r>
    <r>
      <rPr>
        <sz val="16"/>
        <color indexed="8"/>
        <rFont val="Arial"/>
        <family val="2"/>
      </rPr>
      <t>(у ha)</t>
    </r>
  </si>
  <si>
    <r>
      <t>Utilised agricultural area, 2012</t>
    </r>
    <r>
      <rPr>
        <sz val="16"/>
        <color indexed="8"/>
        <rFont val="Arial"/>
        <family val="2"/>
      </rPr>
      <t xml:space="preserve"> (ha)</t>
    </r>
  </si>
  <si>
    <t>Број грла стоке, 2012.</t>
  </si>
  <si>
    <t>Број примљене деце</t>
  </si>
  <si>
    <t>Уписана деца преко капацитета</t>
  </si>
  <si>
    <t>Деца која нису примљена због попуњености капацитета</t>
  </si>
  <si>
    <t>Number of enrolled children</t>
  </si>
  <si>
    <t>Children enrolled through capacity</t>
  </si>
  <si>
    <t>Становништво старости 15 и више година према школској спреми, 2011.</t>
  </si>
  <si>
    <t>devinfo.stat.gov.rs/diProfili</t>
  </si>
  <si>
    <t>DV - TP=TPH_2019|IUS=b24098cd-875f-40d4-a195-0a2ccf2182ac~784D95D4-0CE0-45D9-BAFF-C9D19082FFDD~0fb28e5b-bcd0-463e-b9c3-e8f8989eb1ce</t>
  </si>
  <si>
    <t>DV - TP=TPH_2019|IUS=b24098cd-875f-40d4-a195-0a2ccf2182ac~784D95D4-0CE0-45D9-BAFF-C9D19082FFDD~76951bc3-a72f-4fa9-95db-be05d5f02863</t>
  </si>
  <si>
    <t>DV - TP=TPH_2019|IUS=b24098cd-875f-40d4-a195-0a2ccf2182ac~784D95D4-0CE0-45D9-BAFF-C9D19082FFDD~86416d4a-b67c-4a8a-9777-76496d4235d6</t>
  </si>
  <si>
    <t>DV - TP=TPH_2019|IUS=b24098cd-875f-40d4-a195-0a2ccf2182ac~784D95D4-0CE0-45D9-BAFF-C9D19082FFDD~c1bcfefd-79d3-4edb-95d7-a977184f53bf</t>
  </si>
  <si>
    <t>DV - TP=TPH_2019|IUS=b24098cd-875f-40d4-a195-0a2ccf2182ac~784D95D4-0CE0-45D9-BAFF-C9D19082FFDD~8c11f877-2a82-416e-91cf-21db202291c8</t>
  </si>
  <si>
    <t>DV - TP=TPH_2019|IUS=b24098cd-875f-40d4-a195-0a2ccf2182ac~784D95D4-0CE0-45D9-BAFF-C9D19082FFDD~73742822-4bd4-4b1c-9f3c-4913f1610965</t>
  </si>
  <si>
    <t>DV - TP=TPH_2019|IUS=b24098cd-875f-40d4-a195-0a2ccf2182ac~784D95D4-0CE0-45D9-BAFF-C9D19082FFDD~c1f6163b-5632-4595-aa7d-c10a25d1538f</t>
  </si>
  <si>
    <t>DV - TP=TPH_2019|IUS=b24098cd-875f-40d4-a195-0a2ccf2182ac~784D95D4-0CE0-45D9-BAFF-C9D19082FFDD~98f6fb3d-7f41-410d-9113-c2556cd30941</t>
  </si>
  <si>
    <t>DV - TP=TPH_2019|IUS=b24098cd-875f-40d4-a195-0a2ccf2182ac~784D95D4-0CE0-45D9-BAFF-C9D19082FFDD~e87bc07c-f53e-49d9-8ec0-a884b97c5a34</t>
  </si>
  <si>
    <t>DV - TP=TPH_2019|IUS=a5d808a0-a094-4be6-a7aa-65bc402f1359~B602B58B-6879-4188-9D49-DD833281FE4E~420ef897-592a-4e32-9f3b-a81c82dc4862</t>
  </si>
  <si>
    <t>DV - TP=TPH_2019|IUS=a5d808a0-a094-4be6-a7aa-65bc402f1359~B602B58B-6879-4188-9D49-DD833281FE4E~9edc6d59-b67c-47c1-b27e-788eca4a87f5</t>
  </si>
  <si>
    <t>DV - TP=TPH_2019|IUS=a5d808a0-a094-4be6-a7aa-65bc402f1359~B602B58B-6879-4188-9D49-DD833281FE4E~f447242a-7108-4814-aa60-79fe8f60f20f</t>
  </si>
  <si>
    <t>DV - TP=TPH_2019|IUS=8dfad4b7-4129-4c72-9ee4-172830894610~784D95D4-0CE0-45D9-BAFF-C9D19082FFDD~A311B12B-026F-47CC-8D35-8E994906C86E</t>
  </si>
  <si>
    <t>DV - TP=TPH_2019|IUS=b7a3d32b-88ab-4508-8ffb-80ef8ce2a5c7~784D95D4-0CE0-45D9-BAFF-C9D19082FFDD~A311B12B-026F-47CC-8D35-8E994906C86E</t>
  </si>
  <si>
    <t>DV - TP=TPH_2019|IUS=b7a3d32b-88ab-4508-8ffb-80ef8ce2a5c7~784D95D4-0CE0-45D9-BAFF-C9D19082FFDD~9F0958BB-07BF-4817-8243-23ABB5DDE043</t>
  </si>
  <si>
    <t>DV - TP=TPH_2019|IUS=b7a3d32b-88ab-4508-8ffb-80ef8ce2a5c7~784D95D4-0CE0-45D9-BAFF-C9D19082FFDD~452D40AA-9B58-4469-B337-6A4B5822BB78</t>
  </si>
  <si>
    <t>DV - TP=TPH_2019|IUS=1cb3dcb6-70d3-44e2-8d6f-1a2a247fec89~784D95D4-0CE0-45D9-BAFF-C9D19082FFDD~A311B12B-026F-47CC-8D35-8E994906C86E</t>
  </si>
  <si>
    <t>DV - TP=TPH_2019|IUS=1cb3dcb6-70d3-44e2-8d6f-1a2a247fec89~784D95D4-0CE0-45D9-BAFF-C9D19082FFDD~5B840D1E-1143-4C88-9451-17FEA79E2BBD</t>
  </si>
  <si>
    <t>DV - TP=TPH_2019|IUS=1cb3dcb6-70d3-44e2-8d6f-1a2a247fec89~784D95D4-0CE0-45D9-BAFF-C9D19082FFDD~A4AF6DD2-2467-454F-BC9D-5042DAAD4EA2</t>
  </si>
  <si>
    <t>DV - TP=TPH_2019|IUS=7c0b0ecd-f12f-4881-a172-90d1ce4a3275~B602B58B-6879-4188-9D49-DD833281FE4E~A311B12B-026F-47CC-8D35-8E994906C86E</t>
  </si>
  <si>
    <t>DV - TP=TPH_2019|IUS=7c0b0ecd-f12f-4881-a172-90d1ce4a3275~B602B58B-6879-4188-9D49-DD833281FE4E~5B840D1E-1143-4C88-9451-17FEA79E2BBD</t>
  </si>
  <si>
    <t>DV - TP=TPH_2019|IUS=7c0b0ecd-f12f-4881-a172-90d1ce4a3275~B602B58B-6879-4188-9D49-DD833281FE4E~A4AF6DD2-2467-454F-BC9D-5042DAAD4EA2</t>
  </si>
  <si>
    <t>DV - TP=TPH_2019|IUS=45352fc9-2328-4a31-8104-4669fb35f130~784D95D4-0CE0-45D9-BAFF-C9D19082FFDD~A311B12B-026F-47CC-8D35-8E994906C86E</t>
  </si>
  <si>
    <t>DV - TP=TPH_2019|IUS=45352fc9-2328-4a31-8104-4669fb35f130~784D95D4-0CE0-45D9-BAFF-C9D19082FFDD~5B840D1E-1143-4C88-9451-17FEA79E2BBD</t>
  </si>
  <si>
    <t>DV - TP=TPH_2019|IUS=45352fc9-2328-4a31-8104-4669fb35f130~784D95D4-0CE0-45D9-BAFF-C9D19082FFDD~A4AF6DD2-2467-454F-BC9D-5042DAAD4EA2</t>
  </si>
  <si>
    <t>DV - TP=TPH_2019|IUS=77e2c272-7c80-4751-a831-0a7a732afaad~B602B58B-6879-4188-9D49-DD833281FE4E~A311B12B-026F-47CC-8D35-8E994906C86E</t>
  </si>
  <si>
    <t>DV - TP=TPH_2019|IUS=77e2c272-7c80-4751-a831-0a7a732afaad~B602B58B-6879-4188-9D49-DD833281FE4E~5B840D1E-1143-4C88-9451-17FEA79E2BBD</t>
  </si>
  <si>
    <t>DV - TP=TPH_2019|IUS=77e2c272-7c80-4751-a831-0a7a732afaad~B602B58B-6879-4188-9D49-DD833281FE4E~A4AF6DD2-2467-454F-BC9D-5042DAAD4EA2</t>
  </si>
  <si>
    <t>DV - TP=TPH_2019|IUS=7c03f2eb-9b51-418d-be9a-504bcb84a391~784D95D4-0CE0-45D9-BAFF-C9D19082FFDD~A311B12B-026F-47CC-8D35-8E994906C86E</t>
  </si>
  <si>
    <t>DV - TP=TPH_2019|IUS=7c03f2eb-9b51-418d-be9a-504bcb84a391~784D95D4-0CE0-45D9-BAFF-C9D19082FFDD~5B840D1E-1143-4C88-9451-17FEA79E2BBD</t>
  </si>
  <si>
    <t>DV - TP=TPH_2019|IUS=7c03f2eb-9b51-418d-be9a-504bcb84a391~784D95D4-0CE0-45D9-BAFF-C9D19082FFDD~A4AF6DD2-2467-454F-BC9D-5042DAAD4EA2</t>
  </si>
  <si>
    <t>DV - TP=TPH_2019|IUS=dd0f7392-8254-44e1-a8cc-d848c624ba77~B602B58B-6879-4188-9D49-DD833281FE4E~A311B12B-026F-47CC-8D35-8E994906C86E</t>
  </si>
  <si>
    <t>DV - TP=TPH_2019|IUS=dd0f7392-8254-44e1-a8cc-d848c624ba77~B602B58B-6879-4188-9D49-DD833281FE4E~5B840D1E-1143-4C88-9451-17FEA79E2BBD</t>
  </si>
  <si>
    <t>DV - TP=TPH_2019|IUS=dd0f7392-8254-44e1-a8cc-d848c624ba77~B602B58B-6879-4188-9D49-DD833281FE4E~A4AF6DD2-2467-454F-BC9D-5042DAAD4EA2</t>
  </si>
  <si>
    <t>DV - TP=TPH_2019|IUS=8aa9c39b-be5c-478f-afe3-0eb3caee7db2~784D95D4-0CE0-45D9-BAFF-C9D19082FFDD~A311B12B-026F-47CC-8D35-8E994906C86E</t>
  </si>
  <si>
    <t>DV - TP=TPH_2019|IUS=8aa9c39b-be5c-478f-afe3-0eb3caee7db2~784D95D4-0CE0-45D9-BAFF-C9D19082FFDD~5B840D1E-1143-4C88-9451-17FEA79E2BBD</t>
  </si>
  <si>
    <t>DV - TP=TPH_2019|IUS=8aa9c39b-be5c-478f-afe3-0eb3caee7db2~784D95D4-0CE0-45D9-BAFF-C9D19082FFDD~A4AF6DD2-2467-454F-BC9D-5042DAAD4EA2</t>
  </si>
  <si>
    <t>DV - TP=TPH_2019|IUS=3af08de3-37fe-4f19-b4c8-d06a741b8cb1~784D95D4-0CE0-45D9-BAFF-C9D19082FFDD~A311B12B-026F-47CC-8D35-8E994906C86E</t>
  </si>
  <si>
    <t>DV - TP=TPH_2019|IUS=3af08de3-37fe-4f19-b4c8-d06a741b8cb1~784D95D4-0CE0-45D9-BAFF-C9D19082FFDD~5B840D1E-1143-4C88-9451-17FEA79E2BBD</t>
  </si>
  <si>
    <t>DV - TP=TPH_2019|IUS=3af08de3-37fe-4f19-b4c8-d06a741b8cb1~784D95D4-0CE0-45D9-BAFF-C9D19082FFDD~A4AF6DD2-2467-454F-BC9D-5042DAAD4EA2</t>
  </si>
  <si>
    <t>DV - TP=TPH_2019|IUS=d3490965-4609-42f4-b3b6-e944ab86a8f7~784D95D4-0CE0-45D9-BAFF-C9D19082FFDD~A311B12B-026F-47CC-8D35-8E994906C86E</t>
  </si>
  <si>
    <t>DV - TP=TPH_2019|IUS=d3490965-4609-42f4-b3b6-e944ab86a8f7~784D95D4-0CE0-45D9-BAFF-C9D19082FFDD~5B840D1E-1143-4C88-9451-17FEA79E2BBD</t>
  </si>
  <si>
    <t>DV - TP=TPH_2019|IUS=d3490965-4609-42f4-b3b6-e944ab86a8f7~784D95D4-0CE0-45D9-BAFF-C9D19082FFDD~A4AF6DD2-2467-454F-BC9D-5042DAAD4EA2</t>
  </si>
  <si>
    <t>DV - TP=TPH_2019|IUS=f96be299-a13a-4fdb-9894-c5a9a5037da5~B602B58B-6879-4188-9D49-DD833281FE4E~A311B12B-026F-47CC-8D35-8E994906C86E</t>
  </si>
  <si>
    <t>DV - TP=TPH_2019|IUS=f96be299-a13a-4fdb-9894-c5a9a5037da5~B602B58B-6879-4188-9D49-DD833281FE4E~5B840D1E-1143-4C88-9451-17FEA79E2BBD</t>
  </si>
  <si>
    <t>DV - TP=TPH_2019|IUS=f96be299-a13a-4fdb-9894-c5a9a5037da5~B602B58B-6879-4188-9D49-DD833281FE4E~A4AF6DD2-2467-454F-BC9D-5042DAAD4EA2</t>
  </si>
  <si>
    <t>DV - TP=TPH_2019|IUS=40664cde-edee-4f13-9ccb-9f5267fafd0e~B602B58B-6879-4188-9D49-DD833281FE4E~A311B12B-026F-47CC-8D35-8E994906C86E</t>
  </si>
  <si>
    <t>DV - TP=TPH_2019|IUS=40664cde-edee-4f13-9ccb-9f5267fafd0e~B602B58B-6879-4188-9D49-DD833281FE4E~5B840D1E-1143-4C88-9451-17FEA79E2BBD</t>
  </si>
  <si>
    <t>DV - TP=TPH_2019|IUS=40664cde-edee-4f13-9ccb-9f5267fafd0e~B602B58B-6879-4188-9D49-DD833281FE4E~A4AF6DD2-2467-454F-BC9D-5042DAAD4EA2</t>
  </si>
  <si>
    <t>DV - TP=TPH_2019|IUS=64409883-93de-4f38-a67b-f5e66d9395cf~784D95D4-0CE0-45D9-BAFF-C9D19082FFDD~A311B12B-026F-47CC-8D35-8E994906C86E</t>
  </si>
  <si>
    <t>DV - TP=TPH_2019|IUS=33c35d05-2621-439a-a3a6-81763c38a675~B602B58B-6879-4188-9D49-DD833281FE4E~A311B12B-026F-47CC-8D35-8E994906C86E</t>
  </si>
  <si>
    <t>DV - TP=TPH_2019|IUS=33c35d05-2621-439a-a3a6-81763c38a675~B602B58B-6879-4188-9D49-DD833281FE4E~5B840D1E-1143-4C88-9451-17FEA79E2BBD</t>
  </si>
  <si>
    <t>DV - TP=TPH_2019|IUS=33c35d05-2621-439a-a3a6-81763c38a675~B602B58B-6879-4188-9D49-DD833281FE4E~A4AF6DD2-2467-454F-BC9D-5042DAAD4EA2</t>
  </si>
  <si>
    <t>DV - TP=TPH_2019|IUS=41133b84-eef3-41e4-9b17-4d491bebabdf~784D95D4-0CE0-45D9-BAFF-C9D19082FFDD~A311B12B-026F-47CC-8D35-8E994906C86E</t>
  </si>
  <si>
    <t>DV - TP=TPH_2019|IUS=41133b84-eef3-41e4-9b17-4d491bebabdf~784D95D4-0CE0-45D9-BAFF-C9D19082FFDD~5B840D1E-1143-4C88-9451-17FEA79E2BBD</t>
  </si>
  <si>
    <t>DV - TP=TPH_2019|IUS=41133b84-eef3-41e4-9b17-4d491bebabdf~784D95D4-0CE0-45D9-BAFF-C9D19082FFDD~A4AF6DD2-2467-454F-BC9D-5042DAAD4EA2</t>
  </si>
  <si>
    <t>DV - TP=TPH_2019|IUS=9a74a691-c0a5-4b1c-93ea-53ef107fa0af~B602B58B-6879-4188-9D49-DD833281FE4E~A311B12B-026F-47CC-8D35-8E994906C86E</t>
  </si>
  <si>
    <t>DV - TP=TPH_2019|IUS=9a74a691-c0a5-4b1c-93ea-53ef107fa0af~B602B58B-6879-4188-9D49-DD833281FE4E~5B840D1E-1143-4C88-9451-17FEA79E2BBD</t>
  </si>
  <si>
    <t>DV - TP=TPH_2019|IUS=9a74a691-c0a5-4b1c-93ea-53ef107fa0af~B602B58B-6879-4188-9D49-DD833281FE4E~A4AF6DD2-2467-454F-BC9D-5042DAAD4EA2</t>
  </si>
  <si>
    <t>DV - TP=TPH_2019|IUS=077191f0-d9f1-4b8d-911b-55bec3e9c863~B602B58B-6879-4188-9D49-DD833281FE4E~A311B12B-026F-47CC-8D35-8E994906C86E</t>
  </si>
  <si>
    <t>DV - TP=TPH_2019|IUS=077191f0-d9f1-4b8d-911b-55bec3e9c863~B602B58B-6879-4188-9D49-DD833281FE4E~5B840D1E-1143-4C88-9451-17FEA79E2BBD</t>
  </si>
  <si>
    <t>DV - TP=TPH_2019|IUS=077191f0-d9f1-4b8d-911b-55bec3e9c863~B602B58B-6879-4188-9D49-DD833281FE4E~A4AF6DD2-2467-454F-BC9D-5042DAAD4EA2</t>
  </si>
  <si>
    <r>
      <t xml:space="preserve">Регистровани незапослени**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</si>
  <si>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unemployed**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</si>
  <si>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employees* </t>
    </r>
    <r>
      <rPr>
        <vertAlign val="superscript"/>
        <sz val="14"/>
        <color theme="1"/>
        <rFont val="Arial"/>
        <family val="2"/>
      </rPr>
      <t>1</t>
    </r>
  </si>
  <si>
    <r>
      <t xml:space="preserve">Регистровани запослени* </t>
    </r>
    <r>
      <rPr>
        <vertAlign val="superscript"/>
        <sz val="14"/>
        <color theme="1"/>
        <rFont val="Arial"/>
        <family val="2"/>
      </rPr>
      <t>1</t>
    </r>
  </si>
  <si>
    <t>РЗС - Статистика и рачуни животне средине</t>
  </si>
  <si>
    <t>DV - TP=TPH_2019|IUS=438b75fa-b3c4-4b9e-85de-733c64821df1~B602B58B-6879-4188-9D49-DD833281FE4E~15D02518-65E3-44C8-9A50-ACE5BFF371F8</t>
  </si>
  <si>
    <t>DV - TP=TPH_2019|IUS=59854FF8-91D3-418E-8C21-452042084FCA~B602B58B-6879-4188-9D49-DD833281FE4E~15D02518-65E3-44C8-9A50-ACE5BFF371F8</t>
  </si>
  <si>
    <t>DV - TP=TPH_2019|IUS=7609c3dc-009f-4ac2-a7c8-eee73e02f0ca~784D95D4-0CE0-45D9-BAFF-C9D19082FFDD~A311B12B-026F-47CC-8D35-8E994906C86E</t>
  </si>
  <si>
    <t>DV - TP=TPH_2019|IUS=ede54558-02cc-483e-aa62-0de8c8ba65f2~4F5FCB7B-B738-463D-B124-1DFDD5678A26~A311B12B-026F-47CC-8D35-8E994906C86E</t>
  </si>
  <si>
    <t>DV - TP=TPH_2019|IUS=196f5f1f-6826-468a-a9bb-394f1a105a3b~784D95D4-0CE0-45D9-BAFF-C9D19082FFDD~A311B12B-026F-47CC-8D35-8E994906C86E</t>
  </si>
  <si>
    <t>DV - TP=TPH_2019|IUS=39588204-86ba-4a3a-a41f-45bf832b39d6~784D95D4-0CE0-45D9-BAFF-C9D19082FFDD~A311B12B-026F-47CC-8D35-8E994906C86E</t>
  </si>
  <si>
    <t>DV - TP=TPH_2019|IUS=cc218562-729e-4428-ab94-8260e909b6c2~f65eb32f-a909-4087-97b1-06de0101483d~A311B12B-026F-47CC-8D35-8E994906C86E</t>
  </si>
  <si>
    <t>DV - TP=TPH_2019|IUS=9b553176-a3f2-4b2e-93d6-45dfe3e7ed6f~784D95D4-0CE0-45D9-BAFF-C9D19082FFDD~A311B12B-026F-47CC-8D35-8E994906C86E</t>
  </si>
  <si>
    <t>DV - TP=TPH_2019|IUS=1aeed8a9-accf-4c00-8942-f983c0bea025~f65eb32f-a909-4087-97b1-06de0101483d~A311B12B-026F-47CC-8D35-8E994906C86E</t>
  </si>
  <si>
    <t>DV - TP=TPH_2020|IUS=d91ea7f6-5d33-4a92-abc0-b6d06e74cf78~B602B58B-6879-4188-9D49-DD833281FE4E~A311B12B-026F-47CC-8D35-8E994906C86E</t>
  </si>
  <si>
    <t>DV - TP=TPH_2020|IUS=2d2697b7-5088-4a26-88a1-767786ec0d46~B602B58B-6879-4188-9D49-DD833281FE4E~A311B12B-026F-47CC-8D35-8E994906C86E</t>
  </si>
  <si>
    <t xml:space="preserve"> Не плаћају</t>
  </si>
  <si>
    <t xml:space="preserve"> Плаћају регресирану цену</t>
  </si>
  <si>
    <t xml:space="preserve"> Плаћају пуну цену</t>
  </si>
  <si>
    <t xml:space="preserve"> Do not pay</t>
  </si>
  <si>
    <t xml:space="preserve"> At discount price</t>
  </si>
  <si>
    <t xml:space="preserve"> Pay the full cost</t>
  </si>
  <si>
    <t>Number of TB cases</t>
  </si>
  <si>
    <t>Број лица корисника новчане социјалне помоћи</t>
  </si>
  <si>
    <t>Број корисника државних домова који имају 65 и више година*</t>
  </si>
  <si>
    <r>
      <t>Удео корисника државних домова старости 65 и више година у укупном броју лица старости 65 и више година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</si>
  <si>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public residential institutions aged 65 and over*</t>
  </si>
  <si>
    <r>
      <t>Share of beneficiaries of public residential institutions aged 65 and over in total number of people aged 65 and over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</si>
  <si>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Број корисника државних домова који имају 65 и више година</t>
  </si>
  <si>
    <t>Удео корисника државних домова старости 65 и више година у укупном броју лица старости 65 и више година (%)</t>
  </si>
  <si>
    <t>$B$12:$D$12</t>
  </si>
  <si>
    <t>DV - TP=TPH_2020|IUS=1339cb77-96ab-4778-9a85-bed5ccd97e44~784D95D4-0CE0-45D9-BAFF-C9D19082FFDD~9F0958BB-07BF-4817-8243-23ABB5DDE043</t>
  </si>
  <si>
    <t>DV - TP=TPH_2020|IUS=1339cb77-96ab-4778-9a85-bed5ccd97e44~784D95D4-0CE0-45D9-BAFF-C9D19082FFDD~452D40AA-9B58-4469-B337-6A4B5822BB78</t>
  </si>
  <si>
    <t>DV - TP=TPH_2020|IUS=5ae16c18-eb29-4bb3-83c1-478cb5887225~784D95D4-0CE0-45D9-BAFF-C9D19082FFDD~9F0958BB-07BF-4817-8243-23ABB5DDE043</t>
  </si>
  <si>
    <t>DV - TP=TPH_2020|IUS=5ae16c18-eb29-4bb3-83c1-478cb5887225~784D95D4-0CE0-45D9-BAFF-C9D19082FFDD~452D40AA-9B58-4469-B337-6A4B5822BB78</t>
  </si>
  <si>
    <t>DV - TP=TPH_2020|IUS=1339cb77-96ab-4778-9a85-bed5ccd97e44~784D95D4-0CE0-45D9-BAFF-C9D19082FFDD~A311B12B-026F-47CC-8D35-8E994906C86E</t>
  </si>
  <si>
    <t>DV - TP=TPH_2020|IUS=5ae16c18-eb29-4bb3-83c1-478cb5887225~784D95D4-0CE0-45D9-BAFF-C9D19082FFDD~A311B12B-026F-47CC-8D35-8E994906C86E</t>
  </si>
  <si>
    <t>DV - TP=TPH_2020|IUS=e67d9f32-0795-4b55-ba34-5494fdec58e2~784D95D4-0CE0-45D9-BAFF-C9D19082FFDD~2349b437-f9f7-4a91-99c2-2e21d2065318</t>
  </si>
  <si>
    <t>DV - TP=TPH_2020|IUS=e67d9f32-0795-4b55-ba34-5494fdec58e2~784D95D4-0CE0-45D9-BAFF-C9D19082FFDD~6e3d3fc6-3f65-4825-8008-1cdea04224f0</t>
  </si>
  <si>
    <t>DV - TP=TPH_2020|IUS=27386afa-f032-4a3a-bf62-eba891d1890b~784D95D4-0CE0-45D9-BAFF-C9D19082FFDD~2349b437-f9f7-4a91-99c2-2e21d2065318</t>
  </si>
  <si>
    <t>DV - TP=TPH_2020|IUS=27386afa-f032-4a3a-bf62-eba891d1890b~784D95D4-0CE0-45D9-BAFF-C9D19082FFDD~6e3d3fc6-3f65-4825-8008-1cdea04224f0</t>
  </si>
  <si>
    <t>DV - TP=TPH_2020|IUS=9e699203-18f2-4c16-8b91-4f40604a3ec0~784D95D4-0CE0-45D9-BAFF-C9D19082FFDD~6dac6e00-4d0b-4658-bea8-de97bb6741ef</t>
  </si>
  <si>
    <t>DV - TP=TPH_2020|IUS=9e699203-18f2-4c16-8b91-4f40604a3ec0~784D95D4-0CE0-45D9-BAFF-C9D19082FFDD~0bd4976d-37ed-4687-a1a9-803e6bedc784</t>
  </si>
  <si>
    <t>DV - TP=TPH_2020|IUS=9e699203-18f2-4c16-8b91-4f40604a3ec0~784D95D4-0CE0-45D9-BAFF-C9D19082FFDD~981b352e-6b36-479e-943a-80ba7f3a35fd</t>
  </si>
  <si>
    <t>DV - TP=TPH_2020|IUS=9e699203-18f2-4c16-8b91-4f40604a3ec0~784D95D4-0CE0-45D9-BAFF-C9D19082FFDD~8dff46f2-718b-4c40-b2b6-36fbd87c2b2e</t>
  </si>
  <si>
    <t>DV - TP=TPH_2020|IUS=9e699203-18f2-4c16-8b91-4f40604a3ec0~784D95D4-0CE0-45D9-BAFF-C9D19082FFDD~a11b73d6-d16e-40f5-9f3c-36900b73de74</t>
  </si>
  <si>
    <t>DV - TP=TPH_2020|IUS=9e699203-18f2-4c16-8b91-4f40604a3ec0~784D95D4-0CE0-45D9-BAFF-C9D19082FFDD~74b244d1-dbe5-4c45-8ec5-8ce69eefd22b</t>
  </si>
  <si>
    <t>DV - TP=TPH_2020|IUS=9e699203-18f2-4c16-8b91-4f40604a3ec0~784D95D4-0CE0-45D9-BAFF-C9D19082FFDD~0f1a3489-659e-4c97-bffc-de82a2ef75a9</t>
  </si>
  <si>
    <t>DV - TP=TPH_2020|IUS=9e699203-18f2-4c16-8b91-4f40604a3ec0~784D95D4-0CE0-45D9-BAFF-C9D19082FFDD~a0e22238-d1f2-42f5-8e2a-1729a93cea61</t>
  </si>
  <si>
    <t>DV - TP=TPH_2020|IUS=9e699203-18f2-4c16-8b91-4f40604a3ec0~784D95D4-0CE0-45D9-BAFF-C9D19082FFDD~e2817d9b-8400-4f3c-94a4-6e97a7e5ae1a</t>
  </si>
  <si>
    <t>DV - TP=TPH_2020|IUS=d99fa4a1-e197-402a-b009-5f419cb9cda0~784D95D4-0CE0-45D9-BAFF-C9D19082FFDD~A311B12B-026F-47CC-8D35-8E994906C86E</t>
  </si>
  <si>
    <t>DV - TP=TPH_2020|IUS=75d091f1-0eda-49a9-8448-e781bc68c341~784D95D4-0CE0-45D9-BAFF-C9D19082FFDD~A311B12B-026F-47CC-8D35-8E994906C86E</t>
  </si>
  <si>
    <t>DV - TP=TPH_2020|IUS=73132686-4a6a-4aac-aebf-ad06b917b6df~784D95D4-0CE0-45D9-BAFF-C9D19082FFDD~A311B12B-026F-47CC-8D35-8E994906C86E</t>
  </si>
  <si>
    <t>DV - TP=TPH_2020|IUS=577c285c-919b-467b-88a6-67950a05fb33~35e45ad1-6bf0-4957-b759-6b12fcd283ce~A311B12B-026F-47CC-8D35-8E994906C86E</t>
  </si>
  <si>
    <t>DV - TP=TPH_2020|IUS=9429b501-09ef-4c61-b948-1d42432837f8~35e45ad1-6bf0-4957-b759-6b12fcd283ce~A311B12B-026F-47CC-8D35-8E994906C86E</t>
  </si>
  <si>
    <t>DV - TP=TPH_2020|IUS=45244088-571c-40b5-b42c-557321560a5d~784D95D4-0CE0-45D9-BAFF-C9D19082FFDD~A311B12B-026F-47CC-8D35-8E994906C86E</t>
  </si>
  <si>
    <t>DV - TP=TPH_2020|IUS=c50392d0-1621-4e21-b844-f328026b4461~784D95D4-0CE0-45D9-BAFF-C9D19082FFDD~A311B12B-026F-47CC-8D35-8E994906C86E</t>
  </si>
  <si>
    <t>DV - TP=TPH_2020|IUS=8dd53b76-7090-4a02-9750-4efb914c4352~784D95D4-0CE0-45D9-BAFF-C9D19082FFDD~6644a696-fef9-4e3b-b828-c31dc96c038c</t>
  </si>
  <si>
    <t>DV - TP=TPH_2020|IUS=8dd53b76-7090-4a02-9750-4efb914c4352~784D95D4-0CE0-45D9-BAFF-C9D19082FFDD~5f91ae4f-0330-4c24-9f04-2aa81bb1d530</t>
  </si>
  <si>
    <t>DV - TP=TPH_2020|IUS=c2e280eb-d5d5-415c-b09f-e5a26ac4d4e3~784D95D4-0CE0-45D9-BAFF-C9D19082FFDD~A311B12B-026F-47CC-8D35-8E994906C86E</t>
  </si>
  <si>
    <t>DV - TP=TPH_2020|IUS=8dd53b76-7090-4a02-9750-4efb914c4352~784D95D4-0CE0-45D9-BAFF-C9D19082FFDD~b86e0719-d9d1-4564-aa4f-707100b0b831</t>
  </si>
  <si>
    <t>DV - TP=TPH_2020|IUS=5d3fed1a-def0-4ee2-9230-caf50ca8b517~B602B58B-6879-4188-9D49-DD833281FE4E~A311B12B-026F-47CC-8D35-8E994906C86E</t>
  </si>
  <si>
    <t>DV - TP=TPH_2020|IUS=b17e182c-101b-4a6b-8097-d692fa623edd~B602B58B-6879-4188-9D49-DD833281FE4E~b86e0719-d9d1-4564-aa4f-707100b0b831</t>
  </si>
  <si>
    <t>DV - TP=TPH_2020|IUS=b17e182c-101b-4a6b-8097-d692fa623edd~B602B58B-6879-4188-9D49-DD833281FE4E~6644a696-fef9-4e3b-b828-c31dc96c038c</t>
  </si>
  <si>
    <t>DV - TP=TPH_2020|IUS=b17e182c-101b-4a6b-8097-d692fa623edd~B602B58B-6879-4188-9D49-DD833281FE4E~5f91ae4f-0330-4c24-9f04-2aa81bb1d530</t>
  </si>
  <si>
    <t>DV - TP=TPH_2020|IUS=a3ea39c4-baad-4731-8e2b-fd1a68b6dfe8~784D95D4-0CE0-45D9-BAFF-C9D19082FFDD~A311B12B-026F-47CC-8D35-8E994906C86E</t>
  </si>
  <si>
    <t>DV - TP=TPH_2020|IUS=7c1a4dcc-9777-492d-ae52-7f43ad8540d3~B602B58B-6879-4188-9D49-DD833281FE4E~A311B12B-026F-47CC-8D35-8E994906C86E</t>
  </si>
  <si>
    <t>DV - TP=TPH_2020|IUS=60c8af21-4ca5-4221-945e-2cc76a328307~784D95D4-0CE0-45D9-BAFF-C9D19082FFDD~A311B12B-026F-47CC-8D35-8E994906C86E</t>
  </si>
  <si>
    <t>DV - TP=TPH_2020|IUS=2c5a1df4-27e8-4d25-886a-9c85c7484540~B602B58B-6879-4188-9D49-DD833281FE4E~A311B12B-026F-47CC-8D35-8E994906C86E</t>
  </si>
  <si>
    <t>DV - TP=TPH_2020|IUS=7dbdcfe9-5680-45f2-9aac-c9f349a46fcf~784D95D4-0CE0-45D9-BAFF-C9D19082FFDD~A311B12B-026F-47CC-8D35-8E994906C86E</t>
  </si>
  <si>
    <t>DV - TP=TPH_2020|IUS=2d372ca4-fd39-4ac4-80be-39ff7e9d867c~B602B58B-6879-4188-9D49-DD833281FE4E~A311B12B-026F-47CC-8D35-8E994906C86E</t>
  </si>
  <si>
    <t>DV - TP=TPH_2020|IUS=652a3f07-a611-4912-a5c0-8e08b95816a2~784D95D4-0CE0-45D9-BAFF-C9D19082FFDD~A311B12B-026F-47CC-8D35-8E994906C86E</t>
  </si>
  <si>
    <t>DV - TP=TPH_2020|IUS=40085de5-1df1-4161-ac61-30dcb8787a68~B602B58B-6879-4188-9D49-DD833281FE4E~A311B12B-026F-47CC-8D35-8E994906C86E</t>
  </si>
  <si>
    <t>DV - TP=TPH_2020|IUS=824ce582-cc59-4a91-8886-45b09e71ed26~784D95D4-0CE0-45D9-BAFF-C9D19082FFDD~A311B12B-026F-47CC-8D35-8E994906C86E</t>
  </si>
  <si>
    <t>DV - TP=TPH_2020|IUS=a9e688af-0114-42dc-bec0-94a47ff46aeb~784D95D4-0CE0-45D9-BAFF-C9D19082FFDD~A311B12B-026F-47CC-8D35-8E994906C86E</t>
  </si>
  <si>
    <t>Удео корисника државних домова старости 65 и више година у укупном броју лица старости 65 и више година</t>
  </si>
  <si>
    <t>Регистровани запослени према општини рада</t>
  </si>
  <si>
    <t>Регистровани запослени према полу и општини пребивалишта</t>
  </si>
  <si>
    <t>Доласци туриста</t>
  </si>
  <si>
    <t>домаћи</t>
  </si>
  <si>
    <t>страни</t>
  </si>
  <si>
    <t>Ноћења туриста</t>
  </si>
  <si>
    <t>Просечан број ноћења туриста</t>
  </si>
  <si>
    <t>domestic</t>
  </si>
  <si>
    <t>foreign</t>
  </si>
  <si>
    <t>РЗС - Месечни извештај о доласцима и ноћењима туриста у смештајним објектима</t>
  </si>
  <si>
    <t>$A$11:$A$13</t>
  </si>
  <si>
    <t>DV - TP=TPH_2020|IUS=15979461-7bed-4c0c-a855-73ce69d8cf79~784D95D4-0CE0-45D9-BAFF-C9D19082FFDD~A311B12B-026F-47CC-8D35-8E994906C86E</t>
  </si>
  <si>
    <t>DV - TP=TPH_2020|IUS=15979461-7bed-4c0c-a855-73ce69d8cf79~784D95D4-0CE0-45D9-BAFF-C9D19082FFDD~5B840D1E-1143-4C88-9451-17FEA79E2BBD</t>
  </si>
  <si>
    <t>DV - TP=TPH_2020|IUS=15979461-7bed-4c0c-a855-73ce69d8cf79~784D95D4-0CE0-45D9-BAFF-C9D19082FFDD~A4AF6DD2-2467-454F-BC9D-5042DAAD4EA2</t>
  </si>
  <si>
    <t>DV - TP=TPH_2020|IUS=1acd8af0-968f-446d-b9d6-dfd47bff4ec6~784D95D4-0CE0-45D9-BAFF-C9D19082FFDD~A311B12B-026F-47CC-8D35-8E994906C86E</t>
  </si>
  <si>
    <t>DV - TP=TPH_2020|IUS=1acd8af0-968f-446d-b9d6-dfd47bff4ec6~784D95D4-0CE0-45D9-BAFF-C9D19082FFDD~5B840D1E-1143-4C88-9451-17FEA79E2BBD</t>
  </si>
  <si>
    <t>DV - TP=TPH_2020|IUS=1acd8af0-968f-446d-b9d6-dfd47bff4ec6~784D95D4-0CE0-45D9-BAFF-C9D19082FFDD~A4AF6DD2-2467-454F-BC9D-5042DAAD4EA2</t>
  </si>
  <si>
    <t>DV - TP=TPH_2020|IUS=658c3397-3487-4a03-8f5b-2bdfc302df70~784D95D4-0CE0-45D9-BAFF-C9D19082FFDD~A311B12B-026F-47CC-8D35-8E994906C86E</t>
  </si>
  <si>
    <t>DV - TP=TPH_2020|IUS=658c3397-3487-4a03-8f5b-2bdfc302df70~784D95D4-0CE0-45D9-BAFF-C9D19082FFDD~5B840D1E-1143-4C88-9451-17FEA79E2BBD</t>
  </si>
  <si>
    <t>DV - TP=TPH_2020|IUS=658c3397-3487-4a03-8f5b-2bdfc302df70~784D95D4-0CE0-45D9-BAFF-C9D19082FFDD~A4AF6DD2-2467-454F-BC9D-5042DAAD4EA2</t>
  </si>
  <si>
    <t>DV - TP=TPH_2020|IUS=92cd69a0-dada-4df7-94d3-71fc1d61d36a~784D95D4-0CE0-45D9-BAFF-C9D19082FFDD~A311B12B-026F-47CC-8D35-8E994906C86E</t>
  </si>
  <si>
    <t>DV - TP=TPH_2020|IUS=92cd69a0-dada-4df7-94d3-71fc1d61d36a~784D95D4-0CE0-45D9-BAFF-C9D19082FFDD~5B840D1E-1143-4C88-9451-17FEA79E2BBD</t>
  </si>
  <si>
    <t>DV - TP=TPH_2020|IUS=92cd69a0-dada-4df7-94d3-71fc1d61d36a~784D95D4-0CE0-45D9-BAFF-C9D19082FFDD~A4AF6DD2-2467-454F-BC9D-5042DAAD4EA2</t>
  </si>
  <si>
    <t>DV - TP=TPH_2020|IUS=8eacad9c-8fca-477d-af89-8d3c804e7517~784D95D4-0CE0-45D9-BAFF-C9D19082FFDD~A311B12B-026F-47CC-8D35-8E994906C86E</t>
  </si>
  <si>
    <t>DV - TP=TPH_2020|IUS=8eacad9c-8fca-477d-af89-8d3c804e7517~784D95D4-0CE0-45D9-BAFF-C9D19082FFDD~5B840D1E-1143-4C88-9451-17FEA79E2BBD</t>
  </si>
  <si>
    <t>DV - TP=TPH_2020|IUS=8eacad9c-8fca-477d-af89-8d3c804e7517~784D95D4-0CE0-45D9-BAFF-C9D19082FFDD~A4AF6DD2-2467-454F-BC9D-5042DAAD4EA2</t>
  </si>
  <si>
    <t>DV - TP=TPH_2020|IUS=b821f47c-4cab-4279-9e90-5faa1d44827f~784D95D4-0CE0-45D9-BAFF-C9D19082FFDD~A311B12B-026F-47CC-8D35-8E994906C86E</t>
  </si>
  <si>
    <t>DV - TP=TPH_2020|IUS=b821f47c-4cab-4279-9e90-5faa1d44827f~784D95D4-0CE0-45D9-BAFF-C9D19082FFDD~5B840D1E-1143-4C88-9451-17FEA79E2BBD</t>
  </si>
  <si>
    <t>DV - TP=TPH_2020|IUS=b821f47c-4cab-4279-9e90-5faa1d44827f~784D95D4-0CE0-45D9-BAFF-C9D19082FFDD~A4AF6DD2-2467-454F-BC9D-5042DAAD4EA2</t>
  </si>
  <si>
    <t>DV - TP=TPH_2020|IUS=f17e8ebe-329b-40fa-ba77-710646c3fab6~784D95D4-0CE0-45D9-BAFF-C9D19082FFDD~A311B12B-026F-47CC-8D35-8E994906C86E</t>
  </si>
  <si>
    <t>DV - TP=TPH_2020|IUS=f17e8ebe-329b-40fa-ba77-710646c3fab6~784D95D4-0CE0-45D9-BAFF-C9D19082FFDD~5B840D1E-1143-4C88-9451-17FEA79E2BBD</t>
  </si>
  <si>
    <t>DV - TP=TPH_2020|IUS=f17e8ebe-329b-40fa-ba77-710646c3fab6~784D95D4-0CE0-45D9-BAFF-C9D19082FFDD~A4AF6DD2-2467-454F-BC9D-5042DAAD4EA2</t>
  </si>
  <si>
    <t>DV - TP=TPH_2020|IUS=9DDEEF57-452C-4EC7-BDD7-B9C22850A1BE~E009CCF1-8466-4816-B705-169EDB7E9802~A311B12B-026F-47CC-8D35-8E994906C86E</t>
  </si>
  <si>
    <t>DV - TP=TPH_2020|IUS=46f82ae0-9436-4f0e-8f9e-9996b87b5a9a~03447435-ea07-4f59-9725-b246a7104363~A311B12B-026F-47CC-8D35-8E994906C86E</t>
  </si>
  <si>
    <t>DV - TP=TPH_2020|IUS=0694f35a-869a-4d87-929e-29a719f2d84b~E009CCF1-8466-4816-B705-169EDB7E9802~A311B12B-026F-47CC-8D35-8E994906C86E</t>
  </si>
  <si>
    <t>DV - TP=TPH_2020|IUS=0694f35a-869a-4d87-929e-29a719f2d84b~E009CCF1-8466-4816-B705-169EDB7E9802~5B840D1E-1143-4C88-9451-17FEA79E2BBD</t>
  </si>
  <si>
    <t>DV - TP=TPH_2020|IUS=0694f35a-869a-4d87-929e-29a719f2d84b~E009CCF1-8466-4816-B705-169EDB7E9802~A4AF6DD2-2467-454F-BC9D-5042DAAD4EA2</t>
  </si>
  <si>
    <t>DV - TP=TPH_2020|IUS=c388236e-9718-4ac8-9984-3d90554a7813~784D95D4-0CE0-45D9-BAFF-C9D19082FFDD~A311B12B-026F-47CC-8D35-8E994906C86E</t>
  </si>
  <si>
    <t>DV - TP=TPH_2020|IUS=c388236e-9718-4ac8-9984-3d90554a7813~784D95D4-0CE0-45D9-BAFF-C9D19082FFDD~5B840D1E-1143-4C88-9451-17FEA79E2BBD</t>
  </si>
  <si>
    <t>DV - TP=TPH_2020|IUS=c388236e-9718-4ac8-9984-3d90554a7813~784D95D4-0CE0-45D9-BAFF-C9D19082FFDD~A4AF6DD2-2467-454F-BC9D-5042DAAD4EA2</t>
  </si>
  <si>
    <t>DV - TP=TPH_2020|IUS=daa131f0-cc28-43b6-96e0-d3b17839d6ac~784D95D4-0CE0-45D9-BAFF-C9D19082FFDD~A311B12B-026F-47CC-8D35-8E994906C86E</t>
  </si>
  <si>
    <t>DV - TP=TPH_2020|IUS=daa131f0-cc28-43b6-96e0-d3b17839d6ac~784D95D4-0CE0-45D9-BAFF-C9D19082FFDD~5B840D1E-1143-4C88-9451-17FEA79E2BBD</t>
  </si>
  <si>
    <t>DV - TP=TPH_2020|IUS=daa131f0-cc28-43b6-96e0-d3b17839d6ac~784D95D4-0CE0-45D9-BAFF-C9D19082FFDD~A4AF6DD2-2467-454F-BC9D-5042DAAD4EA2</t>
  </si>
  <si>
    <t>DV - TP=TPH_2020|IUS=059e9403-ce3c-4a44-82e3-618e67119ec8~db4aadc2-9b8a-4c0c-8b4d-055d64000fb3~A311B12B-026F-47CC-8D35-8E994906C86E</t>
  </si>
  <si>
    <t>DV - TP=TPH_2020|IUS=7636ebf8-af9f-4c33-b3d4-4f6fa45ddda1~db4aadc2-9b8a-4c0c-8b4d-055d64000fb3~A311B12B-026F-47CC-8D35-8E994906C86E</t>
  </si>
  <si>
    <t>DV - TP=TPH_2020|IUS=ae2506db-3e96-4d98-aa31-a4adbbc130ef~db4aadc2-9b8a-4c0c-8b4d-055d64000fb3~A311B12B-026F-47CC-8D35-8E994906C86E</t>
  </si>
  <si>
    <t>DV - TP=TPH_2020|IUS=81418b96-9cb3-4285-b03b-508ac5a2daf7~784D95D4-0CE0-45D9-BAFF-C9D19082FFDD~A311B12B-026F-47CC-8D35-8E994906C86E</t>
  </si>
  <si>
    <t>DV - TP=TPH_2020|IUS=81418b96-9cb3-4285-b03b-508ac5a2daf7~784D95D4-0CE0-45D9-BAFF-C9D19082FFDD~5B840D1E-1143-4C88-9451-17FEA79E2BBD</t>
  </si>
  <si>
    <t>DV - TP=TPH_2020|IUS=81418b96-9cb3-4285-b03b-508ac5a2daf7~784D95D4-0CE0-45D9-BAFF-C9D19082FFDD~A4AF6DD2-2467-454F-BC9D-5042DAAD4EA2</t>
  </si>
  <si>
    <t>DV - TP=TPH_2020|IUS=8c675256-3332-45a8-a8a2-be34e13d85cc~784D95D4-0CE0-45D9-BAFF-C9D19082FFDD~A311B12B-026F-47CC-8D35-8E994906C86E</t>
  </si>
  <si>
    <t>DV - TP=TPH_2020|IUS=8c675256-3332-45a8-a8a2-be34e13d85cc~784D95D4-0CE0-45D9-BAFF-C9D19082FFDD~5B840D1E-1143-4C88-9451-17FEA79E2BBD</t>
  </si>
  <si>
    <t>DV - TP=TPH_2020|IUS=8c675256-3332-45a8-a8a2-be34e13d85cc~784D95D4-0CE0-45D9-BAFF-C9D19082FFDD~A4AF6DD2-2467-454F-BC9D-5042DAAD4EA2</t>
  </si>
  <si>
    <t>DV - TP=TPH_2020|IUS=c66fb4e3-f060-484a-8f14-24b3f998654e~cd60cbd1-1f82-4aa0-adf8-4d66e145c512~A311B12B-026F-47CC-8D35-8E994906C86E</t>
  </si>
  <si>
    <t>DV - TP=TPH_2020|IUS=3075adc2-ba8d-4aa8-abb4-5efe8086bd62~784D95D4-0CE0-45D9-BAFF-C9D19082FFDD~A311B12B-026F-47CC-8D35-8E994906C86E</t>
  </si>
  <si>
    <t>DV - TP=TPH_2020|IUS=7abc031d-00eb-46d6-896f-1235f9d463d7~784D95D4-0CE0-45D9-BAFF-C9D19082FFDD~A311B12B-026F-47CC-8D35-8E994906C86E</t>
  </si>
  <si>
    <t>DV - TP=TPH_2020|IUS=a1c464e2-003b-4ea5-86f0-18f9fa900d29~cd60cbd1-1f82-4aa0-adf8-4d66e145c512~A311B12B-026F-47CC-8D35-8E994906C86E</t>
  </si>
  <si>
    <t>DV - TP=TPH_2020|IUS=a1c464e2-003b-4ea5-86f0-18f9fa900d29~cd60cbd1-1f82-4aa0-adf8-4d66e145c512~5B840D1E-1143-4C88-9451-17FEA79E2BBD</t>
  </si>
  <si>
    <t>DV - TP=TPH_2020|IUS=a1c464e2-003b-4ea5-86f0-18f9fa900d29~cd60cbd1-1f82-4aa0-adf8-4d66e145c512~A4AF6DD2-2467-454F-BC9D-5042DAAD4EA2</t>
  </si>
  <si>
    <t>DV - TP=TPH_2020|IUS=ea2ef13d-ffa1-46f2-b301-5e2b122ef632~9b0c298f-1b36-42c9-963a-8e74c29d944d~A311B12B-026F-47CC-8D35-8E994906C86E</t>
  </si>
  <si>
    <t>DV - TP=TPH_2020|IUS=b8cf56ea-2abe-4a2e-856f-332a125d5ea4~1a6b0005-85af-4235-862a-57c0e25bffc8~A311B12B-026F-47CC-8D35-8E994906C86E</t>
  </si>
  <si>
    <t>DV - TP=TPH_2020|IUS=afdef5da-b8b6-4620-9b91-d183fcde91c1~cd60cbd1-1f82-4aa0-adf8-4d66e145c512~A311B12B-026F-47CC-8D35-8E994906C86E</t>
  </si>
  <si>
    <t>DV - TP=TPH_2020|IUS=afdef5da-b8b6-4620-9b91-d183fcde91c1~cd60cbd1-1f82-4aa0-adf8-4d66e145c512~5B840D1E-1143-4C88-9451-17FEA79E2BBD</t>
  </si>
  <si>
    <t>DV - TP=TPH_2020|IUS=afdef5da-b8b6-4620-9b91-d183fcde91c1~cd60cbd1-1f82-4aa0-adf8-4d66e145c512~A4AF6DD2-2467-454F-BC9D-5042DAAD4EA2</t>
  </si>
  <si>
    <t>DV - TP=TPH_2020|IUS=a9e094aa-03d6-4008-87ce-425afcaeedc7~4F5FCB7B-B738-463D-B124-1DFDD5678A26~A311B12B-026F-47CC-8D35-8E994906C86E</t>
  </si>
  <si>
    <t>TP - TP=MRT|IUS=3d48d7c0-b8af-415c-ae65-c1c8a0523caf~784D95D4-0CE0-45D9-BAFF-C9D19082FFDD~A311B12B-026F-47CC-8D35-8E994906C86E</t>
  </si>
  <si>
    <t>TP - TP=MRT|IUS=c3f93010-a547-45fe-9dc1-e1eddbae5a0e~784D95D4-0CE0-45D9-BAFF-C9D19082FFDD~A311B12B-026F-47CC-8D35-8E994906C86E</t>
  </si>
  <si>
    <t>DV - TP=MRT|IUS=3d48d7c0-b8af-415c-ae65-c1c8a0523caf~784D95D4-0CE0-45D9-BAFF-C9D19082FFDD~A311B12B-026F-47CC-8D35-8E994906C86E</t>
  </si>
  <si>
    <t>DV - TP=MRT|IUS=c3f93010-a547-45fe-9dc1-e1eddbae5a0e~784D95D4-0CE0-45D9-BAFF-C9D19082FFDD~A311B12B-026F-47CC-8D35-8E994906C86E</t>
  </si>
  <si>
    <t>DV - TP=TPH_2020|IUS=c3f93010-a547-45fe-9dc1-e1eddbae5a0e~784D95D4-0CE0-45D9-BAFF-C9D19082FFDD~A311B12B-026F-47CC-8D35-8E994906C86E</t>
  </si>
  <si>
    <t>DV - TP=TPH_2020|IUS=3d48d7c0-b8af-415c-ae65-c1c8a0523caf~784D95D4-0CE0-45D9-BAFF-C9D19082FFDD~A311B12B-026F-47CC-8D35-8E994906C86E</t>
  </si>
  <si>
    <t>DV - TP=TPH_2020|IUS=3d48d7c0-b8af-415c-ae65-c1c8a0523caf~784D95D4-0CE0-45D9-BAFF-C9D19082FFDD~5B840D1E-1143-4C88-9451-17FEA79E2BBD</t>
  </si>
  <si>
    <t>DV - TP=TPH_2020|IUS=3d48d7c0-b8af-415c-ae65-c1c8a0523caf~784D95D4-0CE0-45D9-BAFF-C9D19082FFDD~A4AF6DD2-2467-454F-BC9D-5042DAAD4EA2</t>
  </si>
  <si>
    <t>DV - TP=TPH_2020|IUS=23658e74-ee9b-4a66-9047-fc703cfb4e50~B602B58B-6879-4188-9D49-DD833281FE4E~A311B12B-026F-47CC-8D35-8E994906C86E</t>
  </si>
  <si>
    <t>DV - TP=TPH_2020|IUS=8508c755-0e46-4e53-b223-1c95e7389643~784D95D4-0CE0-45D9-BAFF-C9D19082FFDD~A311B12B-026F-47CC-8D35-8E994906C86E</t>
  </si>
  <si>
    <t>DV - TP=TPH_2020|IUS=b44d5153-c90d-4605-84a5-595d7d796219~784D95D4-0CE0-45D9-BAFF-C9D19082FFDD~A311B12B-026F-47CC-8D35-8E994906C86E</t>
  </si>
  <si>
    <t>DV - TP=TPH_2020|IUS=01553513-944c-4d01-b145-4e9c5279adb2~784D95D4-0CE0-45D9-BAFF-C9D19082FFDD~A311B12B-026F-47CC-8D35-8E994906C86E</t>
  </si>
  <si>
    <t>DV - TP=TPH_2020|IUS=5b42cc75-1ce8-443a-a332-2340b3c17d32~784D95D4-0CE0-45D9-BAFF-C9D19082FFDD~A311B12B-026F-47CC-8D35-8E994906C86E</t>
  </si>
  <si>
    <t>DV - TP=TPH_2020|IUS=238ebb21-2d92-4b89-9776-7508417f2258~784D95D4-0CE0-45D9-BAFF-C9D19082FFDD~A311B12B-026F-47CC-8D35-8E994906C86E</t>
  </si>
  <si>
    <t>DV - TP=TPH_2020|IUS=2c90a63a-5838-4b2f-bec5-7b27329e1d9e~784D95D4-0CE0-45D9-BAFF-C9D19082FFDD~A311B12B-026F-47CC-8D35-8E994906C86E</t>
  </si>
  <si>
    <t>DV - TP=TPH_2020|IUS=b24098cd-875f-40d4-a195-0a2ccf2182ac~784D95D4-0CE0-45D9-BAFF-C9D19082FFDD~0fb28e5b-bcd0-463e-b9c3-e8f8989eb1ce</t>
  </si>
  <si>
    <t>DV - TP=TPH_2020|IUS=b24098cd-875f-40d4-a195-0a2ccf2182ac~784D95D4-0CE0-45D9-BAFF-C9D19082FFDD~76951bc3-a72f-4fa9-95db-be05d5f02863</t>
  </si>
  <si>
    <t>DV - TP=TPH_2020|IUS=b24098cd-875f-40d4-a195-0a2ccf2182ac~784D95D4-0CE0-45D9-BAFF-C9D19082FFDD~86416d4a-b67c-4a8a-9777-76496d4235d6</t>
  </si>
  <si>
    <t>DV - TP=TPH_2020|IUS=b24098cd-875f-40d4-a195-0a2ccf2182ac~784D95D4-0CE0-45D9-BAFF-C9D19082FFDD~c1bcfefd-79d3-4edb-95d7-a977184f53bf</t>
  </si>
  <si>
    <t>DV - TP=TPH_2020|IUS=b24098cd-875f-40d4-a195-0a2ccf2182ac~784D95D4-0CE0-45D9-BAFF-C9D19082FFDD~8c11f877-2a82-416e-91cf-21db202291c8</t>
  </si>
  <si>
    <t>DV - TP=TPH_2020|IUS=b24098cd-875f-40d4-a195-0a2ccf2182ac~784D95D4-0CE0-45D9-BAFF-C9D19082FFDD~73742822-4bd4-4b1c-9f3c-4913f1610965</t>
  </si>
  <si>
    <t>DV - TP=TPH_2020|IUS=b24098cd-875f-40d4-a195-0a2ccf2182ac~784D95D4-0CE0-45D9-BAFF-C9D19082FFDD~c1f6163b-5632-4595-aa7d-c10a25d1538f</t>
  </si>
  <si>
    <t>DV - TP=TPH_2020|IUS=b24098cd-875f-40d4-a195-0a2ccf2182ac~784D95D4-0CE0-45D9-BAFF-C9D19082FFDD~98f6fb3d-7f41-410d-9113-c2556cd30941</t>
  </si>
  <si>
    <t>DV - TP=TPH_2020|IUS=b24098cd-875f-40d4-a195-0a2ccf2182ac~784D95D4-0CE0-45D9-BAFF-C9D19082FFDD~e87bc07c-f53e-49d9-8ec0-a884b97c5a34</t>
  </si>
  <si>
    <t>DV - TP=TPH_2020|IUS=3c67219b-6e9e-47ac-ba8a-6286be4d89a4~784D95D4-0CE0-45D9-BAFF-C9D19082FFDD~342798b8-763a-4289-b1ff-aa843f6f6cbf</t>
  </si>
  <si>
    <t>DV - TP=TPH_2020|IUS=3c67219b-6e9e-47ac-ba8a-6286be4d89a4~784D95D4-0CE0-45D9-BAFF-C9D19082FFDD~844864b6-2893-4b51-b4f0-0fabf7719470</t>
  </si>
  <si>
    <t>DV - TP=TPH_2020|IUS=3c67219b-6e9e-47ac-ba8a-6286be4d89a4~784D95D4-0CE0-45D9-BAFF-C9D19082FFDD~62c0563f-4d65-4dcd-a139-fe7c2663743b</t>
  </si>
  <si>
    <t>DV - TP=TPH_2020|IUS=3c67219b-6e9e-47ac-ba8a-6286be4d89a4~784D95D4-0CE0-45D9-BAFF-C9D19082FFDD~63704437-04a5-4e0d-ade2-25dc2989dd23</t>
  </si>
  <si>
    <t>DV - TP=TPH_2020|IUS=3c67219b-6e9e-47ac-ba8a-6286be4d89a4~784D95D4-0CE0-45D9-BAFF-C9D19082FFDD~4d0cd28c-8d97-4e31-8874-64bb2f015045</t>
  </si>
  <si>
    <t>DV - TP=TPH_2020|IUS=3c67219b-6e9e-47ac-ba8a-6286be4d89a4~784D95D4-0CE0-45D9-BAFF-C9D19082FFDD~2dd4517e-d6f1-4e9f-9a18-36c30709a8ce</t>
  </si>
  <si>
    <t>DV - TP=TPH_2020|IUS=a5d808a0-a094-4be6-a7aa-65bc402f1359~B602B58B-6879-4188-9D49-DD833281FE4E~420ef897-592a-4e32-9f3b-a81c82dc4862</t>
  </si>
  <si>
    <t>DV - TP=TPH_2020|IUS=a5d808a0-a094-4be6-a7aa-65bc402f1359~B602B58B-6879-4188-9D49-DD833281FE4E~9edc6d59-b67c-47c1-b27e-788eca4a87f5</t>
  </si>
  <si>
    <t>DV - TP=TPH_2020|IUS=a5d808a0-a094-4be6-a7aa-65bc402f1359~B602B58B-6879-4188-9D49-DD833281FE4E~f447242a-7108-4814-aa60-79fe8f60f20f</t>
  </si>
  <si>
    <t>DV - TP=TPH_2020|IUS=0a678d46-a321-4775-87dc-5aae9f44717c~B602B58B-6879-4188-9D49-DD833281FE4E~A4AF6DD2-2467-454F-BC9D-5042DAAD4EA2</t>
  </si>
  <si>
    <t>DV - TP=TPH_2020|IUS=0a678d46-a321-4775-87dc-5aae9f44717c~B602B58B-6879-4188-9D49-DD833281FE4E~5B840D1E-1143-4C88-9451-17FEA79E2BBD</t>
  </si>
  <si>
    <t>DV - TP=TPH_2020|IUS=0a678d46-a321-4775-87dc-5aae9f44717c~B602B58B-6879-4188-9D49-DD833281FE4E~A311B12B-026F-47CC-8D35-8E994906C86E</t>
  </si>
  <si>
    <t>DV - TP=TPH_2020|IUS=8dfad4b7-4129-4c72-9ee4-172830894610~784D95D4-0CE0-45D9-BAFF-C9D19082FFDD~A311B12B-026F-47CC-8D35-8E994906C86E</t>
  </si>
  <si>
    <t>DV - TP=TPH_2020|IUS=b7a3d32b-88ab-4508-8ffb-80ef8ce2a5c7~784D95D4-0CE0-45D9-BAFF-C9D19082FFDD~A311B12B-026F-47CC-8D35-8E994906C86E</t>
  </si>
  <si>
    <t>DV - TP=TPH_2020|IUS=b7a3d32b-88ab-4508-8ffb-80ef8ce2a5c7~784D95D4-0CE0-45D9-BAFF-C9D19082FFDD~9F0958BB-07BF-4817-8243-23ABB5DDE043</t>
  </si>
  <si>
    <t>DV - TP=TPH_2020|IUS=b7a3d32b-88ab-4508-8ffb-80ef8ce2a5c7~784D95D4-0CE0-45D9-BAFF-C9D19082FFDD~452D40AA-9B58-4469-B337-6A4B5822BB78</t>
  </si>
  <si>
    <t>DV - TP=TPH_2020|IUS=1cb3dcb6-70d3-44e2-8d6f-1a2a247fec89~784D95D4-0CE0-45D9-BAFF-C9D19082FFDD~A311B12B-026F-47CC-8D35-8E994906C86E</t>
  </si>
  <si>
    <t>DV - TP=TPH_2020|IUS=1cb3dcb6-70d3-44e2-8d6f-1a2a247fec89~784D95D4-0CE0-45D9-BAFF-C9D19082FFDD~5B840D1E-1143-4C88-9451-17FEA79E2BBD</t>
  </si>
  <si>
    <t>DV - TP=TPH_2020|IUS=1cb3dcb6-70d3-44e2-8d6f-1a2a247fec89~784D95D4-0CE0-45D9-BAFF-C9D19082FFDD~A4AF6DD2-2467-454F-BC9D-5042DAAD4EA2</t>
  </si>
  <si>
    <t>DV - TP=TPH_2020|IUS=45352fc9-2328-4a31-8104-4669fb35f130~784D95D4-0CE0-45D9-BAFF-C9D19082FFDD~A311B12B-026F-47CC-8D35-8E994906C86E</t>
  </si>
  <si>
    <t>DV - TP=TPH_2020|IUS=45352fc9-2328-4a31-8104-4669fb35f130~784D95D4-0CE0-45D9-BAFF-C9D19082FFDD~5B840D1E-1143-4C88-9451-17FEA79E2BBD</t>
  </si>
  <si>
    <t>DV - TP=TPH_2020|IUS=45352fc9-2328-4a31-8104-4669fb35f130~784D95D4-0CE0-45D9-BAFF-C9D19082FFDD~A4AF6DD2-2467-454F-BC9D-5042DAAD4EA2</t>
  </si>
  <si>
    <t>DV - TP=TPH_2020|IUS=7c0b0ecd-f12f-4881-a172-90d1ce4a3275~B602B58B-6879-4188-9D49-DD833281FE4E~A311B12B-026F-47CC-8D35-8E994906C86E</t>
  </si>
  <si>
    <t>DV - TP=TPH_2020|IUS=7c0b0ecd-f12f-4881-a172-90d1ce4a3275~B602B58B-6879-4188-9D49-DD833281FE4E~5B840D1E-1143-4C88-9451-17FEA79E2BBD</t>
  </si>
  <si>
    <t>DV - TP=TPH_2020|IUS=7c0b0ecd-f12f-4881-a172-90d1ce4a3275~B602B58B-6879-4188-9D49-DD833281FE4E~A4AF6DD2-2467-454F-BC9D-5042DAAD4EA2</t>
  </si>
  <si>
    <t>DV - TP=TPH_2020|IUS=7c03f2eb-9b51-418d-be9a-504bcb84a391~784D95D4-0CE0-45D9-BAFF-C9D19082FFDD~A311B12B-026F-47CC-8D35-8E994906C86E</t>
  </si>
  <si>
    <t>DV - TP=TPH_2020|IUS=7c03f2eb-9b51-418d-be9a-504bcb84a391~784D95D4-0CE0-45D9-BAFF-C9D19082FFDD~5B840D1E-1143-4C88-9451-17FEA79E2BBD</t>
  </si>
  <si>
    <t>DV - TP=TPH_2020|IUS=7c03f2eb-9b51-418d-be9a-504bcb84a391~784D95D4-0CE0-45D9-BAFF-C9D19082FFDD~A4AF6DD2-2467-454F-BC9D-5042DAAD4EA2</t>
  </si>
  <si>
    <t>DV - TP=TPH_2020|IUS=77e2c272-7c80-4751-a831-0a7a732afaad~B602B58B-6879-4188-9D49-DD833281FE4E~A311B12B-026F-47CC-8D35-8E994906C86E</t>
  </si>
  <si>
    <t>DV - TP=TPH_2020|IUS=77e2c272-7c80-4751-a831-0a7a732afaad~B602B58B-6879-4188-9D49-DD833281FE4E~5B840D1E-1143-4C88-9451-17FEA79E2BBD</t>
  </si>
  <si>
    <t>DV - TP=TPH_2020|IUS=77e2c272-7c80-4751-a831-0a7a732afaad~B602B58B-6879-4188-9D49-DD833281FE4E~A4AF6DD2-2467-454F-BC9D-5042DAAD4EA2</t>
  </si>
  <si>
    <t>DV - TP=TPH_2020|IUS=8aa9c39b-be5c-478f-afe3-0eb3caee7db2~784D95D4-0CE0-45D9-BAFF-C9D19082FFDD~A311B12B-026F-47CC-8D35-8E994906C86E</t>
  </si>
  <si>
    <t>DV - TP=TPH_2020|IUS=8aa9c39b-be5c-478f-afe3-0eb3caee7db2~784D95D4-0CE0-45D9-BAFF-C9D19082FFDD~5B840D1E-1143-4C88-9451-17FEA79E2BBD</t>
  </si>
  <si>
    <t>DV - TP=TPH_2020|IUS=8aa9c39b-be5c-478f-afe3-0eb3caee7db2~784D95D4-0CE0-45D9-BAFF-C9D19082FFDD~A4AF6DD2-2467-454F-BC9D-5042DAAD4EA2</t>
  </si>
  <si>
    <t>DV - TP=TPH_2020|IUS=3af08de3-37fe-4f19-b4c8-d06a741b8cb1~784D95D4-0CE0-45D9-BAFF-C9D19082FFDD~A311B12B-026F-47CC-8D35-8E994906C86E</t>
  </si>
  <si>
    <t>DV - TP=TPH_2020|IUS=3af08de3-37fe-4f19-b4c8-d06a741b8cb1~784D95D4-0CE0-45D9-BAFF-C9D19082FFDD~5B840D1E-1143-4C88-9451-17FEA79E2BBD</t>
  </si>
  <si>
    <t>DV - TP=TPH_2020|IUS=3af08de3-37fe-4f19-b4c8-d06a741b8cb1~784D95D4-0CE0-45D9-BAFF-C9D19082FFDD~A4AF6DD2-2467-454F-BC9D-5042DAAD4EA2</t>
  </si>
  <si>
    <t>DV - TP=TPH_2020|IUS=dd0f7392-8254-44e1-a8cc-d848c624ba77~B602B58B-6879-4188-9D49-DD833281FE4E~A311B12B-026F-47CC-8D35-8E994906C86E</t>
  </si>
  <si>
    <t>DV - TP=TPH_2020|IUS=dd0f7392-8254-44e1-a8cc-d848c624ba77~B602B58B-6879-4188-9D49-DD833281FE4E~5B840D1E-1143-4C88-9451-17FEA79E2BBD</t>
  </si>
  <si>
    <t>DV - TP=TPH_2020|IUS=dd0f7392-8254-44e1-a8cc-d848c624ba77~B602B58B-6879-4188-9D49-DD833281FE4E~A4AF6DD2-2467-454F-BC9D-5042DAAD4EA2</t>
  </si>
  <si>
    <t>DV - TP=TPH_2020|IUS=d3490965-4609-42f4-b3b6-e944ab86a8f7~784D95D4-0CE0-45D9-BAFF-C9D19082FFDD~A311B12B-026F-47CC-8D35-8E994906C86E</t>
  </si>
  <si>
    <t>DV - TP=TPH_2020|IUS=d3490965-4609-42f4-b3b6-e944ab86a8f7~784D95D4-0CE0-45D9-BAFF-C9D19082FFDD~5B840D1E-1143-4C88-9451-17FEA79E2BBD</t>
  </si>
  <si>
    <t>DV - TP=TPH_2020|IUS=d3490965-4609-42f4-b3b6-e944ab86a8f7~784D95D4-0CE0-45D9-BAFF-C9D19082FFDD~A4AF6DD2-2467-454F-BC9D-5042DAAD4EA2</t>
  </si>
  <si>
    <t>DV - TP=TPH_2020|IUS=f96be299-a13a-4fdb-9894-c5a9a5037da5~B602B58B-6879-4188-9D49-DD833281FE4E~A311B12B-026F-47CC-8D35-8E994906C86E</t>
  </si>
  <si>
    <t>DV - TP=TPH_2020|IUS=f96be299-a13a-4fdb-9894-c5a9a5037da5~B602B58B-6879-4188-9D49-DD833281FE4E~5B840D1E-1143-4C88-9451-17FEA79E2BBD</t>
  </si>
  <si>
    <t>DV - TP=TPH_2020|IUS=f96be299-a13a-4fdb-9894-c5a9a5037da5~B602B58B-6879-4188-9D49-DD833281FE4E~A4AF6DD2-2467-454F-BC9D-5042DAAD4EA2</t>
  </si>
  <si>
    <t>DV - TP=TPH_2020|IUS=40664cde-edee-4f13-9ccb-9f5267fafd0e~B602B58B-6879-4188-9D49-DD833281FE4E~A311B12B-026F-47CC-8D35-8E994906C86E</t>
  </si>
  <si>
    <t>DV - TP=TPH_2020|IUS=40664cde-edee-4f13-9ccb-9f5267fafd0e~B602B58B-6879-4188-9D49-DD833281FE4E~5B840D1E-1143-4C88-9451-17FEA79E2BBD</t>
  </si>
  <si>
    <t>DV - TP=TPH_2020|IUS=40664cde-edee-4f13-9ccb-9f5267fafd0e~B602B58B-6879-4188-9D49-DD833281FE4E~A4AF6DD2-2467-454F-BC9D-5042DAAD4EA2</t>
  </si>
  <si>
    <t>DV - TP=TPH_2020|IUS=cbfdf264-3a9b-4345-9e6d-411e5515b223~784D95D4-0CE0-45D9-BAFF-C9D19082FFDD~a0e22238-d1f2-42f5-8e2a-1729a93cea61</t>
  </si>
  <si>
    <t>DV - TP=TPH_2020|IUS=cbfdf264-3a9b-4345-9e6d-411e5515b223~784D95D4-0CE0-45D9-BAFF-C9D19082FFDD~0bd4976d-37ed-4687-a1a9-803e6bedc784</t>
  </si>
  <si>
    <t>DV - TP=TPH_2020|IUS=cbfdf264-3a9b-4345-9e6d-411e5515b223~784D95D4-0CE0-45D9-BAFF-C9D19082FFDD~a11b73d6-d16e-40f5-9f3c-36900b73de74</t>
  </si>
  <si>
    <t>DV - TP=TPH_2020|IUS=cbfdf264-3a9b-4345-9e6d-411e5515b223~784D95D4-0CE0-45D9-BAFF-C9D19082FFDD~0f1a3489-659e-4c97-bffc-de82a2ef75a9</t>
  </si>
  <si>
    <t>DV - TP=TPH_2020|IUS=cbfdf264-3a9b-4345-9e6d-411e5515b223~784D95D4-0CE0-45D9-BAFF-C9D19082FFDD~6dac6e00-4d0b-4658-bea8-de97bb6741ef</t>
  </si>
  <si>
    <t>DV - TP=TPH_2020|IUS=cbfdf264-3a9b-4345-9e6d-411e5515b223~784D95D4-0CE0-45D9-BAFF-C9D19082FFDD~8dff46f2-718b-4c40-b2b6-36fbd87c2b2e</t>
  </si>
  <si>
    <t>DV - TP=TPH_2020|IUS=cbfdf264-3a9b-4345-9e6d-411e5515b223~784D95D4-0CE0-45D9-BAFF-C9D19082FFDD~e2817d9b-8400-4f3c-94a4-6e97a7e5ae1a</t>
  </si>
  <si>
    <t>DV - TP=TPH_2020|IUS=cbfdf264-3a9b-4345-9e6d-411e5515b223~784D95D4-0CE0-45D9-BAFF-C9D19082FFDD~981b352e-6b36-479e-943a-80ba7f3a35fd</t>
  </si>
  <si>
    <t>DV - TP=TPH_2020|IUS=cbfdf264-3a9b-4345-9e6d-411e5515b223~784D95D4-0CE0-45D9-BAFF-C9D19082FFDD~74b244d1-dbe5-4c45-8ec5-8ce69eefd22b</t>
  </si>
  <si>
    <t>DV - TP=TPH_2020|IUS=64409883-93de-4f38-a67b-f5e66d9395cf~784D95D4-0CE0-45D9-BAFF-C9D19082FFDD~A311B12B-026F-47CC-8D35-8E994906C86E</t>
  </si>
  <si>
    <t>DV - TP=TPH_2020|IUS=41133b84-eef3-41e4-9b17-4d491bebabdf~784D95D4-0CE0-45D9-BAFF-C9D19082FFDD~A311B12B-026F-47CC-8D35-8E994906C86E</t>
  </si>
  <si>
    <t>DV - TP=TPH_2020|IUS=41133b84-eef3-41e4-9b17-4d491bebabdf~784D95D4-0CE0-45D9-BAFF-C9D19082FFDD~5B840D1E-1143-4C88-9451-17FEA79E2BBD</t>
  </si>
  <si>
    <t>DV - TP=TPH_2020|IUS=41133b84-eef3-41e4-9b17-4d491bebabdf~784D95D4-0CE0-45D9-BAFF-C9D19082FFDD~A4AF6DD2-2467-454F-BC9D-5042DAAD4EA2</t>
  </si>
  <si>
    <t>DV - TP=TPH_2020|IUS=33c35d05-2621-439a-a3a6-81763c38a675~B602B58B-6879-4188-9D49-DD833281FE4E~A311B12B-026F-47CC-8D35-8E994906C86E</t>
  </si>
  <si>
    <t>DV - TP=TPH_2020|IUS=33c35d05-2621-439a-a3a6-81763c38a675~B602B58B-6879-4188-9D49-DD833281FE4E~5B840D1E-1143-4C88-9451-17FEA79E2BBD</t>
  </si>
  <si>
    <t>DV - TP=TPH_2020|IUS=33c35d05-2621-439a-a3a6-81763c38a675~B602B58B-6879-4188-9D49-DD833281FE4E~A4AF6DD2-2467-454F-BC9D-5042DAAD4EA2</t>
  </si>
  <si>
    <t>DV - TP=TPH_2020|IUS=9a74a691-c0a5-4b1c-93ea-53ef107fa0af~B602B58B-6879-4188-9D49-DD833281FE4E~A311B12B-026F-47CC-8D35-8E994906C86E</t>
  </si>
  <si>
    <t>DV - TP=TPH_2020|IUS=9a74a691-c0a5-4b1c-93ea-53ef107fa0af~B602B58B-6879-4188-9D49-DD833281FE4E~5B840D1E-1143-4C88-9451-17FEA79E2BBD</t>
  </si>
  <si>
    <t>DV - TP=TPH_2020|IUS=9a74a691-c0a5-4b1c-93ea-53ef107fa0af~B602B58B-6879-4188-9D49-DD833281FE4E~A4AF6DD2-2467-454F-BC9D-5042DAAD4EA2</t>
  </si>
  <si>
    <t>DV - TP=TPH_2020|IUS=077191f0-d9f1-4b8d-911b-55bec3e9c863~B602B58B-6879-4188-9D49-DD833281FE4E~A311B12B-026F-47CC-8D35-8E994906C86E</t>
  </si>
  <si>
    <t>DV - TP=TPH_2020|IUS=077191f0-d9f1-4b8d-911b-55bec3e9c863~B602B58B-6879-4188-9D49-DD833281FE4E~5B840D1E-1143-4C88-9451-17FEA79E2BBD</t>
  </si>
  <si>
    <t>DV - TP=TPH_2020|IUS=077191f0-d9f1-4b8d-911b-55bec3e9c863~B602B58B-6879-4188-9D49-DD833281FE4E~A4AF6DD2-2467-454F-BC9D-5042DAAD4EA2</t>
  </si>
  <si>
    <t>DV - TP=TPH_2020|IUS=a744104d-406d-49f7-bca8-aa6c2fd62142~784D95D4-0CE0-45D9-BAFF-C9D19082FFDD~A4AF6DD2-2467-454F-BC9D-5042DAAD4EA2</t>
  </si>
  <si>
    <t>DV - TP=TPH_2020|IUS=a744104d-406d-49f7-bca8-aa6c2fd62142~784D95D4-0CE0-45D9-BAFF-C9D19082FFDD~5B840D1E-1143-4C88-9451-17FEA79E2BBD</t>
  </si>
  <si>
    <t>DV - TP=TPH_2020|IUS=a744104d-406d-49f7-bca8-aa6c2fd62142~784D95D4-0CE0-45D9-BAFF-C9D19082FFDD~A311B12B-026F-47CC-8D35-8E994906C86E</t>
  </si>
  <si>
    <t>DV - TP=TPH_2020|IUS=b77fae4e-f7be-43b6-9fed-829302017320~784D95D4-0CE0-45D9-BAFF-C9D19082FFDD~d0c2f053-e12d-4489-b234-5e6442da99d4</t>
  </si>
  <si>
    <t>DV - TP=TPH_2020|IUS=56a49523-9072-4b0c-9647-3a66005319cf~35e45ad1-6bf0-4957-b759-6b12fcd283ce~d0c2f053-e12d-4489-b234-5e6442da99d4</t>
  </si>
  <si>
    <t>DV - TP=TPH_2020|IUS=e7552f57-f850-4ffe-8104-3c8fd6e14f63~35e45ad1-6bf0-4957-b759-6b12fcd283ce~A311B12B-026F-47CC-8D35-8E994906C86E</t>
  </si>
  <si>
    <t>DV - TP=TPH_2020|IUS=25aaeed1-3e6f-434c-9729-0019b6b71287~784D95D4-0CE0-45D9-BAFF-C9D19082FFDD~A311B12B-026F-47CC-8D35-8E994906C86E</t>
  </si>
  <si>
    <t>DV - TP=TPH_2020|IUS=f5139e57-81f4-47d8-bb8a-7edd91a4374c~784D95D4-0CE0-45D9-BAFF-C9D19082FFDD~A311B12B-026F-47CC-8D35-8E994906C86E</t>
  </si>
  <si>
    <t>DV - TP=TPH_2020|IUS=0029da21-393c-40a6-b64c-6e6260e93836~B602B58B-6879-4188-9D49-DD833281FE4E~A311B12B-026F-47CC-8D35-8E994906C86E</t>
  </si>
  <si>
    <t>DV - TP=TPH_2020|IUS=f77d2647-3d78-43d5-8ac5-7668d5cba938~784D95D4-0CE0-45D9-BAFF-C9D19082FFDD~A311B12B-026F-47CC-8D35-8E994906C86E</t>
  </si>
  <si>
    <t>DV - TP=TPH_2020|IUS=e98a0b3c-6688-4fff-ad86-ca1c1070f27b~784D95D4-0CE0-45D9-BAFF-C9D19082FFDD~A311B12B-026F-47CC-8D35-8E994906C86E</t>
  </si>
  <si>
    <t>DV - TP=TPH_2020|IUS=a1523721-4135-47e5-95c4-070eb3456ef6~784D95D4-0CE0-45D9-BAFF-C9D19082FFDD~A311B12B-026F-47CC-8D35-8E994906C86E</t>
  </si>
  <si>
    <t>DV - TP=TPH_2020|IUS=b25b8076-c6f4-493c-a9fa-c995d947e0a7~784D95D4-0CE0-45D9-BAFF-C9D19082FFDD~1dfe2695-591b-4e07-996b-330721dc48d5</t>
  </si>
  <si>
    <t>DV - TP=TPH_2020|IUS=b25b8076-c6f4-493c-a9fa-c995d947e0a7~784D95D4-0CE0-45D9-BAFF-C9D19082FFDD~58c5326c-1d8f-4024-a7f7-070b1b43c5eb</t>
  </si>
  <si>
    <t>DV - TP=TPH_2020|IUS=7d94a980-dc15-4c2a-bfef-6a539fbe1370~784D95D4-0CE0-45D9-BAFF-C9D19082FFDD~1dfe2695-591b-4e07-996b-330721dc48d5</t>
  </si>
  <si>
    <t>DV - TP=TPH_2020|IUS=b25b8076-c6f4-493c-a9fa-c995d947e0a7~784D95D4-0CE0-45D9-BAFF-C9D19082FFDD~A311B12B-026F-47CC-8D35-8E994906C86E</t>
  </si>
  <si>
    <t>DV - TP=TPH_2020|IUS=7d94a980-dc15-4c2a-bfef-6a539fbe1370~784D95D4-0CE0-45D9-BAFF-C9D19082FFDD~58c5326c-1d8f-4024-a7f7-070b1b43c5eb</t>
  </si>
  <si>
    <t>DV - TP=TPH_2020|IUS=7d94a980-dc15-4c2a-bfef-6a539fbe1370~784D95D4-0CE0-45D9-BAFF-C9D19082FFDD~A311B12B-026F-47CC-8D35-8E994906C86E</t>
  </si>
  <si>
    <t>DV - TP=TPH_2020|IUS=b66b4480-f5bd-4eb2-84fa-34c3dfb341a2~784D95D4-0CE0-45D9-BAFF-C9D19082FFDD~A311B12B-026F-47CC-8D35-8E994906C86E</t>
  </si>
  <si>
    <t>DV - TP=TPH_2020|IUS=b66b4480-f5bd-4eb2-84fa-34c3dfb341a2~784D95D4-0CE0-45D9-BAFF-C9D19082FFDD~1dfe2695-591b-4e07-996b-330721dc48d5</t>
  </si>
  <si>
    <t>DV - TP=TPH_2020|IUS=b66b4480-f5bd-4eb2-84fa-34c3dfb341a2~784D95D4-0CE0-45D9-BAFF-C9D19082FFDD~58c5326c-1d8f-4024-a7f7-070b1b43c5eb</t>
  </si>
  <si>
    <t>DV - TP=TPH_2020|IUS=b66b4480-f5bd-4eb2-84fa-34c3dfb341a2~784D95D4-0CE0-45D9-BAFF-C9D19082FFDD~5335a8c7-fa91-483c-99d6-e2f03d27e851</t>
  </si>
  <si>
    <t>DV - TP=TPH_2020|IUS=b66b4480-f5bd-4eb2-84fa-34c3dfb341a2~784D95D4-0CE0-45D9-BAFF-C9D19082FFDD~d31390c3-f8aa-4147-aa81-863e940c0784</t>
  </si>
  <si>
    <t>TURIZAM1</t>
  </si>
  <si>
    <t>TP - TP=MRT|IUS=b33b97a8-2d40-486c-aada-66478c50a8e4~784D95D4-0CE0-45D9-BAFF-C9D19082FFDD~A311B12B-026F-47CC-8D35-8E994906C86E</t>
  </si>
  <si>
    <t>TP - TP=MRT|IUS=b33b97a8-2d40-486c-aada-66478c50a8e4~784D95D4-0CE0-45D9-BAFF-C9D19082FFDD~2f3ac7ff-176a-4a41-8761-36279662e25c</t>
  </si>
  <si>
    <t>TP - TP=MRT|IUS=5a187dd2-c9fb-480a-8c5b-0a6bcbb08a5b~784D95D4-0CE0-45D9-BAFF-C9D19082FFDD~A311B12B-026F-47CC-8D35-8E994906C86E</t>
  </si>
  <si>
    <t>TP - TP=MRT|IUS=5a187dd2-c9fb-480a-8c5b-0a6bcbb08a5b~784D95D4-0CE0-45D9-BAFF-C9D19082FFDD~e413277d-6a93-4997-a540-b0fea0bb61df</t>
  </si>
  <si>
    <t>TP - TP=MRT|IUS=5a187dd2-c9fb-480a-8c5b-0a6bcbb08a5b~784D95D4-0CE0-45D9-BAFF-C9D19082FFDD~2f3ac7ff-176a-4a41-8761-36279662e25c</t>
  </si>
  <si>
    <t>DV - TP=MRT|IUS=b33b97a8-2d40-486c-aada-66478c50a8e4~784D95D4-0CE0-45D9-BAFF-C9D19082FFDD~A311B12B-026F-47CC-8D35-8E994906C86E</t>
  </si>
  <si>
    <t>DV - TP=MRT|IUS=b33b97a8-2d40-486c-aada-66478c50a8e4~784D95D4-0CE0-45D9-BAFF-C9D19082FFDD~e413277d-6a93-4997-a540-b0fea0bb61df</t>
  </si>
  <si>
    <t>DV - TP=MRT|IUS=b33b97a8-2d40-486c-aada-66478c50a8e4~784D95D4-0CE0-45D9-BAFF-C9D19082FFDD~2f3ac7ff-176a-4a41-8761-36279662e25c</t>
  </si>
  <si>
    <t>DV - TP=MRT|IUS=5a187dd2-c9fb-480a-8c5b-0a6bcbb08a5b~784D95D4-0CE0-45D9-BAFF-C9D19082FFDD~A311B12B-026F-47CC-8D35-8E994906C86E</t>
  </si>
  <si>
    <t>DV - TP=MRT|IUS=5a187dd2-c9fb-480a-8c5b-0a6bcbb08a5b~784D95D4-0CE0-45D9-BAFF-C9D19082FFDD~e413277d-6a93-4997-a540-b0fea0bb61df</t>
  </si>
  <si>
    <t>DV - TP=MRT|IUS=5a187dd2-c9fb-480a-8c5b-0a6bcbb08a5b~784D95D4-0CE0-45D9-BAFF-C9D19082FFDD~2f3ac7ff-176a-4a41-8761-36279662e25c</t>
  </si>
  <si>
    <t>TP - TP=MRT|IUS=5e6e7904-96ce-4291-9d34-7cbd3c7b0bfa~784D95D4-0CE0-45D9-BAFF-C9D19082FFDD~e413277d-6a93-4997-a540-b0fea0bb61df</t>
  </si>
  <si>
    <t>TP - TP=MRT|IUS=5e6e7904-96ce-4291-9d34-7cbd3c7b0bfa~784D95D4-0CE0-45D9-BAFF-C9D19082FFDD~2f3ac7ff-176a-4a41-8761-36279662e25c</t>
  </si>
  <si>
    <t>DV - TP=MRT|IUS=5e6e7904-96ce-4291-9d34-7cbd3c7b0bfa~784D95D4-0CE0-45D9-BAFF-C9D19082FFDD~e413277d-6a93-4997-a540-b0fea0bb61df</t>
  </si>
  <si>
    <t>DV - TP=MRT|IUS=5e6e7904-96ce-4291-9d34-7cbd3c7b0bfa~784D95D4-0CE0-45D9-BAFF-C9D19082FFDD~2f3ac7ff-176a-4a41-8761-36279662e25c</t>
  </si>
  <si>
    <t>TP - TP=MRT|IUS=b33b97a8-2d40-486c-aada-66478c50a8e4~784D95D4-0CE0-45D9-BAFF-C9D19082FFDD~e413277d-6a93-4997-a540-b0fea0bb61df</t>
  </si>
  <si>
    <t>TURIZAM2</t>
  </si>
  <si>
    <t xml:space="preserve">            CATERING AND TOURISM</t>
  </si>
  <si>
    <t>Tourists arrivals</t>
  </si>
  <si>
    <t>Tourists overnight stays</t>
  </si>
  <si>
    <t>Average number of overnight stays</t>
  </si>
  <si>
    <t xml:space="preserve"> </t>
  </si>
  <si>
    <t xml:space="preserve">             УГОСТИТЕЉСТВО И ТУРИЗАМ</t>
  </si>
  <si>
    <t xml:space="preserve"> домаћи</t>
  </si>
  <si>
    <t xml:space="preserve"> страни</t>
  </si>
  <si>
    <t xml:space="preserve"> domestic</t>
  </si>
  <si>
    <t xml:space="preserve"> foreign</t>
  </si>
  <si>
    <t>Број корисника новчане социјалне помоћи (лица)*</t>
  </si>
  <si>
    <t>Територија под шумом (ha), 2020.</t>
  </si>
  <si>
    <t>Land area covered by forest (ha), 2020</t>
  </si>
  <si>
    <t>DV - TP=TPH_2020|IUS=549b1d40-e1bd-4cd2-b16b-fcafa02d3e14~784D95D4-0CE0-45D9-BAFF-C9D19082FFDD~A311B12B-026F-47CC-8D35-8E994906C86E</t>
  </si>
  <si>
    <t>DV - TP=TPH_2020|IUS=28a26199-76b6-4e21-b138-fbdc1a6c2db4~B602B58B-6879-4188-9D49-DD833281FE4E~A311B12B-026F-47CC-8D35-8E994906C86E</t>
  </si>
  <si>
    <t>DV - TP=TPH_2020|IUS=22258875-47b7-42d5-98a2-af5fb802e40f~b7abfa75-8d0e-4ae6-b2b6-d12801cb9478~A311B12B-026F-47CC-8D35-8E994906C86E</t>
  </si>
  <si>
    <t>DV - TP=TPH_2020|IUS=5b19dc9f-2470-4df6-ada2-c4e4db19cd69~784D95D4-0CE0-45D9-BAFF-C9D19082FFDD~A311B12B-026F-47CC-8D35-8E994906C86E</t>
  </si>
  <si>
    <t>Chart 276</t>
  </si>
  <si>
    <t>$K$14:$K$16</t>
  </si>
  <si>
    <t>DV - TP=TPH_2020|IUS=c82952af-ad15-4436-b6ec-c9e4a5570943~b7abfa75-8d0e-4ae6-b2b6-d12801cb9478~A311B12B-026F-47CC-8D35-8E994906C86E</t>
  </si>
  <si>
    <t>DV - TP=TPH_2020|IUS=61b2c063-3edb-48b0-bcc2-e63cdc46ecf4~784D95D4-0CE0-45D9-BAFF-C9D19082FFDD~A311B12B-026F-47CC-8D35-8E994906C86E</t>
  </si>
  <si>
    <t>DV - TP=TPH_2020|IUS=438b75fa-b3c4-4b9e-85de-733c64821df1~B602B58B-6879-4188-9D49-DD833281FE4E~15D02518-65E3-44C8-9A50-ACE5BFF371F8</t>
  </si>
  <si>
    <t>DV - TP=TPH_2020|IUS=59854FF8-91D3-418E-8C21-452042084FCA~B602B58B-6879-4188-9D49-DD833281FE4E~15D02518-65E3-44C8-9A50-ACE5BFF371F8</t>
  </si>
  <si>
    <t>DV - TP=TPH_2020|IUS=7609c3dc-009f-4ac2-a7c8-eee73e02f0ca~784D95D4-0CE0-45D9-BAFF-C9D19082FFDD~A311B12B-026F-47CC-8D35-8E994906C86E</t>
  </si>
  <si>
    <t>DV - TP=TPH_2020|IUS=ede54558-02cc-483e-aa62-0de8c8ba65f2~4F5FCB7B-B738-463D-B124-1DFDD5678A26~A311B12B-026F-47CC-8D35-8E994906C86E</t>
  </si>
  <si>
    <t>DV - TP=TPH_2020|IUS=0029da21-393c-40a6-b64c-6e6260e93836~B602B58B-6879-4188-9D49-DD833281FE4E~5B840D1E-1143-4C88-9451-17FEA79E2BBD</t>
  </si>
  <si>
    <t>DV - TP=TPH_2020|IUS=0029da21-393c-40a6-b64c-6e6260e93836~B602B58B-6879-4188-9D49-DD833281FE4E~A4AF6DD2-2467-454F-BC9D-5042DAAD4EA2</t>
  </si>
  <si>
    <t>DV - TP=TPH_2020|IUS=436b6678-66b4-410e-9f9b-980b3b1cabdd~f65eb32f-a909-4087-97b1-06de0101483d~4c1a5758-8db5-4ef3-8aa1-bf7bed7f3928</t>
  </si>
  <si>
    <t>DV - TP=TPH_2020|IUS=436b6678-66b4-410e-9f9b-980b3b1cabdd~f65eb32f-a909-4087-97b1-06de0101483d~A311B12B-026F-47CC-8D35-8E994906C86E</t>
  </si>
  <si>
    <t>DV - TP=TPH_2020|IUS=01349ABF-084C-4947-A789-97C36314BF39~18EBDC26-DBD5-4F46-93C3-624C14400D50~A311B12B-026F-47CC-8D35-8E994906C86E</t>
  </si>
  <si>
    <t>DV - TP=TPH_2020|IUS=fb98786f-8e01-45f6-8739-67ff3c53b393~784D95D4-0CE0-45D9-BAFF-C9D19082FFDD~A311B12B-026F-47CC-8D35-8E994906C86E</t>
  </si>
  <si>
    <t>DV - TP=TPH_2020|IUS=8cb52a10-55c1-40a3-be1d-9a16226795ae~B602B58B-6879-4188-9D49-DD833281FE4E~A311B12B-026F-47CC-8D35-8E994906C86E</t>
  </si>
  <si>
    <t>DV - TP=TPH_2020|IUS=7074a923-7266-4fed-9f78-13736e654f58~91b4e4cd-a610-4b70-a928-8d50c0e6a72b~A311B12B-026F-47CC-8D35-8E994906C86E</t>
  </si>
  <si>
    <t>DV - TP=TPH_2020|IUS=7074a923-7266-4fed-9f78-13736e654f58~91b4e4cd-a610-4b70-a928-8d50c0e6a72b~2bbb856c-6853-4817-bd36-6588b42cf321</t>
  </si>
  <si>
    <t>DV - TP=TPH_2020|IUS=7074a923-7266-4fed-9f78-13736e654f58~91b4e4cd-a610-4b70-a928-8d50c0e6a72b~c7956109-9bdf-48ea-ba90-4256a467ab38</t>
  </si>
  <si>
    <t>DV - TP=TPH_2020|IUS=196f5f1f-6826-468a-a9bb-394f1a105a3b~784D95D4-0CE0-45D9-BAFF-C9D19082FFDD~A311B12B-026F-47CC-8D35-8E994906C86E</t>
  </si>
  <si>
    <t>DV - TP=TPH_2020|IUS=39588204-86ba-4a3a-a41f-45bf832b39d6~784D95D4-0CE0-45D9-BAFF-C9D19082FFDD~A311B12B-026F-47CC-8D35-8E994906C86E</t>
  </si>
  <si>
    <t>DV - TP=TPH_2020|IUS=cc218562-729e-4428-ab94-8260e909b6c2~f65eb32f-a909-4087-97b1-06de0101483d~A311B12B-026F-47CC-8D35-8E994906C86E</t>
  </si>
  <si>
    <t>DV - TP=TPH_2020|IUS=9b553176-a3f2-4b2e-93d6-45dfe3e7ed6f~784D95D4-0CE0-45D9-BAFF-C9D19082FFDD~A311B12B-026F-47CC-8D35-8E994906C86E</t>
  </si>
  <si>
    <t>DV - TP=TPH_2020|IUS=1aeed8a9-accf-4c00-8942-f983c0bea025~f65eb32f-a909-4087-97b1-06de0101483d~A311B12B-026F-47CC-8D35-8E994906C86E</t>
  </si>
  <si>
    <t>DV - TP=TPH_2021|IUS=c3f93010-a547-45fe-9dc1-e1eddbae5a0e~784D95D4-0CE0-45D9-BAFF-C9D19082FFDD~A311B12B-026F-47CC-8D35-8E994906C86E</t>
  </si>
  <si>
    <t>DV - TP=TPH_2021|IUS=3d48d7c0-b8af-415c-ae65-c1c8a0523caf~784D95D4-0CE0-45D9-BAFF-C9D19082FFDD~A311B12B-026F-47CC-8D35-8E994906C86E</t>
  </si>
  <si>
    <t>DV - TP=TPH_2021|IUS=3d48d7c0-b8af-415c-ae65-c1c8a0523caf~784D95D4-0CE0-45D9-BAFF-C9D19082FFDD~5B840D1E-1143-4C88-9451-17FEA79E2BBD</t>
  </si>
  <si>
    <t>DV - TP=TPH_2021|IUS=3d48d7c0-b8af-415c-ae65-c1c8a0523caf~784D95D4-0CE0-45D9-BAFF-C9D19082FFDD~A4AF6DD2-2467-454F-BC9D-5042DAAD4EA2</t>
  </si>
  <si>
    <t>DV - TP=TPH_2021|IUS=23658e74-ee9b-4a66-9047-fc703cfb4e50~B602B58B-6879-4188-9D49-DD833281FE4E~A311B12B-026F-47CC-8D35-8E994906C86E</t>
  </si>
  <si>
    <t>DV - TP=TPH_2021|IUS=80b6a966-be75-449e-897d-6e5ee91a34e9~B602B58B-6879-4188-9D49-DD833281FE4E~d103dd05-6cbe-4f43-a4d4-61bb55ee6f6b</t>
  </si>
  <si>
    <t>DV - TP=TPH_2021|IUS=80b6a966-be75-449e-897d-6e5ee91a34e9~B602B58B-6879-4188-9D49-DD833281FE4E~01b95879-977b-40d7-a6fc-904bd295560a</t>
  </si>
  <si>
    <t>DV - TP=TPH_2021|IUS=80b6a966-be75-449e-897d-6e5ee91a34e9~B602B58B-6879-4188-9D49-DD833281FE4E~e20caa1c-ff79-488b-aad0-608cf4f72a5d</t>
  </si>
  <si>
    <t>DV - TP=TPH_2021|IUS=80b6a966-be75-449e-897d-6e5ee91a34e9~B602B58B-6879-4188-9D49-DD833281FE4E~549ac43e-a66d-43f5-b01f-663484318d3e</t>
  </si>
  <si>
    <t>DV - TP=TPH_2021|IUS=80b6a966-be75-449e-897d-6e5ee91a34e9~B602B58B-6879-4188-9D49-DD833281FE4E~d7bc8a31-b7dd-4806-8a0b-1c0786767536</t>
  </si>
  <si>
    <t>DV - TP=TPH_2021|IUS=80b6a966-be75-449e-897d-6e5ee91a34e9~B602B58B-6879-4188-9D49-DD833281FE4E~bd5b0c11-64eb-4470-bd16-cfc42fea7a20</t>
  </si>
  <si>
    <t>DV - TP=TPH_2021|IUS=80b6a966-be75-449e-897d-6e5ee91a34e9~B602B58B-6879-4188-9D49-DD833281FE4E~ec97769e-af2c-42f6-8b04-e182775d686a</t>
  </si>
  <si>
    <t>DV - TP=TPH_2021|IUS=80b6a966-be75-449e-897d-6e5ee91a34e9~B602B58B-6879-4188-9D49-DD833281FE4E~f60a2593-5b40-4d65-ae64-edcf2cb46303</t>
  </si>
  <si>
    <t>DV - TP=TPH_2021|IUS=80b6a966-be75-449e-897d-6e5ee91a34e9~B602B58B-6879-4188-9D49-DD833281FE4E~104fafe5-f134-447c-889e-d3cf14f6a12f</t>
  </si>
  <si>
    <t>DV - TP=TPH_2020|IUS=c00d2b1a-2984-4d90-87fd-3185640eaf79~B602B58B-6879-4188-9D49-DD833281FE4E~A311B12B-026F-47CC-8D35-8E994906C86E</t>
  </si>
  <si>
    <t>DV - TP=TPH_2020|IUS=3cdd68e8-320a-4e1d-8210-1fbdf2c58385~B602B58B-6879-4188-9D49-DD833281FE4E~A311B12B-026F-47CC-8D35-8E994906C86E</t>
  </si>
  <si>
    <t>DV - TP=TPH_2020|IUS=132b1b19-cc80-48b1-bb76-ea9838cb8b01~B602B58B-6879-4188-9D49-DD833281FE4E~A311B12B-026F-47CC-8D35-8E994906C86E</t>
  </si>
  <si>
    <t>DV - TP=TPH_2020|IUS=4a3b15d2-5857-4996-b93f-1044dd236342~0d14b8cc-310a-4c59-b16c-f59c3dc98da0~A311B12B-026F-47CC-8D35-8E994906C86E</t>
  </si>
  <si>
    <t>DV - TP=TPH_2020|IUS=358d57f8-74f5-4b66-9ae6-0119ac06202f~387a6ab4-d645-4f22-aecc-531b05c4527c~A311B12B-026F-47CC-8D35-8E994906C86E</t>
  </si>
  <si>
    <t>DV - TP=TPH_2020|IUS=af86280d-0553-4efd-9883-bb5997bacc2b~0d14b8cc-310a-4c59-b16c-f59c3dc98da0~A311B12B-026F-47CC-8D35-8E994906C86E</t>
  </si>
  <si>
    <t>DV - TP=TPH_2020|IUS=ff869b50-8689-4e22-b346-37d28ca2387b~387a6ab4-d645-4f22-aecc-531b05c4527c~A311B12B-026F-47CC-8D35-8E994906C86E</t>
  </si>
  <si>
    <t>DV - TP=TPH_2020|IUS=f004a024-7286-4309-a595-c77b56d595c1~0d14b8cc-310a-4c59-b16c-f59c3dc98da0~A311B12B-026F-47CC-8D35-8E994906C86E</t>
  </si>
  <si>
    <t>DV - TP=TPH_2020|IUS=8faf82db-5856-45c8-997a-8d9b45fa1897~387a6ab4-d645-4f22-aecc-531b05c4527c~A311B12B-026F-47CC-8D35-8E994906C86E</t>
  </si>
  <si>
    <t>DV - TP=TPH_2020|IUS=268aa1d9-3e89-4cd6-9cc5-cc8aef9c0113~0d14b8cc-310a-4c59-b16c-f59c3dc98da0~A311B12B-026F-47CC-8D35-8E994906C86E</t>
  </si>
  <si>
    <t>DV - TP=TPH_2020|IUS=2a0cf309-4062-4b0f-a491-65e5ac54336c~387a6ab4-d645-4f22-aecc-531b05c4527c~A311B12B-026F-47CC-8D35-8E994906C86E</t>
  </si>
  <si>
    <t>DV - TP=TPH_2020|IUS=bd8e236f-3511-46e8-9f06-5aa4f953e0b2~0d14b8cc-310a-4c59-b16c-f59c3dc98da0~A311B12B-026F-47CC-8D35-8E994906C86E</t>
  </si>
  <si>
    <t>DV - TP=TPH_2020|IUS=f91bb7b9-e3e0-4103-9fe7-a24491dd5691~0d14b8cc-310a-4c59-b16c-f59c3dc98da0~A311B12B-026F-47CC-8D35-8E994906C86E</t>
  </si>
  <si>
    <t>DV - TP=TPH_2020|IUS=ea053d20-23ce-4c76-8666-61b320d30bf1~387a6ab4-d645-4f22-aecc-531b05c4527c~A311B12B-026F-47CC-8D35-8E994906C86E</t>
  </si>
  <si>
    <t>DV - TP=TPH_2020|IUS=bc5f5ce9-7c9c-4c77-8940-54e439b68da4~0d14b8cc-310a-4c59-b16c-f59c3dc98da0~A311B12B-026F-47CC-8D35-8E994906C86E</t>
  </si>
  <si>
    <t>DV - TP=TPH_2020|IUS=b40a4cfe-c3d9-4268-a035-556a476a53b3~387a6ab4-d645-4f22-aecc-531b05c4527c~A311B12B-026F-47CC-8D35-8E994906C86E</t>
  </si>
  <si>
    <t>DV - TP=TPH_2020|IUS=ac822945-7126-430d-8d59-7fae14506d51~784D95D4-0CE0-45D9-BAFF-C9D19082FFDD~A311B12B-026F-47CC-8D35-8E994906C86E</t>
  </si>
  <si>
    <t>DV - TP=TPH_2020|IUS=f76db236-e7a8-40be-92f3-691f9efeedce~784D95D4-0CE0-45D9-BAFF-C9D19082FFDD~A311B12B-026F-47CC-8D35-8E994906C86E</t>
  </si>
  <si>
    <t>DV - TP=TPH_2020|IUS=4278c82c-db36-4b67-b132-dfc4308629ec~784D95D4-0CE0-45D9-BAFF-C9D19082FFDD~A311B12B-026F-47CC-8D35-8E994906C86E</t>
  </si>
  <si>
    <t>DV - TP=TPH_2020|IUS=9872d102-cae4-43fb-ab5a-f05c390710cd~784D95D4-0CE0-45D9-BAFF-C9D19082FFDD~A311B12B-026F-47CC-8D35-8E994906C86E</t>
  </si>
  <si>
    <t>DV - TP=TPH_2020|IUS=7b14deff-2355-49f4-b9c0-3a10b1638430~784D95D4-0CE0-45D9-BAFF-C9D19082FFDD~A311B12B-026F-47CC-8D35-8E994906C86E</t>
  </si>
  <si>
    <t>DV - TP=TPH_2020|IUS=b2c9cb69-5038-48af-a45f-038c63b3a64d~784D95D4-0CE0-45D9-BAFF-C9D19082FFDD~A311B12B-026F-47CC-8D35-8E994906C86E</t>
  </si>
  <si>
    <t>DV - TP=TPH_2020|IUS=240f0fb5-072c-42ec-9a6d-e42a41ae82dd~784D95D4-0CE0-45D9-BAFF-C9D19082FFDD~A311B12B-026F-47CC-8D35-8E994906C86E</t>
  </si>
  <si>
    <t>DV - TP=TPH_2020|IUS=b33b97a8-2d40-486c-aada-66478c50a8e4~784D95D4-0CE0-45D9-BAFF-C9D19082FFDD~A311B12B-026F-47CC-8D35-8E994906C86E</t>
  </si>
  <si>
    <t>DV - TP=TPH_2020|IUS=b33b97a8-2d40-486c-aada-66478c50a8e4~784D95D4-0CE0-45D9-BAFF-C9D19082FFDD~e413277d-6a93-4997-a540-b0fea0bb61df</t>
  </si>
  <si>
    <t>DV - TP=TPH_2020|IUS=b33b97a8-2d40-486c-aada-66478c50a8e4~784D95D4-0CE0-45D9-BAFF-C9D19082FFDD~2f3ac7ff-176a-4a41-8761-36279662e25c</t>
  </si>
  <si>
    <t>DV - TP=TPH_2020|IUS=5a187dd2-c9fb-480a-8c5b-0a6bcbb08a5b~784D95D4-0CE0-45D9-BAFF-C9D19082FFDD~A311B12B-026F-47CC-8D35-8E994906C86E</t>
  </si>
  <si>
    <t>DV - TP=TPH_2020|IUS=5a187dd2-c9fb-480a-8c5b-0a6bcbb08a5b~784D95D4-0CE0-45D9-BAFF-C9D19082FFDD~e413277d-6a93-4997-a540-b0fea0bb61df</t>
  </si>
  <si>
    <t>DV - TP=TPH_2020|IUS=5a187dd2-c9fb-480a-8c5b-0a6bcbb08a5b~784D95D4-0CE0-45D9-BAFF-C9D19082FFDD~2f3ac7ff-176a-4a41-8761-36279662e25c</t>
  </si>
  <si>
    <t>DV - TP=TPH_2020|IUS=5e6e7904-96ce-4291-9d34-7cbd3c7b0bfa~784D95D4-0CE0-45D9-BAFF-C9D19082FFDD~e413277d-6a93-4997-a540-b0fea0bb61df</t>
  </si>
  <si>
    <t>DV - TP=TPH_2020|IUS=5e6e7904-96ce-4291-9d34-7cbd3c7b0bfa~784D95D4-0CE0-45D9-BAFF-C9D19082FFDD~2f3ac7ff-176a-4a41-8761-36279662e25c</t>
  </si>
  <si>
    <t>Број корисника новчане социјалне помоћи (лица)</t>
  </si>
  <si>
    <t>DV - TP=TPH_2021|IUS=23658e74-ee9b-4a66-9047-fc703cfb4e50~B602B58B-6879-4188-9D49-DD833281FE4E~A4AF6DD2-2467-454F-BC9D-5042DAAD4EA2</t>
  </si>
  <si>
    <t>DV - TP=TPH_2020|IUS=d94b7afa-94c9-437c-ab33-3a4c62cd0cf8~387a6ab4-d645-4f22-aecc-531b05c4527c~A311B12B-026F-47CC-8D35-8E994906C86E</t>
  </si>
  <si>
    <t>DV - TP=TPH_2021|IUS=d94b7afa-94c9-437c-ab33-3a4c62cd0cf8~387a6ab4-d645-4f22-aecc-531b05c4527c~A311B12B-026F-47CC-8D35-8E994906C86E</t>
  </si>
  <si>
    <t>DV - TP=TPH_2020|IUS=23658e74-ee9b-4a66-9047-fc703cfb4e50~B602B58B-6879-4188-9D49-DD833281FE4E~5B840D1E-1143-4C88-9451-17FEA79E2BBD</t>
  </si>
  <si>
    <t>DV - TP=TPH_2020|IUS=23658e74-ee9b-4a66-9047-fc703cfb4e50~B602B58B-6879-4188-9D49-DD833281FE4E~A4AF6DD2-2467-454F-BC9D-5042DAAD4EA2</t>
  </si>
  <si>
    <t>DV - TP=TPH_2021|IUS=23658e74-ee9b-4a66-9047-fc703cfb4e50~B602B58B-6879-4188-9D49-DD833281FE4E~5B840D1E-1143-4C88-9451-17FEA79E2BBD</t>
  </si>
  <si>
    <t>DV - TP=TPH_2020|IUS=f8b23362-bb0e-4b51-b4b9-24e378fb2c5f~784D95D4-0CE0-45D9-BAFF-C9D19082FFDD~A311B12B-026F-47CC-8D35-8E994906C86E</t>
  </si>
  <si>
    <t>DV - TP=TPH_2021|IUS=f8b23362-bb0e-4b51-b4b9-24e378fb2c5f~784D95D4-0CE0-45D9-BAFF-C9D19082FFDD~A311B12B-026F-47CC-8D35-8E994906C86E</t>
  </si>
  <si>
    <t>DV - TP=TPH_2020|IUS=f8b23362-bb0e-4b51-b4b9-24e378fb2c5f~784D95D4-0CE0-45D9-BAFF-C9D19082FFDD~5B840D1E-1143-4C88-9451-17FEA79E2BBD</t>
  </si>
  <si>
    <t>DV - TP=TPH_2021|IUS=f8b23362-bb0e-4b51-b4b9-24e378fb2c5f~784D95D4-0CE0-45D9-BAFF-C9D19082FFDD~5B840D1E-1143-4C88-9451-17FEA79E2BBD</t>
  </si>
  <si>
    <t>DV - TP=TPH_2020|IUS=f8b23362-bb0e-4b51-b4b9-24e378fb2c5f~784D95D4-0CE0-45D9-BAFF-C9D19082FFDD~A4AF6DD2-2467-454F-BC9D-5042DAAD4EA2</t>
  </si>
  <si>
    <t>DV - TP=TPH_2021|IUS=f8b23362-bb0e-4b51-b4b9-24e378fb2c5f~784D95D4-0CE0-45D9-BAFF-C9D19082FFDD~A4AF6DD2-2467-454F-BC9D-5042DAAD4EA2</t>
  </si>
  <si>
    <t>DV - TP=TPH_2020|IUS=3a6c87d1-4476-4d5c-b167-f07086af338b~db4aadc2-9b8a-4c0c-8b4d-055d64000fb3~A311B12B-026F-47CC-8D35-8E994906C86E</t>
  </si>
  <si>
    <t>DV - TP=TPH_2021|IUS=3a6c87d1-4476-4d5c-b167-f07086af338b~db4aadc2-9b8a-4c0c-8b4d-055d64000fb3~A311B12B-026F-47CC-8D35-8E994906C86E</t>
  </si>
  <si>
    <t>Регистровани запослени према општини пребивалишта у односу на број становника</t>
  </si>
  <si>
    <t>DV - TP=TPH_2021|IUS=1339cb77-96ab-4778-9a85-bed5ccd97e44~784D95D4-0CE0-45D9-BAFF-C9D19082FFDD~9F0958BB-07BF-4817-8243-23ABB5DDE043</t>
  </si>
  <si>
    <t>DV - TP=TPH_2021|IUS=1339cb77-96ab-4778-9a85-bed5ccd97e44~784D95D4-0CE0-45D9-BAFF-C9D19082FFDD~452D40AA-9B58-4469-B337-6A4B5822BB78</t>
  </si>
  <si>
    <t>DV - TP=TPH_2021|IUS=5ae16c18-eb29-4bb3-83c1-478cb5887225~784D95D4-0CE0-45D9-BAFF-C9D19082FFDD~9F0958BB-07BF-4817-8243-23ABB5DDE043</t>
  </si>
  <si>
    <t>DV - TP=TPH_2021|IUS=5ae16c18-eb29-4bb3-83c1-478cb5887225~784D95D4-0CE0-45D9-BAFF-C9D19082FFDD~452D40AA-9B58-4469-B337-6A4B5822BB78</t>
  </si>
  <si>
    <t>DV - TP=TPH_2021|IUS=1339cb77-96ab-4778-9a85-bed5ccd97e44~784D95D4-0CE0-45D9-BAFF-C9D19082FFDD~A311B12B-026F-47CC-8D35-8E994906C86E</t>
  </si>
  <si>
    <t>DV - TP=TPH_2021|IUS=5ae16c18-eb29-4bb3-83c1-478cb5887225~784D95D4-0CE0-45D9-BAFF-C9D19082FFDD~A311B12B-026F-47CC-8D35-8E994906C86E</t>
  </si>
  <si>
    <t>DV - TP=TPH_2021|IUS=e67d9f32-0795-4b55-ba34-5494fdec58e2~784D95D4-0CE0-45D9-BAFF-C9D19082FFDD~2349b437-f9f7-4a91-99c2-2e21d2065318</t>
  </si>
  <si>
    <t>DV - TP=TPH_2021|IUS=e67d9f32-0795-4b55-ba34-5494fdec58e2~784D95D4-0CE0-45D9-BAFF-C9D19082FFDD~6e3d3fc6-3f65-4825-8008-1cdea04224f0</t>
  </si>
  <si>
    <t>DV - TP=TPH_2021|IUS=27386afa-f032-4a3a-bf62-eba891d1890b~784D95D4-0CE0-45D9-BAFF-C9D19082FFDD~2349b437-f9f7-4a91-99c2-2e21d2065318</t>
  </si>
  <si>
    <t>DV - TP=TPH_2021|IUS=27386afa-f032-4a3a-bf62-eba891d1890b~784D95D4-0CE0-45D9-BAFF-C9D19082FFDD~6e3d3fc6-3f65-4825-8008-1cdea04224f0</t>
  </si>
  <si>
    <t>DV - TP=TPH_2021|IUS=9e699203-18f2-4c16-8b91-4f40604a3ec0~784D95D4-0CE0-45D9-BAFF-C9D19082FFDD~8dff46f2-718b-4c40-b2b6-36fbd87c2b2e</t>
  </si>
  <si>
    <t>DV - TP=TPH_2021|IUS=9e699203-18f2-4c16-8b91-4f40604a3ec0~784D95D4-0CE0-45D9-BAFF-C9D19082FFDD~a11b73d6-d16e-40f5-9f3c-36900b73de74</t>
  </si>
  <si>
    <t>DV - TP=TPH_2021|IUS=9e699203-18f2-4c16-8b91-4f40604a3ec0~784D95D4-0CE0-45D9-BAFF-C9D19082FFDD~74b244d1-dbe5-4c45-8ec5-8ce69eefd22b</t>
  </si>
  <si>
    <t>DV - TP=TPH_2021|IUS=9e699203-18f2-4c16-8b91-4f40604a3ec0~784D95D4-0CE0-45D9-BAFF-C9D19082FFDD~6dac6e00-4d0b-4658-bea8-de97bb6741ef</t>
  </si>
  <si>
    <t>DV - TP=TPH_2021|IUS=9e699203-18f2-4c16-8b91-4f40604a3ec0~784D95D4-0CE0-45D9-BAFF-C9D19082FFDD~0bd4976d-37ed-4687-a1a9-803e6bedc784</t>
  </si>
  <si>
    <t>DV - TP=TPH_2021|IUS=9e699203-18f2-4c16-8b91-4f40604a3ec0~784D95D4-0CE0-45D9-BAFF-C9D19082FFDD~981b352e-6b36-479e-943a-80ba7f3a35fd</t>
  </si>
  <si>
    <t>DV - TP=TPH_2021|IUS=9e699203-18f2-4c16-8b91-4f40604a3ec0~784D95D4-0CE0-45D9-BAFF-C9D19082FFDD~0f1a3489-659e-4c97-bffc-de82a2ef75a9</t>
  </si>
  <si>
    <t>DV - TP=TPH_2021|IUS=9e699203-18f2-4c16-8b91-4f40604a3ec0~784D95D4-0CE0-45D9-BAFF-C9D19082FFDD~a0e22238-d1f2-42f5-8e2a-1729a93cea61</t>
  </si>
  <si>
    <t>DV - TP=TPH_2021|IUS=9e699203-18f2-4c16-8b91-4f40604a3ec0~784D95D4-0CE0-45D9-BAFF-C9D19082FFDD~e2817d9b-8400-4f3c-94a4-6e97a7e5ae1a</t>
  </si>
  <si>
    <t>DV - TP=TPH_2021|IUS=577c285c-919b-467b-88a6-67950a05fb33~35e45ad1-6bf0-4957-b759-6b12fcd283ce~A311B12B-026F-47CC-8D35-8E994906C86E</t>
  </si>
  <si>
    <t>DV - TP=TPH_2021|IUS=9429b501-09ef-4c61-b948-1d42432837f8~35e45ad1-6bf0-4957-b759-6b12fcd283ce~A311B12B-026F-47CC-8D35-8E994906C86E</t>
  </si>
  <si>
    <t>DV - TP=TPH_2021|IUS=45244088-571c-40b5-b42c-557321560a5d~784D95D4-0CE0-45D9-BAFF-C9D19082FFDD~A311B12B-026F-47CC-8D35-8E994906C86E</t>
  </si>
  <si>
    <t>DV - TP=TPH_2021|IUS=d99fa4a1-e197-402a-b009-5f419cb9cda0~784D95D4-0CE0-45D9-BAFF-C9D19082FFDD~A311B12B-026F-47CC-8D35-8E994906C86E</t>
  </si>
  <si>
    <t>DV - TP=TPH_2021|IUS=75d091f1-0eda-49a9-8448-e781bc68c341~784D95D4-0CE0-45D9-BAFF-C9D19082FFDD~A311B12B-026F-47CC-8D35-8E994906C86E</t>
  </si>
  <si>
    <t>DV - TP=TPH_2021|IUS=73132686-4a6a-4aac-aebf-ad06b917b6df~784D95D4-0CE0-45D9-BAFF-C9D19082FFDD~A311B12B-026F-47CC-8D35-8E994906C86E</t>
  </si>
  <si>
    <t>DV - TP=TPH_2021|IUS=c50392d0-1621-4e21-b844-f328026b4461~784D95D4-0CE0-45D9-BAFF-C9D19082FFDD~A311B12B-026F-47CC-8D35-8E994906C86E</t>
  </si>
  <si>
    <t>DV - TP=TPH_2021|IUS=8dd53b76-7090-4a02-9750-4efb914c4352~784D95D4-0CE0-45D9-BAFF-C9D19082FFDD~6644a696-fef9-4e3b-b828-c31dc96c038c</t>
  </si>
  <si>
    <t>DV - TP=TPH_2021|IUS=8dd53b76-7090-4a02-9750-4efb914c4352~784D95D4-0CE0-45D9-BAFF-C9D19082FFDD~5f91ae4f-0330-4c24-9f04-2aa81bb1d530</t>
  </si>
  <si>
    <t>DV - TP=TPH_2021|IUS=b17e182c-101b-4a6b-8097-d692fa623edd~B602B58B-6879-4188-9D49-DD833281FE4E~b86e0719-d9d1-4564-aa4f-707100b0b831</t>
  </si>
  <si>
    <t>DV - TP=TPH_2021|IUS=b17e182c-101b-4a6b-8097-d692fa623edd~B602B58B-6879-4188-9D49-DD833281FE4E~6644a696-fef9-4e3b-b828-c31dc96c038c</t>
  </si>
  <si>
    <t>DV - TP=TPH_2021|IUS=b17e182c-101b-4a6b-8097-d692fa623edd~B602B58B-6879-4188-9D49-DD833281FE4E~5f91ae4f-0330-4c24-9f04-2aa81bb1d530</t>
  </si>
  <si>
    <t>DV - TP=TPH_2021|IUS=c2e280eb-d5d5-415c-b09f-e5a26ac4d4e3~784D95D4-0CE0-45D9-BAFF-C9D19082FFDD~A311B12B-026F-47CC-8D35-8E994906C86E</t>
  </si>
  <si>
    <t>DV - TP=TPH_2021|IUS=8dd53b76-7090-4a02-9750-4efb914c4352~784D95D4-0CE0-45D9-BAFF-C9D19082FFDD~b86e0719-d9d1-4564-aa4f-707100b0b831</t>
  </si>
  <si>
    <t>DV - TP=TPH_2021|IUS=5d3fed1a-def0-4ee2-9230-caf50ca8b517~B602B58B-6879-4188-9D49-DD833281FE4E~A311B12B-026F-47CC-8D35-8E994906C86E</t>
  </si>
  <si>
    <t>DV - TP=TPH_2021|IUS=a3ea39c4-baad-4731-8e2b-fd1a68b6dfe8~784D95D4-0CE0-45D9-BAFF-C9D19082FFDD~A311B12B-026F-47CC-8D35-8E994906C86E</t>
  </si>
  <si>
    <t>Предшколско образовање ─ капацитет, 2021.</t>
  </si>
  <si>
    <t>Preschool education ─ capacity, 2021</t>
  </si>
  <si>
    <t>DV - TP=TPH_2021|IUS=15979461-7bed-4c0c-a855-73ce69d8cf79~784D95D4-0CE0-45D9-BAFF-C9D19082FFDD~A311B12B-026F-47CC-8D35-8E994906C86E</t>
  </si>
  <si>
    <t>DV - TP=TPH_2021|IUS=15979461-7bed-4c0c-a855-73ce69d8cf79~784D95D4-0CE0-45D9-BAFF-C9D19082FFDD~5B840D1E-1143-4C88-9451-17FEA79E2BBD</t>
  </si>
  <si>
    <t>DV - TP=TPH_2021|IUS=15979461-7bed-4c0c-a855-73ce69d8cf79~784D95D4-0CE0-45D9-BAFF-C9D19082FFDD~A4AF6DD2-2467-454F-BC9D-5042DAAD4EA2</t>
  </si>
  <si>
    <t>DV - TP=TPH_2021|IUS=1acd8af0-968f-446d-b9d6-dfd47bff4ec6~784D95D4-0CE0-45D9-BAFF-C9D19082FFDD~A311B12B-026F-47CC-8D35-8E994906C86E</t>
  </si>
  <si>
    <t>DV - TP=TPH_2021|IUS=1acd8af0-968f-446d-b9d6-dfd47bff4ec6~784D95D4-0CE0-45D9-BAFF-C9D19082FFDD~5B840D1E-1143-4C88-9451-17FEA79E2BBD</t>
  </si>
  <si>
    <t>DV - TP=TPH_2021|IUS=1acd8af0-968f-446d-b9d6-dfd47bff4ec6~784D95D4-0CE0-45D9-BAFF-C9D19082FFDD~A4AF6DD2-2467-454F-BC9D-5042DAAD4EA2</t>
  </si>
  <si>
    <t>DV - TP=TPH_2021|IUS=658c3397-3487-4a03-8f5b-2bdfc302df70~784D95D4-0CE0-45D9-BAFF-C9D19082FFDD~A311B12B-026F-47CC-8D35-8E994906C86E</t>
  </si>
  <si>
    <t>DV - TP=TPH_2021|IUS=658c3397-3487-4a03-8f5b-2bdfc302df70~784D95D4-0CE0-45D9-BAFF-C9D19082FFDD~5B840D1E-1143-4C88-9451-17FEA79E2BBD</t>
  </si>
  <si>
    <t>DV - TP=TPH_2021|IUS=658c3397-3487-4a03-8f5b-2bdfc302df70~784D95D4-0CE0-45D9-BAFF-C9D19082FFDD~A4AF6DD2-2467-454F-BC9D-5042DAAD4EA2</t>
  </si>
  <si>
    <t>DV - TP=TPH_2021|IUS=92cd69a0-dada-4df7-94d3-71fc1d61d36a~784D95D4-0CE0-45D9-BAFF-C9D19082FFDD~A311B12B-026F-47CC-8D35-8E994906C86E</t>
  </si>
  <si>
    <t>DV - TP=TPH_2021|IUS=92cd69a0-dada-4df7-94d3-71fc1d61d36a~784D95D4-0CE0-45D9-BAFF-C9D19082FFDD~5B840D1E-1143-4C88-9451-17FEA79E2BBD</t>
  </si>
  <si>
    <t>DV - TP=TPH_2021|IUS=92cd69a0-dada-4df7-94d3-71fc1d61d36a~784D95D4-0CE0-45D9-BAFF-C9D19082FFDD~A4AF6DD2-2467-454F-BC9D-5042DAAD4EA2</t>
  </si>
  <si>
    <t>DV - TP=TPH_2021|IUS=8eacad9c-8fca-477d-af89-8d3c804e7517~784D95D4-0CE0-45D9-BAFF-C9D19082FFDD~A311B12B-026F-47CC-8D35-8E994906C86E</t>
  </si>
  <si>
    <t>DV - TP=TPH_2021|IUS=8eacad9c-8fca-477d-af89-8d3c804e7517~784D95D4-0CE0-45D9-BAFF-C9D19082FFDD~5B840D1E-1143-4C88-9451-17FEA79E2BBD</t>
  </si>
  <si>
    <t>DV - TP=TPH_2021|IUS=8eacad9c-8fca-477d-af89-8d3c804e7517~784D95D4-0CE0-45D9-BAFF-C9D19082FFDD~A4AF6DD2-2467-454F-BC9D-5042DAAD4EA2</t>
  </si>
  <si>
    <t>DV - TP=TPH_2021|IUS=b821f47c-4cab-4279-9e90-5faa1d44827f~784D95D4-0CE0-45D9-BAFF-C9D19082FFDD~A311B12B-026F-47CC-8D35-8E994906C86E</t>
  </si>
  <si>
    <t>DV - TP=TPH_2021|IUS=b821f47c-4cab-4279-9e90-5faa1d44827f~784D95D4-0CE0-45D9-BAFF-C9D19082FFDD~5B840D1E-1143-4C88-9451-17FEA79E2BBD</t>
  </si>
  <si>
    <t>DV - TP=TPH_2021|IUS=b821f47c-4cab-4279-9e90-5faa1d44827f~784D95D4-0CE0-45D9-BAFF-C9D19082FFDD~A4AF6DD2-2467-454F-BC9D-5042DAAD4EA2</t>
  </si>
  <si>
    <t>DV - TP=TPH_2021|IUS=f17e8ebe-329b-40fa-ba77-710646c3fab6~784D95D4-0CE0-45D9-BAFF-C9D19082FFDD~A311B12B-026F-47CC-8D35-8E994906C86E</t>
  </si>
  <si>
    <t>DV - TP=TPH_2021|IUS=f17e8ebe-329b-40fa-ba77-710646c3fab6~784D95D4-0CE0-45D9-BAFF-C9D19082FFDD~5B840D1E-1143-4C88-9451-17FEA79E2BBD</t>
  </si>
  <si>
    <t>DV - TP=TPH_2021|IUS=f17e8ebe-329b-40fa-ba77-710646c3fab6~784D95D4-0CE0-45D9-BAFF-C9D19082FFDD~A4AF6DD2-2467-454F-BC9D-5042DAAD4EA2</t>
  </si>
  <si>
    <t>DV - TP=TPH_2021|IUS=9DDEEF57-452C-4EC7-BDD7-B9C22850A1BE~E009CCF1-8466-4816-B705-169EDB7E9802~A311B12B-026F-47CC-8D35-8E994906C86E</t>
  </si>
  <si>
    <t>DV - TP=TPH_2021|IUS=46f82ae0-9436-4f0e-8f9e-9996b87b5a9a~03447435-ea07-4f59-9725-b246a7104363~A311B12B-026F-47CC-8D35-8E994906C86E</t>
  </si>
  <si>
    <t>DV - TP=TPH_2021|IUS=0694f35a-869a-4d87-929e-29a719f2d84b~E009CCF1-8466-4816-B705-169EDB7E9802~A311B12B-026F-47CC-8D35-8E994906C86E</t>
  </si>
  <si>
    <t>DV - TP=TPH_2021|IUS=0694f35a-869a-4d87-929e-29a719f2d84b~E009CCF1-8466-4816-B705-169EDB7E9802~5B840D1E-1143-4C88-9451-17FEA79E2BBD</t>
  </si>
  <si>
    <t>DV - TP=TPH_2021|IUS=0694f35a-869a-4d87-929e-29a719f2d84b~E009CCF1-8466-4816-B705-169EDB7E9802~A4AF6DD2-2467-454F-BC9D-5042DAAD4EA2</t>
  </si>
  <si>
    <t>DV - TP=TPH_2021|IUS=c388236e-9718-4ac8-9984-3d90554a7813~784D95D4-0CE0-45D9-BAFF-C9D19082FFDD~A311B12B-026F-47CC-8D35-8E994906C86E</t>
  </si>
  <si>
    <t>DV - TP=TPH_2021|IUS=c388236e-9718-4ac8-9984-3d90554a7813~784D95D4-0CE0-45D9-BAFF-C9D19082FFDD~5B840D1E-1143-4C88-9451-17FEA79E2BBD</t>
  </si>
  <si>
    <t>DV - TP=TPH_2021|IUS=c388236e-9718-4ac8-9984-3d90554a7813~784D95D4-0CE0-45D9-BAFF-C9D19082FFDD~A4AF6DD2-2467-454F-BC9D-5042DAAD4EA2</t>
  </si>
  <si>
    <t>DV - TP=TPH_2021|IUS=daa131f0-cc28-43b6-96e0-d3b17839d6ac~784D95D4-0CE0-45D9-BAFF-C9D19082FFDD~A311B12B-026F-47CC-8D35-8E994906C86E</t>
  </si>
  <si>
    <t>DV - TP=TPH_2021|IUS=daa131f0-cc28-43b6-96e0-d3b17839d6ac~784D95D4-0CE0-45D9-BAFF-C9D19082FFDD~5B840D1E-1143-4C88-9451-17FEA79E2BBD</t>
  </si>
  <si>
    <t>DV - TP=TPH_2021|IUS=daa131f0-cc28-43b6-96e0-d3b17839d6ac~784D95D4-0CE0-45D9-BAFF-C9D19082FFDD~A4AF6DD2-2467-454F-BC9D-5042DAAD4EA2</t>
  </si>
  <si>
    <t>DV - TP=TPH_2021|IUS=059e9403-ce3c-4a44-82e3-618e67119ec8~db4aadc2-9b8a-4c0c-8b4d-055d64000fb3~A311B12B-026F-47CC-8D35-8E994906C86E</t>
  </si>
  <si>
    <t>DV - TP=TPH_2021|IUS=7636ebf8-af9f-4c33-b3d4-4f6fa45ddda1~db4aadc2-9b8a-4c0c-8b4d-055d64000fb3~A311B12B-026F-47CC-8D35-8E994906C86E</t>
  </si>
  <si>
    <t>DV - TP=TPH_2021|IUS=ae2506db-3e96-4d98-aa31-a4adbbc130ef~db4aadc2-9b8a-4c0c-8b4d-055d64000fb3~A311B12B-026F-47CC-8D35-8E994906C86E</t>
  </si>
  <si>
    <t>DV - TP=TPH_2021|IUS=81418b96-9cb3-4285-b03b-508ac5a2daf7~784D95D4-0CE0-45D9-BAFF-C9D19082FFDD~A311B12B-026F-47CC-8D35-8E994906C86E</t>
  </si>
  <si>
    <t>DV - TP=TPH_2021|IUS=81418b96-9cb3-4285-b03b-508ac5a2daf7~784D95D4-0CE0-45D9-BAFF-C9D19082FFDD~5B840D1E-1143-4C88-9451-17FEA79E2BBD</t>
  </si>
  <si>
    <t>DV - TP=TPH_2021|IUS=81418b96-9cb3-4285-b03b-508ac5a2daf7~784D95D4-0CE0-45D9-BAFF-C9D19082FFDD~A4AF6DD2-2467-454F-BC9D-5042DAAD4EA2</t>
  </si>
  <si>
    <t>DV - TP=TPH_2021|IUS=8c675256-3332-45a8-a8a2-be34e13d85cc~784D95D4-0CE0-45D9-BAFF-C9D19082FFDD~A311B12B-026F-47CC-8D35-8E994906C86E</t>
  </si>
  <si>
    <t>DV - TP=TPH_2021|IUS=8c675256-3332-45a8-a8a2-be34e13d85cc~784D95D4-0CE0-45D9-BAFF-C9D19082FFDD~5B840D1E-1143-4C88-9451-17FEA79E2BBD</t>
  </si>
  <si>
    <t>DV - TP=TPH_2021|IUS=8c675256-3332-45a8-a8a2-be34e13d85cc~784D95D4-0CE0-45D9-BAFF-C9D19082FFDD~A4AF6DD2-2467-454F-BC9D-5042DAAD4EA2</t>
  </si>
  <si>
    <t>DV - TP=TPH_2021|IUS=c66fb4e3-f060-484a-8f14-24b3f998654e~cd60cbd1-1f82-4aa0-adf8-4d66e145c512~A311B12B-026F-47CC-8D35-8E994906C86E</t>
  </si>
  <si>
    <t>DV - TP=TPH_2021|IUS=3075adc2-ba8d-4aa8-abb4-5efe8086bd62~784D95D4-0CE0-45D9-BAFF-C9D19082FFDD~A311B12B-026F-47CC-8D35-8E994906C86E</t>
  </si>
  <si>
    <t>DV - TP=TPH_2021|IUS=7abc031d-00eb-46d6-896f-1235f9d463d7~784D95D4-0CE0-45D9-BAFF-C9D19082FFDD~A311B12B-026F-47CC-8D35-8E994906C86E</t>
  </si>
  <si>
    <t>DV - TP=TPH_2021|IUS=a1c464e2-003b-4ea5-86f0-18f9fa900d29~cd60cbd1-1f82-4aa0-adf8-4d66e145c512~A311B12B-026F-47CC-8D35-8E994906C86E</t>
  </si>
  <si>
    <t>DV - TP=TPH_2021|IUS=a1c464e2-003b-4ea5-86f0-18f9fa900d29~cd60cbd1-1f82-4aa0-adf8-4d66e145c512~5B840D1E-1143-4C88-9451-17FEA79E2BBD</t>
  </si>
  <si>
    <t>DV - TP=TPH_2021|IUS=a1c464e2-003b-4ea5-86f0-18f9fa900d29~cd60cbd1-1f82-4aa0-adf8-4d66e145c512~A4AF6DD2-2467-454F-BC9D-5042DAAD4EA2</t>
  </si>
  <si>
    <t>DV - TP=TPH_2021|IUS=ea2ef13d-ffa1-46f2-b301-5e2b122ef632~9b0c298f-1b36-42c9-963a-8e74c29d944d~A311B12B-026F-47CC-8D35-8E994906C86E</t>
  </si>
  <si>
    <t>DV - TP=TPH_2021|IUS=b8cf56ea-2abe-4a2e-856f-332a125d5ea4~1a6b0005-85af-4235-862a-57c0e25bffc8~A311B12B-026F-47CC-8D35-8E994906C86E</t>
  </si>
  <si>
    <t>DV - TP=TPH_2021|IUS=afdef5da-b8b6-4620-9b91-d183fcde91c1~cd60cbd1-1f82-4aa0-adf8-4d66e145c512~A311B12B-026F-47CC-8D35-8E994906C86E</t>
  </si>
  <si>
    <t>DV - TP=TPH_2021|IUS=afdef5da-b8b6-4620-9b91-d183fcde91c1~cd60cbd1-1f82-4aa0-adf8-4d66e145c512~5B840D1E-1143-4C88-9451-17FEA79E2BBD</t>
  </si>
  <si>
    <t>DV - TP=TPH_2021|IUS=afdef5da-b8b6-4620-9b91-d183fcde91c1~cd60cbd1-1f82-4aa0-adf8-4d66e145c512~A4AF6DD2-2467-454F-BC9D-5042DAAD4EA2</t>
  </si>
  <si>
    <t>DV - TP=TPH_2021|IUS=a9e094aa-03d6-4008-87ce-425afcaeedc7~4F5FCB7B-B738-463D-B124-1DFDD5678A26~A311B12B-026F-47CC-8D35-8E994906C86E</t>
  </si>
  <si>
    <t>DV - TP=TPH_2021|IUS=8508c755-0e46-4e53-b223-1c95e7389643~784D95D4-0CE0-45D9-BAFF-C9D19082FFDD~A311B12B-026F-47CC-8D35-8E994906C86E</t>
  </si>
  <si>
    <t>DV - TP=TPH_2021|IUS=b44d5153-c90d-4605-84a5-595d7d796219~784D95D4-0CE0-45D9-BAFF-C9D19082FFDD~A311B12B-026F-47CC-8D35-8E994906C86E</t>
  </si>
  <si>
    <t>DV - TP=TPH_2021|IUS=01553513-944c-4d01-b145-4e9c5279adb2~784D95D4-0CE0-45D9-BAFF-C9D19082FFDD~A311B12B-026F-47CC-8D35-8E994906C86E</t>
  </si>
  <si>
    <t>DV - TP=TPH_2021|IUS=5b42cc75-1ce8-443a-a332-2340b3c17d32~784D95D4-0CE0-45D9-BAFF-C9D19082FFDD~A311B12B-026F-47CC-8D35-8E994906C86E</t>
  </si>
  <si>
    <t>DV - TP=TPH_2021|IUS=238ebb21-2d92-4b89-9776-7508417f2258~784D95D4-0CE0-45D9-BAFF-C9D19082FFDD~A311B12B-026F-47CC-8D35-8E994906C86E</t>
  </si>
  <si>
    <t>DV - TP=TPH_2021|IUS=2c90a63a-5838-4b2f-bec5-7b27329e1d9e~784D95D4-0CE0-45D9-BAFF-C9D19082FFDD~A311B12B-026F-47CC-8D35-8E994906C86E</t>
  </si>
  <si>
    <t>DV - TP=TPH_2021|IUS=b24098cd-875f-40d4-a195-0a2ccf2182ac~784D95D4-0CE0-45D9-BAFF-C9D19082FFDD~0fb28e5b-bcd0-463e-b9c3-e8f8989eb1ce</t>
  </si>
  <si>
    <t>DV - TP=TPH_2021|IUS=b24098cd-875f-40d4-a195-0a2ccf2182ac~784D95D4-0CE0-45D9-BAFF-C9D19082FFDD~76951bc3-a72f-4fa9-95db-be05d5f02863</t>
  </si>
  <si>
    <t>DV - TP=TPH_2021|IUS=b24098cd-875f-40d4-a195-0a2ccf2182ac~784D95D4-0CE0-45D9-BAFF-C9D19082FFDD~86416d4a-b67c-4a8a-9777-76496d4235d6</t>
  </si>
  <si>
    <t>DV - TP=TPH_2021|IUS=b24098cd-875f-40d4-a195-0a2ccf2182ac~784D95D4-0CE0-45D9-BAFF-C9D19082FFDD~c1bcfefd-79d3-4edb-95d7-a977184f53bf</t>
  </si>
  <si>
    <t>DV - TP=TPH_2021|IUS=b24098cd-875f-40d4-a195-0a2ccf2182ac~784D95D4-0CE0-45D9-BAFF-C9D19082FFDD~8c11f877-2a82-416e-91cf-21db202291c8</t>
  </si>
  <si>
    <t>DV - TP=TPH_2021|IUS=b24098cd-875f-40d4-a195-0a2ccf2182ac~784D95D4-0CE0-45D9-BAFF-C9D19082FFDD~73742822-4bd4-4b1c-9f3c-4913f1610965</t>
  </si>
  <si>
    <t>DV - TP=TPH_2021|IUS=b24098cd-875f-40d4-a195-0a2ccf2182ac~784D95D4-0CE0-45D9-BAFF-C9D19082FFDD~c1f6163b-5632-4595-aa7d-c10a25d1538f</t>
  </si>
  <si>
    <t>DV - TP=TPH_2021|IUS=b24098cd-875f-40d4-a195-0a2ccf2182ac~784D95D4-0CE0-45D9-BAFF-C9D19082FFDD~98f6fb3d-7f41-410d-9113-c2556cd30941</t>
  </si>
  <si>
    <t>DV - TP=TPH_2021|IUS=b24098cd-875f-40d4-a195-0a2ccf2182ac~784D95D4-0CE0-45D9-BAFF-C9D19082FFDD~e87bc07c-f53e-49d9-8ec0-a884b97c5a34</t>
  </si>
  <si>
    <t>DV - TP=TPH_2021|IUS=3c67219b-6e9e-47ac-ba8a-6286be4d89a4~784D95D4-0CE0-45D9-BAFF-C9D19082FFDD~342798b8-763a-4289-b1ff-aa843f6f6cbf</t>
  </si>
  <si>
    <t>DV - TP=TPH_2021|IUS=3c67219b-6e9e-47ac-ba8a-6286be4d89a4~784D95D4-0CE0-45D9-BAFF-C9D19082FFDD~844864b6-2893-4b51-b4f0-0fabf7719470</t>
  </si>
  <si>
    <t>DV - TP=TPH_2021|IUS=3c67219b-6e9e-47ac-ba8a-6286be4d89a4~784D95D4-0CE0-45D9-BAFF-C9D19082FFDD~62c0563f-4d65-4dcd-a139-fe7c2663743b</t>
  </si>
  <si>
    <t>DV - TP=TPH_2021|IUS=3c67219b-6e9e-47ac-ba8a-6286be4d89a4~784D95D4-0CE0-45D9-BAFF-C9D19082FFDD~63704437-04a5-4e0d-ade2-25dc2989dd23</t>
  </si>
  <si>
    <t>DV - TP=TPH_2021|IUS=3c67219b-6e9e-47ac-ba8a-6286be4d89a4~784D95D4-0CE0-45D9-BAFF-C9D19082FFDD~4d0cd28c-8d97-4e31-8874-64bb2f015045</t>
  </si>
  <si>
    <t>DV - TP=TPH_2021|IUS=3c67219b-6e9e-47ac-ba8a-6286be4d89a4~784D95D4-0CE0-45D9-BAFF-C9D19082FFDD~2dd4517e-d6f1-4e9f-9a18-36c30709a8ce</t>
  </si>
  <si>
    <t>DV - TP=TPH_2021|IUS=0a678d46-a321-4775-87dc-5aae9f44717c~B602B58B-6879-4188-9D49-DD833281FE4E~A4AF6DD2-2467-454F-BC9D-5042DAAD4EA2</t>
  </si>
  <si>
    <t>DV - TP=TPH_2021|IUS=0a678d46-a321-4775-87dc-5aae9f44717c~B602B58B-6879-4188-9D49-DD833281FE4E~5B840D1E-1143-4C88-9451-17FEA79E2BBD</t>
  </si>
  <si>
    <t>DV - TP=TPH_2021|IUS=0a678d46-a321-4775-87dc-5aae9f44717c~B602B58B-6879-4188-9D49-DD833281FE4E~A311B12B-026F-47CC-8D35-8E994906C86E</t>
  </si>
  <si>
    <t>DV - TP=TPH_2021|IUS=8dfad4b7-4129-4c72-9ee4-172830894610~784D95D4-0CE0-45D9-BAFF-C9D19082FFDD~A311B12B-026F-47CC-8D35-8E994906C86E</t>
  </si>
  <si>
    <t>DV - TP=TPH_2021|IUS=b7a3d32b-88ab-4508-8ffb-80ef8ce2a5c7~784D95D4-0CE0-45D9-BAFF-C9D19082FFDD~A311B12B-026F-47CC-8D35-8E994906C86E</t>
  </si>
  <si>
    <t>DV - TP=TPH_2021|IUS=b7a3d32b-88ab-4508-8ffb-80ef8ce2a5c7~784D95D4-0CE0-45D9-BAFF-C9D19082FFDD~9F0958BB-07BF-4817-8243-23ABB5DDE043</t>
  </si>
  <si>
    <t>DV - TP=TPH_2021|IUS=b7a3d32b-88ab-4508-8ffb-80ef8ce2a5c7~784D95D4-0CE0-45D9-BAFF-C9D19082FFDD~452D40AA-9B58-4469-B337-6A4B5822BB78</t>
  </si>
  <si>
    <t>DV - TP=TPH_2021|IUS=1cb3dcb6-70d3-44e2-8d6f-1a2a247fec89~784D95D4-0CE0-45D9-BAFF-C9D19082FFDD~A311B12B-026F-47CC-8D35-8E994906C86E</t>
  </si>
  <si>
    <t>DV - TP=TPH_2021|IUS=1cb3dcb6-70d3-44e2-8d6f-1a2a247fec89~784D95D4-0CE0-45D9-BAFF-C9D19082FFDD~5B840D1E-1143-4C88-9451-17FEA79E2BBD</t>
  </si>
  <si>
    <t>DV - TP=TPH_2021|IUS=1cb3dcb6-70d3-44e2-8d6f-1a2a247fec89~784D95D4-0CE0-45D9-BAFF-C9D19082FFDD~A4AF6DD2-2467-454F-BC9D-5042DAAD4EA2</t>
  </si>
  <si>
    <t>DV - TP=TPH_2021|IUS=7c0b0ecd-f12f-4881-a172-90d1ce4a3275~B602B58B-6879-4188-9D49-DD833281FE4E~A311B12B-026F-47CC-8D35-8E994906C86E</t>
  </si>
  <si>
    <t>DV - TP=TPH_2021|IUS=7c0b0ecd-f12f-4881-a172-90d1ce4a3275~B602B58B-6879-4188-9D49-DD833281FE4E~5B840D1E-1143-4C88-9451-17FEA79E2BBD</t>
  </si>
  <si>
    <t>DV - TP=TPH_2021|IUS=7c0b0ecd-f12f-4881-a172-90d1ce4a3275~B602B58B-6879-4188-9D49-DD833281FE4E~A4AF6DD2-2467-454F-BC9D-5042DAAD4EA2</t>
  </si>
  <si>
    <t>DV - TP=TPH_2021|IUS=45352fc9-2328-4a31-8104-4669fb35f130~784D95D4-0CE0-45D9-BAFF-C9D19082FFDD~A311B12B-026F-47CC-8D35-8E994906C86E</t>
  </si>
  <si>
    <t>DV - TP=TPH_2021|IUS=45352fc9-2328-4a31-8104-4669fb35f130~784D95D4-0CE0-45D9-BAFF-C9D19082FFDD~5B840D1E-1143-4C88-9451-17FEA79E2BBD</t>
  </si>
  <si>
    <t>DV - TP=TPH_2021|IUS=45352fc9-2328-4a31-8104-4669fb35f130~784D95D4-0CE0-45D9-BAFF-C9D19082FFDD~A4AF6DD2-2467-454F-BC9D-5042DAAD4EA2</t>
  </si>
  <si>
    <t>DV - TP=TPH_2021|IUS=7c03f2eb-9b51-418d-be9a-504bcb84a391~784D95D4-0CE0-45D9-BAFF-C9D19082FFDD~A311B12B-026F-47CC-8D35-8E994906C86E</t>
  </si>
  <si>
    <t>DV - TP=TPH_2021|IUS=7c03f2eb-9b51-418d-be9a-504bcb84a391~784D95D4-0CE0-45D9-BAFF-C9D19082FFDD~5B840D1E-1143-4C88-9451-17FEA79E2BBD</t>
  </si>
  <si>
    <t>DV - TP=TPH_2021|IUS=7c03f2eb-9b51-418d-be9a-504bcb84a391~784D95D4-0CE0-45D9-BAFF-C9D19082FFDD~A4AF6DD2-2467-454F-BC9D-5042DAAD4EA2</t>
  </si>
  <si>
    <t>DV - TP=TPH_2021|IUS=77e2c272-7c80-4751-a831-0a7a732afaad~B602B58B-6879-4188-9D49-DD833281FE4E~A311B12B-026F-47CC-8D35-8E994906C86E</t>
  </si>
  <si>
    <t>DV - TP=TPH_2021|IUS=77e2c272-7c80-4751-a831-0a7a732afaad~B602B58B-6879-4188-9D49-DD833281FE4E~5B840D1E-1143-4C88-9451-17FEA79E2BBD</t>
  </si>
  <si>
    <t>DV - TP=TPH_2021|IUS=77e2c272-7c80-4751-a831-0a7a732afaad~B602B58B-6879-4188-9D49-DD833281FE4E~A4AF6DD2-2467-454F-BC9D-5042DAAD4EA2</t>
  </si>
  <si>
    <t>DV - TP=TPH_2021|IUS=8aa9c39b-be5c-478f-afe3-0eb3caee7db2~784D95D4-0CE0-45D9-BAFF-C9D19082FFDD~A311B12B-026F-47CC-8D35-8E994906C86E</t>
  </si>
  <si>
    <t>DV - TP=TPH_2021|IUS=8aa9c39b-be5c-478f-afe3-0eb3caee7db2~784D95D4-0CE0-45D9-BAFF-C9D19082FFDD~5B840D1E-1143-4C88-9451-17FEA79E2BBD</t>
  </si>
  <si>
    <t>DV - TP=TPH_2021|IUS=8aa9c39b-be5c-478f-afe3-0eb3caee7db2~784D95D4-0CE0-45D9-BAFF-C9D19082FFDD~A4AF6DD2-2467-454F-BC9D-5042DAAD4EA2</t>
  </si>
  <si>
    <t>DV - TP=TPH_2021|IUS=3af08de3-37fe-4f19-b4c8-d06a741b8cb1~784D95D4-0CE0-45D9-BAFF-C9D19082FFDD~A311B12B-026F-47CC-8D35-8E994906C86E</t>
  </si>
  <si>
    <t>DV - TP=TPH_2021|IUS=3af08de3-37fe-4f19-b4c8-d06a741b8cb1~784D95D4-0CE0-45D9-BAFF-C9D19082FFDD~5B840D1E-1143-4C88-9451-17FEA79E2BBD</t>
  </si>
  <si>
    <t>DV - TP=TPH_2021|IUS=3af08de3-37fe-4f19-b4c8-d06a741b8cb1~784D95D4-0CE0-45D9-BAFF-C9D19082FFDD~A4AF6DD2-2467-454F-BC9D-5042DAAD4EA2</t>
  </si>
  <si>
    <t>DV - TP=TPH_2021|IUS=dd0f7392-8254-44e1-a8cc-d848c624ba77~B602B58B-6879-4188-9D49-DD833281FE4E~A311B12B-026F-47CC-8D35-8E994906C86E</t>
  </si>
  <si>
    <t>DV - TP=TPH_2021|IUS=dd0f7392-8254-44e1-a8cc-d848c624ba77~B602B58B-6879-4188-9D49-DD833281FE4E~5B840D1E-1143-4C88-9451-17FEA79E2BBD</t>
  </si>
  <si>
    <t>DV - TP=TPH_2021|IUS=dd0f7392-8254-44e1-a8cc-d848c624ba77~B602B58B-6879-4188-9D49-DD833281FE4E~A4AF6DD2-2467-454F-BC9D-5042DAAD4EA2</t>
  </si>
  <si>
    <t>DV - TP=TPH_2021|IUS=d3490965-4609-42f4-b3b6-e944ab86a8f7~784D95D4-0CE0-45D9-BAFF-C9D19082FFDD~A311B12B-026F-47CC-8D35-8E994906C86E</t>
  </si>
  <si>
    <t>DV - TP=TPH_2021|IUS=d3490965-4609-42f4-b3b6-e944ab86a8f7~784D95D4-0CE0-45D9-BAFF-C9D19082FFDD~5B840D1E-1143-4C88-9451-17FEA79E2BBD</t>
  </si>
  <si>
    <t>DV - TP=TPH_2021|IUS=d3490965-4609-42f4-b3b6-e944ab86a8f7~784D95D4-0CE0-45D9-BAFF-C9D19082FFDD~A4AF6DD2-2467-454F-BC9D-5042DAAD4EA2</t>
  </si>
  <si>
    <t>DV - TP=TPH_2021|IUS=f96be299-a13a-4fdb-9894-c5a9a5037da5~B602B58B-6879-4188-9D49-DD833281FE4E~A311B12B-026F-47CC-8D35-8E994906C86E</t>
  </si>
  <si>
    <t>DV - TP=TPH_2021|IUS=f96be299-a13a-4fdb-9894-c5a9a5037da5~B602B58B-6879-4188-9D49-DD833281FE4E~5B840D1E-1143-4C88-9451-17FEA79E2BBD</t>
  </si>
  <si>
    <t>DV - TP=TPH_2021|IUS=f96be299-a13a-4fdb-9894-c5a9a5037da5~B602B58B-6879-4188-9D49-DD833281FE4E~A4AF6DD2-2467-454F-BC9D-5042DAAD4EA2</t>
  </si>
  <si>
    <t>DV - TP=TPH_2021|IUS=40664cde-edee-4f13-9ccb-9f5267fafd0e~B602B58B-6879-4188-9D49-DD833281FE4E~A311B12B-026F-47CC-8D35-8E994906C86E</t>
  </si>
  <si>
    <t>DV - TP=TPH_2021|IUS=40664cde-edee-4f13-9ccb-9f5267fafd0e~B602B58B-6879-4188-9D49-DD833281FE4E~5B840D1E-1143-4C88-9451-17FEA79E2BBD</t>
  </si>
  <si>
    <t>DV - TP=TPH_2021|IUS=40664cde-edee-4f13-9ccb-9f5267fafd0e~B602B58B-6879-4188-9D49-DD833281FE4E~A4AF6DD2-2467-454F-BC9D-5042DAAD4EA2</t>
  </si>
  <si>
    <t>DV - TP=TPH_2021|IUS=cbfdf264-3a9b-4345-9e6d-411e5515b223~784D95D4-0CE0-45D9-BAFF-C9D19082FFDD~0bd4976d-37ed-4687-a1a9-803e6bedc784</t>
  </si>
  <si>
    <t>DV - TP=TPH_2021|IUS=cbfdf264-3a9b-4345-9e6d-411e5515b223~784D95D4-0CE0-45D9-BAFF-C9D19082FFDD~a11b73d6-d16e-40f5-9f3c-36900b73de74</t>
  </si>
  <si>
    <t>DV - TP=TPH_2021|IUS=cbfdf264-3a9b-4345-9e6d-411e5515b223~784D95D4-0CE0-45D9-BAFF-C9D19082FFDD~6dac6e00-4d0b-4658-bea8-de97bb6741ef</t>
  </si>
  <si>
    <t>DV - TP=TPH_2021|IUS=cbfdf264-3a9b-4345-9e6d-411e5515b223~784D95D4-0CE0-45D9-BAFF-C9D19082FFDD~8dff46f2-718b-4c40-b2b6-36fbd87c2b2e</t>
  </si>
  <si>
    <t>DV - TP=TPH_2021|IUS=cbfdf264-3a9b-4345-9e6d-411e5515b223~784D95D4-0CE0-45D9-BAFF-C9D19082FFDD~981b352e-6b36-479e-943a-80ba7f3a35fd</t>
  </si>
  <si>
    <t>DV - TP=TPH_2021|IUS=cbfdf264-3a9b-4345-9e6d-411e5515b223~784D95D4-0CE0-45D9-BAFF-C9D19082FFDD~74b244d1-dbe5-4c45-8ec5-8ce69eefd22b</t>
  </si>
  <si>
    <t>DV - TP=TPH_2021|IUS=cbfdf264-3a9b-4345-9e6d-411e5515b223~784D95D4-0CE0-45D9-BAFF-C9D19082FFDD~a0e22238-d1f2-42f5-8e2a-1729a93cea61</t>
  </si>
  <si>
    <t>DV - TP=TPH_2021|IUS=cbfdf264-3a9b-4345-9e6d-411e5515b223~784D95D4-0CE0-45D9-BAFF-C9D19082FFDD~0f1a3489-659e-4c97-bffc-de82a2ef75a9</t>
  </si>
  <si>
    <t>DV - TP=TPH_2021|IUS=cbfdf264-3a9b-4345-9e6d-411e5515b223~784D95D4-0CE0-45D9-BAFF-C9D19082FFDD~e2817d9b-8400-4f3c-94a4-6e97a7e5ae1a</t>
  </si>
  <si>
    <t>DV - TP=TPH_2021|IUS=64409883-93de-4f38-a67b-f5e66d9395cf~784D95D4-0CE0-45D9-BAFF-C9D19082FFDD~A311B12B-026F-47CC-8D35-8E994906C86E</t>
  </si>
  <si>
    <t>DV - TP=TPH_2021|IUS=41133b84-eef3-41e4-9b17-4d491bebabdf~784D95D4-0CE0-45D9-BAFF-C9D19082FFDD~A311B12B-026F-47CC-8D35-8E994906C86E</t>
  </si>
  <si>
    <t>DV - TP=TPH_2021|IUS=41133b84-eef3-41e4-9b17-4d491bebabdf~784D95D4-0CE0-45D9-BAFF-C9D19082FFDD~5B840D1E-1143-4C88-9451-17FEA79E2BBD</t>
  </si>
  <si>
    <t>DV - TP=TPH_2021|IUS=41133b84-eef3-41e4-9b17-4d491bebabdf~784D95D4-0CE0-45D9-BAFF-C9D19082FFDD~A4AF6DD2-2467-454F-BC9D-5042DAAD4EA2</t>
  </si>
  <si>
    <t>DV - TP=TPH_2021|IUS=33c35d05-2621-439a-a3a6-81763c38a675~B602B58B-6879-4188-9D49-DD833281FE4E~A311B12B-026F-47CC-8D35-8E994906C86E</t>
  </si>
  <si>
    <t>DV - TP=TPH_2021|IUS=33c35d05-2621-439a-a3a6-81763c38a675~B602B58B-6879-4188-9D49-DD833281FE4E~5B840D1E-1143-4C88-9451-17FEA79E2BBD</t>
  </si>
  <si>
    <t>DV - TP=TPH_2021|IUS=33c35d05-2621-439a-a3a6-81763c38a675~B602B58B-6879-4188-9D49-DD833281FE4E~A4AF6DD2-2467-454F-BC9D-5042DAAD4EA2</t>
  </si>
  <si>
    <t>DV - TP=TPH_2021|IUS=9a74a691-c0a5-4b1c-93ea-53ef107fa0af~B602B58B-6879-4188-9D49-DD833281FE4E~A311B12B-026F-47CC-8D35-8E994906C86E</t>
  </si>
  <si>
    <t>DV - TP=TPH_2021|IUS=9a74a691-c0a5-4b1c-93ea-53ef107fa0af~B602B58B-6879-4188-9D49-DD833281FE4E~5B840D1E-1143-4C88-9451-17FEA79E2BBD</t>
  </si>
  <si>
    <t>DV - TP=TPH_2021|IUS=9a74a691-c0a5-4b1c-93ea-53ef107fa0af~B602B58B-6879-4188-9D49-DD833281FE4E~A4AF6DD2-2467-454F-BC9D-5042DAAD4EA2</t>
  </si>
  <si>
    <t>DV - TP=TPH_2021|IUS=077191f0-d9f1-4b8d-911b-55bec3e9c863~B602B58B-6879-4188-9D49-DD833281FE4E~A311B12B-026F-47CC-8D35-8E994906C86E</t>
  </si>
  <si>
    <t>DV - TP=TPH_2021|IUS=077191f0-d9f1-4b8d-911b-55bec3e9c863~B602B58B-6879-4188-9D49-DD833281FE4E~5B840D1E-1143-4C88-9451-17FEA79E2BBD</t>
  </si>
  <si>
    <t>DV - TP=TPH_2021|IUS=077191f0-d9f1-4b8d-911b-55bec3e9c863~B602B58B-6879-4188-9D49-DD833281FE4E~A4AF6DD2-2467-454F-BC9D-5042DAAD4EA2</t>
  </si>
  <si>
    <t>DV - TP=TPH_2021|IUS=a744104d-406d-49f7-bca8-aa6c2fd62142~784D95D4-0CE0-45D9-BAFF-C9D19082FFDD~A4AF6DD2-2467-454F-BC9D-5042DAAD4EA2</t>
  </si>
  <si>
    <t>DV - TP=TPH_2021|IUS=a744104d-406d-49f7-bca8-aa6c2fd62142~784D95D4-0CE0-45D9-BAFF-C9D19082FFDD~5B840D1E-1143-4C88-9451-17FEA79E2BBD</t>
  </si>
  <si>
    <t>DV - TP=TPH_2021|IUS=a744104d-406d-49f7-bca8-aa6c2fd62142~784D95D4-0CE0-45D9-BAFF-C9D19082FFDD~A311B12B-026F-47CC-8D35-8E994906C86E</t>
  </si>
  <si>
    <t>DV - TP=TPH_2021|IUS=b77fae4e-f7be-43b6-9fed-829302017320~784D95D4-0CE0-45D9-BAFF-C9D19082FFDD~d0c2f053-e12d-4489-b234-5e6442da99d4</t>
  </si>
  <si>
    <t>DV - TP=TPH_2021|IUS=56a49523-9072-4b0c-9647-3a66005319cf~35e45ad1-6bf0-4957-b759-6b12fcd283ce~d0c2f053-e12d-4489-b234-5e6442da99d4</t>
  </si>
  <si>
    <t>DV - TP=TPH_2021|IUS=e7552f57-f850-4ffe-8104-3c8fd6e14f63~35e45ad1-6bf0-4957-b759-6b12fcd283ce~A311B12B-026F-47CC-8D35-8E994906C86E</t>
  </si>
  <si>
    <t>DV - TP=TPH_2021|IUS=25aaeed1-3e6f-434c-9729-0019b6b71287~784D95D4-0CE0-45D9-BAFF-C9D19082FFDD~A311B12B-026F-47CC-8D35-8E994906C86E</t>
  </si>
  <si>
    <t>DV - TP=TPH_2021|IUS=f5139e57-81f4-47d8-bb8a-7edd91a4374c~784D95D4-0CE0-45D9-BAFF-C9D19082FFDD~A311B12B-026F-47CC-8D35-8E994906C86E</t>
  </si>
  <si>
    <t>DV - TP=TPH_2021|IUS=a1523721-4135-47e5-95c4-070eb3456ef6~784D95D4-0CE0-45D9-BAFF-C9D19082FFDD~A311B12B-026F-47CC-8D35-8E994906C86E</t>
  </si>
  <si>
    <t>DV - TP=TPH_2021|IUS=e98a0b3c-6688-4fff-ad86-ca1c1070f27b~784D95D4-0CE0-45D9-BAFF-C9D19082FFDD~A311B12B-026F-47CC-8D35-8E994906C86E</t>
  </si>
  <si>
    <t>DV - TP=TPH_2021|IUS=f77d2647-3d78-43d5-8ac5-7668d5cba938~784D95D4-0CE0-45D9-BAFF-C9D19082FFDD~A311B12B-026F-47CC-8D35-8E994906C86E</t>
  </si>
  <si>
    <t>DV - TP=TPH_2021|IUS=0029da21-393c-40a6-b64c-6e6260e93836~B602B58B-6879-4188-9D49-DD833281FE4E~A311B12B-026F-47CC-8D35-8E994906C86E</t>
  </si>
  <si>
    <t>DV - TP=TPH_2021|IUS=0029da21-393c-40a6-b64c-6e6260e93836~B602B58B-6879-4188-9D49-DD833281FE4E~5B840D1E-1143-4C88-9451-17FEA79E2BBD</t>
  </si>
  <si>
    <t>DV - TP=TPH_2021|IUS=0029da21-393c-40a6-b64c-6e6260e93836~B602B58B-6879-4188-9D49-DD833281FE4E~A4AF6DD2-2467-454F-BC9D-5042DAAD4EA2</t>
  </si>
  <si>
    <t>DV - TP=TPH_2021|IUS=7c1a4dcc-9777-492d-ae52-7f43ad8540d3~B602B58B-6879-4188-9D49-DD833281FE4E~A311B12B-026F-47CC-8D35-8E994906C86E</t>
  </si>
  <si>
    <t>DV - TP=TPH_2021|IUS=60c8af21-4ca5-4221-945e-2cc76a328307~784D95D4-0CE0-45D9-BAFF-C9D19082FFDD~A311B12B-026F-47CC-8D35-8E994906C86E</t>
  </si>
  <si>
    <t>DV - TP=TPH_2021|IUS=2c5a1df4-27e8-4d25-886a-9c85c7484540~B602B58B-6879-4188-9D49-DD833281FE4E~A311B12B-026F-47CC-8D35-8E994906C86E</t>
  </si>
  <si>
    <t>DV - TP=TPH_2021|IUS=2d372ca4-fd39-4ac4-80be-39ff7e9d867c~B602B58B-6879-4188-9D49-DD833281FE4E~A311B12B-026F-47CC-8D35-8E994906C86E</t>
  </si>
  <si>
    <t>DV - TP=TPH_2021|IUS=652a3f07-a611-4912-a5c0-8e08b95816a2~784D95D4-0CE0-45D9-BAFF-C9D19082FFDD~A311B12B-026F-47CC-8D35-8E994906C86E</t>
  </si>
  <si>
    <t>DV - TP=TPH_2021|IUS=7dbdcfe9-5680-45f2-9aac-c9f349a46fcf~784D95D4-0CE0-45D9-BAFF-C9D19082FFDD~A311B12B-026F-47CC-8D35-8E994906C86E</t>
  </si>
  <si>
    <t>DV - TP=TPH_2021|IUS=40085de5-1df1-4161-ac61-30dcb8787a68~B602B58B-6879-4188-9D49-DD833281FE4E~A311B12B-026F-47CC-8D35-8E994906C86E</t>
  </si>
  <si>
    <t>DV - TP=TPH_2021|IUS=824ce582-cc59-4a91-8886-45b09e71ed26~784D95D4-0CE0-45D9-BAFF-C9D19082FFDD~A311B12B-026F-47CC-8D35-8E994906C86E</t>
  </si>
  <si>
    <t>DV - TP=TPH_2021|IUS=a9e688af-0114-42dc-bec0-94a47ff46aeb~784D95D4-0CE0-45D9-BAFF-C9D19082FFDD~A311B12B-026F-47CC-8D35-8E994906C86E</t>
  </si>
  <si>
    <t>DV - TP=TPH_2021|IUS=b25b8076-c6f4-493c-a9fa-c995d947e0a7~784D95D4-0CE0-45D9-BAFF-C9D19082FFDD~1dfe2695-591b-4e07-996b-330721dc48d5</t>
  </si>
  <si>
    <t>DV - TP=TPH_2021|IUS=b25b8076-c6f4-493c-a9fa-c995d947e0a7~784D95D4-0CE0-45D9-BAFF-C9D19082FFDD~58c5326c-1d8f-4024-a7f7-070b1b43c5eb</t>
  </si>
  <si>
    <t>DV - TP=TPH_2021|IUS=7d94a980-dc15-4c2a-bfef-6a539fbe1370~784D95D4-0CE0-45D9-BAFF-C9D19082FFDD~1dfe2695-591b-4e07-996b-330721dc48d5</t>
  </si>
  <si>
    <t>DV - TP=TPH_2021|IUS=b25b8076-c6f4-493c-a9fa-c995d947e0a7~784D95D4-0CE0-45D9-BAFF-C9D19082FFDD~A311B12B-026F-47CC-8D35-8E994906C86E</t>
  </si>
  <si>
    <t>DV - TP=TPH_2021|IUS=7d94a980-dc15-4c2a-bfef-6a539fbe1370~784D95D4-0CE0-45D9-BAFF-C9D19082FFDD~58c5326c-1d8f-4024-a7f7-070b1b43c5eb</t>
  </si>
  <si>
    <t>DV - TP=TPH_2021|IUS=7d94a980-dc15-4c2a-bfef-6a539fbe1370~784D95D4-0CE0-45D9-BAFF-C9D19082FFDD~A311B12B-026F-47CC-8D35-8E994906C86E</t>
  </si>
  <si>
    <t>DV - TP=TPH_2021|IUS=b66b4480-f5bd-4eb2-84fa-34c3dfb341a2~784D95D4-0CE0-45D9-BAFF-C9D19082FFDD~A311B12B-026F-47CC-8D35-8E994906C86E</t>
  </si>
  <si>
    <t>DV - TP=TPH_2021|IUS=b66b4480-f5bd-4eb2-84fa-34c3dfb341a2~784D95D4-0CE0-45D9-BAFF-C9D19082FFDD~1dfe2695-591b-4e07-996b-330721dc48d5</t>
  </si>
  <si>
    <t>DV - TP=TPH_2021|IUS=b66b4480-f5bd-4eb2-84fa-34c3dfb341a2~784D95D4-0CE0-45D9-BAFF-C9D19082FFDD~58c5326c-1d8f-4024-a7f7-070b1b43c5eb</t>
  </si>
  <si>
    <t>DV - TP=TPH_2021|IUS=b66b4480-f5bd-4eb2-84fa-34c3dfb341a2~784D95D4-0CE0-45D9-BAFF-C9D19082FFDD~5335a8c7-fa91-483c-99d6-e2f03d27e851</t>
  </si>
  <si>
    <t>DV - TP=TPH_2021|IUS=b66b4480-f5bd-4eb2-84fa-34c3dfb341a2~784D95D4-0CE0-45D9-BAFF-C9D19082FFDD~d31390c3-f8aa-4147-aa81-863e940c0784</t>
  </si>
  <si>
    <t>Правноснажно осуђена пунолетна лица према месту извршења кривичног дела</t>
  </si>
  <si>
    <t>Малолетни учиниоци кривичних дела (14-17 година) којима су изречене кривичне санкције према месту извршења кривичног дела</t>
  </si>
  <si>
    <t>Број лекара на 1 000 становника*</t>
  </si>
  <si>
    <r>
      <t>Проценат деце која су вакцинисана против дифтерије, тетануса и великог кашља у првој години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</si>
  <si>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r>
      <t>Проценат деце која су вакцинисана против малих богиња у првих 18 месеци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</si>
  <si>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t>Number of doctors per 1,000 inhabitants*</t>
  </si>
  <si>
    <t>Proportion of infants vaccinated against diphtheria, tetanus and pertussis (%)**</t>
  </si>
  <si>
    <t>Proportion of children vaccinated against measles (%)**</t>
  </si>
  <si>
    <r>
      <t xml:space="preserve">Изграђени станови </t>
    </r>
    <r>
      <rPr>
        <sz val="12"/>
        <rFont val="Arial"/>
        <family val="2"/>
      </rPr>
      <t>на 1 000 становника</t>
    </r>
    <r>
      <rPr>
        <vertAlign val="superscript"/>
        <sz val="12"/>
        <rFont val="Arial"/>
        <family val="2"/>
      </rPr>
      <t>2</t>
    </r>
  </si>
  <si>
    <t xml:space="preserve">             ЖИВОТНА СРЕДИНА</t>
  </si>
  <si>
    <r>
      <t>Дужина водоводне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</si>
  <si>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водоводну мрежу</t>
    </r>
    <r>
      <rPr>
        <vertAlign val="superscript"/>
        <sz val="14"/>
        <rFont val="Arial"/>
        <family val="2"/>
      </rPr>
      <t>1</t>
    </r>
  </si>
  <si>
    <r>
      <t>Дужина канализационе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</si>
  <si>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канализациону мрежу</t>
    </r>
    <r>
      <rPr>
        <vertAlign val="superscript"/>
        <sz val="14"/>
        <rFont val="Arial"/>
        <family val="2"/>
      </rPr>
      <t>1</t>
    </r>
  </si>
  <si>
    <r>
      <t>Пропорција територије под шумом*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</si>
  <si>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Територија под шумом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</si>
  <si>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Constructed dwellings per 1,000 inhabitants</t>
    </r>
    <r>
      <rPr>
        <vertAlign val="superscript"/>
        <sz val="14"/>
        <rFont val="Arial"/>
        <family val="2"/>
      </rPr>
      <t>2</t>
    </r>
  </si>
  <si>
    <r>
      <t>Length of the water supply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</si>
  <si>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the water supply system</t>
    </r>
    <r>
      <rPr>
        <vertAlign val="superscript"/>
        <sz val="14"/>
        <rFont val="Arial"/>
        <family val="2"/>
      </rPr>
      <t>1</t>
    </r>
  </si>
  <si>
    <r>
      <t>Length of urban wastewater collecting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</si>
  <si>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urban wastewater collecting system</t>
    </r>
    <r>
      <rPr>
        <vertAlign val="superscript"/>
        <sz val="14"/>
        <rFont val="Arial"/>
        <family val="2"/>
      </rPr>
      <t>1</t>
    </r>
  </si>
  <si>
    <r>
      <t>Territory of land area covered by forest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</si>
  <si>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Proportion of land area covered by forest*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</si>
  <si>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t xml:space="preserve">             ENVIRONMENT</t>
  </si>
  <si>
    <t>Chart 305</t>
  </si>
  <si>
    <t>$G$14:$G$15</t>
  </si>
  <si>
    <t>DV - TP=TPH_2020|IUS=3a6c87d1-4476-4d5c-b167-f07086af338b~db4aadc2-9b8a-4c0c-8b4d-055d64000fb3~5B840D1E-1143-4C88-9451-17FEA79E2BBD</t>
  </si>
  <si>
    <t>DV - TP=TPH_2021|IUS=3a6c87d1-4476-4d5c-b167-f07086af338b~db4aadc2-9b8a-4c0c-8b4d-055d64000fb3~5B840D1E-1143-4C88-9451-17FEA79E2BBD</t>
  </si>
  <si>
    <t>DV - TP=TPH_2020|IUS=3a6c87d1-4476-4d5c-b167-f07086af338b~db4aadc2-9b8a-4c0c-8b4d-055d64000fb3~A4AF6DD2-2467-454F-BC9D-5042DAAD4EA2</t>
  </si>
  <si>
    <t>DV - TP=TPH_2021|IUS=3a6c87d1-4476-4d5c-b167-f07086af338b~db4aadc2-9b8a-4c0c-8b4d-055d64000fb3~A4AF6DD2-2467-454F-BC9D-5042DAAD4EA2</t>
  </si>
  <si>
    <t>DV - TP=TPH_2021|IUS=549b1d40-e1bd-4cd2-b16b-fcafa02d3e14~784D95D4-0CE0-45D9-BAFF-C9D19082FFDD~A311B12B-026F-47CC-8D35-8E994906C86E</t>
  </si>
  <si>
    <t>DV - TP=TPH_2021|IUS=28a26199-76b6-4e21-b138-fbdc1a6c2db4~B602B58B-6879-4188-9D49-DD833281FE4E~A311B12B-026F-47CC-8D35-8E994906C86E</t>
  </si>
  <si>
    <t>DV - TP=TPH_2021|IUS=22258875-47b7-42d5-98a2-af5fb802e40f~b7abfa75-8d0e-4ae6-b2b6-d12801cb9478~A311B12B-026F-47CC-8D35-8E994906C86E</t>
  </si>
  <si>
    <t>DV - TP=TPH_2021|IUS=5b19dc9f-2470-4df6-ada2-c4e4db19cd69~784D95D4-0CE0-45D9-BAFF-C9D19082FFDD~A311B12B-026F-47CC-8D35-8E994906C86E</t>
  </si>
  <si>
    <t>DV - TP=TPH_2021|IUS=c82952af-ad15-4436-b6ec-c9e4a5570943~b7abfa75-8d0e-4ae6-b2b6-d12801cb9478~A311B12B-026F-47CC-8D35-8E994906C86E</t>
  </si>
  <si>
    <t>DV - TP=TPH_2021|IUS=61b2c063-3edb-48b0-bcc2-e63cdc46ecf4~784D95D4-0CE0-45D9-BAFF-C9D19082FFDD~A311B12B-026F-47CC-8D35-8E994906C86E</t>
  </si>
  <si>
    <t>DV - TP=TPH_2021|IUS=438b75fa-b3c4-4b9e-85de-733c64821df1~B602B58B-6879-4188-9D49-DD833281FE4E~15D02518-65E3-44C8-9A50-ACE5BFF371F8</t>
  </si>
  <si>
    <t>DV - TP=TPH_2021|IUS=59854FF8-91D3-418E-8C21-452042084FCA~B602B58B-6879-4188-9D49-DD833281FE4E~15D02518-65E3-44C8-9A50-ACE5BFF371F8</t>
  </si>
  <si>
    <t>DV - TP=TPH_2021|IUS=7609c3dc-009f-4ac2-a7c8-eee73e02f0ca~784D95D4-0CE0-45D9-BAFF-C9D19082FFDD~A311B12B-026F-47CC-8D35-8E994906C86E</t>
  </si>
  <si>
    <t>DV - TP=TPH_2021|IUS=ede54558-02cc-483e-aa62-0de8c8ba65f2~4F5FCB7B-B738-463D-B124-1DFDD5678A26~A311B12B-026F-47CC-8D35-8E994906C86E</t>
  </si>
  <si>
    <t>Chart 350</t>
  </si>
  <si>
    <t>$K$28:$K$30</t>
  </si>
  <si>
    <t>DV - TP=TPH_2022|IUS=c3f93010-a547-45fe-9dc1-e1eddbae5a0e~784D95D4-0CE0-45D9-BAFF-C9D19082FFDD~A311B12B-026F-47CC-8D35-8E994906C86E</t>
  </si>
  <si>
    <t>DV - TP=TPH_2022|IUS=3d48d7c0-b8af-415c-ae65-c1c8a0523caf~784D95D4-0CE0-45D9-BAFF-C9D19082FFDD~A311B12B-026F-47CC-8D35-8E994906C86E</t>
  </si>
  <si>
    <t>DV - TP=TPH_2022|IUS=3d48d7c0-b8af-415c-ae65-c1c8a0523caf~784D95D4-0CE0-45D9-BAFF-C9D19082FFDD~5B840D1E-1143-4C88-9451-17FEA79E2BBD</t>
  </si>
  <si>
    <t>DV - TP=TPH_2022|IUS=3d48d7c0-b8af-415c-ae65-c1c8a0523caf~784D95D4-0CE0-45D9-BAFF-C9D19082FFDD~A4AF6DD2-2467-454F-BC9D-5042DAAD4EA2</t>
  </si>
  <si>
    <t>DV - TP=TPH_2022|IUS=23658e74-ee9b-4a66-9047-fc703cfb4e50~B602B58B-6879-4188-9D49-DD833281FE4E~A4AF6DD2-2467-454F-BC9D-5042DAAD4EA2</t>
  </si>
  <si>
    <t>DV - TP=TPH_2022|IUS=d94b7afa-94c9-437c-ab33-3a4c62cd0cf8~387a6ab4-d645-4f22-aecc-531b05c4527c~A311B12B-026F-47CC-8D35-8E994906C86E</t>
  </si>
  <si>
    <t>DV - TP=TPH_2022|IUS=23658e74-ee9b-4a66-9047-fc703cfb4e50~B602B58B-6879-4188-9D49-DD833281FE4E~5B840D1E-1143-4C88-9451-17FEA79E2BBD</t>
  </si>
  <si>
    <t>DV - TP=TPH_2022|IUS=23658e74-ee9b-4a66-9047-fc703cfb4e50~B602B58B-6879-4188-9D49-DD833281FE4E~A311B12B-026F-47CC-8D35-8E994906C86E</t>
  </si>
  <si>
    <t>DV - TP=TPH_2022|IUS=f8b23362-bb0e-4b51-b4b9-24e378fb2c5f~784D95D4-0CE0-45D9-BAFF-C9D19082FFDD~A311B12B-026F-47CC-8D35-8E994906C86E</t>
  </si>
  <si>
    <t>DV - TP=TPH_2022|IUS=f8b23362-bb0e-4b51-b4b9-24e378fb2c5f~784D95D4-0CE0-45D9-BAFF-C9D19082FFDD~5B840D1E-1143-4C88-9451-17FEA79E2BBD</t>
  </si>
  <si>
    <t>DV - TP=TPH_2022|IUS=f8b23362-bb0e-4b51-b4b9-24e378fb2c5f~784D95D4-0CE0-45D9-BAFF-C9D19082FFDD~A4AF6DD2-2467-454F-BC9D-5042DAAD4EA2</t>
  </si>
  <si>
    <t>DV - TP=TPH_2022|IUS=3a6c87d1-4476-4d5c-b167-f07086af338b~db4aadc2-9b8a-4c0c-8b4d-055d64000fb3~A311B12B-026F-47CC-8D35-8E994906C86E</t>
  </si>
  <si>
    <t>DV - TP=TPH_2022|IUS=3a6c87d1-4476-4d5c-b167-f07086af338b~db4aadc2-9b8a-4c0c-8b4d-055d64000fb3~5B840D1E-1143-4C88-9451-17FEA79E2BBD</t>
  </si>
  <si>
    <t>DV - TP=TPH_2022|IUS=3a6c87d1-4476-4d5c-b167-f07086af338b~db4aadc2-9b8a-4c0c-8b4d-055d64000fb3~A4AF6DD2-2467-454F-BC9D-5042DAAD4EA2</t>
  </si>
  <si>
    <t>DV - TP=TPH_2022|IUS=80b6a966-be75-449e-897d-6e5ee91a34e9~B602B58B-6879-4188-9D49-DD833281FE4E~d103dd05-6cbe-4f43-a4d4-61bb55ee6f6b</t>
  </si>
  <si>
    <t>DV - TP=TPH_2022|IUS=80b6a966-be75-449e-897d-6e5ee91a34e9~B602B58B-6879-4188-9D49-DD833281FE4E~01b95879-977b-40d7-a6fc-904bd295560a</t>
  </si>
  <si>
    <t>DV - TP=TPH_2022|IUS=80b6a966-be75-449e-897d-6e5ee91a34e9~B602B58B-6879-4188-9D49-DD833281FE4E~e20caa1c-ff79-488b-aad0-608cf4f72a5d</t>
  </si>
  <si>
    <t>DV - TP=TPH_2022|IUS=80b6a966-be75-449e-897d-6e5ee91a34e9~B602B58B-6879-4188-9D49-DD833281FE4E~549ac43e-a66d-43f5-b01f-663484318d3e</t>
  </si>
  <si>
    <t>DV - TP=TPH_2022|IUS=80b6a966-be75-449e-897d-6e5ee91a34e9~B602B58B-6879-4188-9D49-DD833281FE4E~d7bc8a31-b7dd-4806-8a0b-1c0786767536</t>
  </si>
  <si>
    <t>DV - TP=TPH_2022|IUS=80b6a966-be75-449e-897d-6e5ee91a34e9~B602B58B-6879-4188-9D49-DD833281FE4E~bd5b0c11-64eb-4470-bd16-cfc42fea7a20</t>
  </si>
  <si>
    <t>DV - TP=TPH_2022|IUS=80b6a966-be75-449e-897d-6e5ee91a34e9~B602B58B-6879-4188-9D49-DD833281FE4E~ec97769e-af2c-42f6-8b04-e182775d686a</t>
  </si>
  <si>
    <t>DV - TP=TPH_2022|IUS=80b6a966-be75-449e-897d-6e5ee91a34e9~B602B58B-6879-4188-9D49-DD833281FE4E~f60a2593-5b40-4d65-ae64-edcf2cb46303</t>
  </si>
  <si>
    <t>DV - TP=TPH_2022|IUS=80b6a966-be75-449e-897d-6e5ee91a34e9~B602B58B-6879-4188-9D49-DD833281FE4E~104fafe5-f134-447c-889e-d3cf14f6a12f</t>
  </si>
  <si>
    <t>DV - TP=TPH_2021|IUS=c00d2b1a-2984-4d90-87fd-3185640eaf79~B602B58B-6879-4188-9D49-DD833281FE4E~A311B12B-026F-47CC-8D35-8E994906C86E</t>
  </si>
  <si>
    <t>DV - TP=TPH_2021|IUS=3cdd68e8-320a-4e1d-8210-1fbdf2c58385~B602B58B-6879-4188-9D49-DD833281FE4E~A311B12B-026F-47CC-8D35-8E994906C86E</t>
  </si>
  <si>
    <t>DV - TP=TPH_2021|IUS=132b1b19-cc80-48b1-bb76-ea9838cb8b01~B602B58B-6879-4188-9D49-DD833281FE4E~A311B12B-026F-47CC-8D35-8E994906C86E</t>
  </si>
  <si>
    <t>DV - TP=TPH_2021|IUS=4a3b15d2-5857-4996-b93f-1044dd236342~0d14b8cc-310a-4c59-b16c-f59c3dc98da0~A311B12B-026F-47CC-8D35-8E994906C86E</t>
  </si>
  <si>
    <t>DV - TP=TPH_2021|IUS=358d57f8-74f5-4b66-9ae6-0119ac06202f~387a6ab4-d645-4f22-aecc-531b05c4527c~A311B12B-026F-47CC-8D35-8E994906C86E</t>
  </si>
  <si>
    <t>DV - TP=TPH_2021|IUS=af86280d-0553-4efd-9883-bb5997bacc2b~0d14b8cc-310a-4c59-b16c-f59c3dc98da0~A311B12B-026F-47CC-8D35-8E994906C86E</t>
  </si>
  <si>
    <t>DV - TP=TPH_2021|IUS=ff869b50-8689-4e22-b346-37d28ca2387b~387a6ab4-d645-4f22-aecc-531b05c4527c~A311B12B-026F-47CC-8D35-8E994906C86E</t>
  </si>
  <si>
    <t>DV - TP=TPH_2021|IUS=f004a024-7286-4309-a595-c77b56d595c1~0d14b8cc-310a-4c59-b16c-f59c3dc98da0~A311B12B-026F-47CC-8D35-8E994906C86E</t>
  </si>
  <si>
    <t>DV - TP=TPH_2021|IUS=8faf82db-5856-45c8-997a-8d9b45fa1897~387a6ab4-d645-4f22-aecc-531b05c4527c~A311B12B-026F-47CC-8D35-8E994906C86E</t>
  </si>
  <si>
    <t>DV - TP=TPH_2021|IUS=268aa1d9-3e89-4cd6-9cc5-cc8aef9c0113~0d14b8cc-310a-4c59-b16c-f59c3dc98da0~A311B12B-026F-47CC-8D35-8E994906C86E</t>
  </si>
  <si>
    <t>DV - TP=TPH_2021|IUS=2a0cf309-4062-4b0f-a491-65e5ac54336c~387a6ab4-d645-4f22-aecc-531b05c4527c~A311B12B-026F-47CC-8D35-8E994906C86E</t>
  </si>
  <si>
    <t>DV - TP=TPH_2021|IUS=bd8e236f-3511-46e8-9f06-5aa4f953e0b2~0d14b8cc-310a-4c59-b16c-f59c3dc98da0~A311B12B-026F-47CC-8D35-8E994906C86E</t>
  </si>
  <si>
    <t>DV - TP=TPH_2021|IUS=f91bb7b9-e3e0-4103-9fe7-a24491dd5691~0d14b8cc-310a-4c59-b16c-f59c3dc98da0~A311B12B-026F-47CC-8D35-8E994906C86E</t>
  </si>
  <si>
    <t>DV - TP=TPH_2021|IUS=ea053d20-23ce-4c76-8666-61b320d30bf1~387a6ab4-d645-4f22-aecc-531b05c4527c~A311B12B-026F-47CC-8D35-8E994906C86E</t>
  </si>
  <si>
    <t>DV - TP=TPH_2021|IUS=bc5f5ce9-7c9c-4c77-8940-54e439b68da4~0d14b8cc-310a-4c59-b16c-f59c3dc98da0~A311B12B-026F-47CC-8D35-8E994906C86E</t>
  </si>
  <si>
    <t>DV - TP=TPH_2021|IUS=b40a4cfe-c3d9-4268-a035-556a476a53b3~387a6ab4-d645-4f22-aecc-531b05c4527c~A311B12B-026F-47CC-8D35-8E994906C86E</t>
  </si>
  <si>
    <t>DV - TP=TPH_2021|IUS=ac822945-7126-430d-8d59-7fae14506d51~784D95D4-0CE0-45D9-BAFF-C9D19082FFDD~A311B12B-026F-47CC-8D35-8E994906C86E</t>
  </si>
  <si>
    <t>DV - TP=TPH_2021|IUS=f76db236-e7a8-40be-92f3-691f9efeedce~784D95D4-0CE0-45D9-BAFF-C9D19082FFDD~A311B12B-026F-47CC-8D35-8E994906C86E</t>
  </si>
  <si>
    <t>DV - TP=TPH_2021|IUS=4278c82c-db36-4b67-b132-dfc4308629ec~784D95D4-0CE0-45D9-BAFF-C9D19082FFDD~A311B12B-026F-47CC-8D35-8E994906C86E</t>
  </si>
  <si>
    <t>DV - TP=TPH_2021|IUS=9872d102-cae4-43fb-ab5a-f05c390710cd~784D95D4-0CE0-45D9-BAFF-C9D19082FFDD~A311B12B-026F-47CC-8D35-8E994906C86E</t>
  </si>
  <si>
    <t>DV - TP=TPH_2021|IUS=7b14deff-2355-49f4-b9c0-3a10b1638430~784D95D4-0CE0-45D9-BAFF-C9D19082FFDD~A311B12B-026F-47CC-8D35-8E994906C86E</t>
  </si>
  <si>
    <t>DV - TP=TPH_2021|IUS=b2c9cb69-5038-48af-a45f-038c63b3a64d~784D95D4-0CE0-45D9-BAFF-C9D19082FFDD~A311B12B-026F-47CC-8D35-8E994906C86E</t>
  </si>
  <si>
    <t>DV - TP=TPH_2021|IUS=240f0fb5-072c-42ec-9a6d-e42a41ae82dd~784D95D4-0CE0-45D9-BAFF-C9D19082FFDD~A311B12B-026F-47CC-8D35-8E994906C86E</t>
  </si>
  <si>
    <t>DV - TP=TPH_2021|IUS=436b6678-66b4-410e-9f9b-980b3b1cabdd~f65eb32f-a909-4087-97b1-06de0101483d~4c1a5758-8db5-4ef3-8aa1-bf7bed7f3928</t>
  </si>
  <si>
    <t>DV - TP=TPH_2021|IUS=436b6678-66b4-410e-9f9b-980b3b1cabdd~f65eb32f-a909-4087-97b1-06de0101483d~A311B12B-026F-47CC-8D35-8E994906C86E</t>
  </si>
  <si>
    <t>DV - TP=TPH_2021|IUS=01349ABF-084C-4947-A789-97C36314BF39~18EBDC26-DBD5-4F46-93C3-624C14400D50~A311B12B-026F-47CC-8D35-8E994906C86E</t>
  </si>
  <si>
    <t>DV - TP=TPH_2021|IUS=fb98786f-8e01-45f6-8739-67ff3c53b393~784D95D4-0CE0-45D9-BAFF-C9D19082FFDD~A311B12B-026F-47CC-8D35-8E994906C86E</t>
  </si>
  <si>
    <t>DV - TP=TPH_2021|IUS=196f5f1f-6826-468a-a9bb-394f1a105a3b~784D95D4-0CE0-45D9-BAFF-C9D19082FFDD~A311B12B-026F-47CC-8D35-8E994906C86E</t>
  </si>
  <si>
    <t>DV - TP=TPH_2021|IUS=39588204-86ba-4a3a-a41f-45bf832b39d6~784D95D4-0CE0-45D9-BAFF-C9D19082FFDD~A311B12B-026F-47CC-8D35-8E994906C86E</t>
  </si>
  <si>
    <t>DV - TP=TPH_2021|IUS=cc218562-729e-4428-ab94-8260e909b6c2~f65eb32f-a909-4087-97b1-06de0101483d~A311B12B-026F-47CC-8D35-8E994906C86E</t>
  </si>
  <si>
    <t>DV - TP=TPH_2021|IUS=9b553176-a3f2-4b2e-93d6-45dfe3e7ed6f~784D95D4-0CE0-45D9-BAFF-C9D19082FFDD~A311B12B-026F-47CC-8D35-8E994906C86E</t>
  </si>
  <si>
    <t>DV - TP=TPH_2021|IUS=1aeed8a9-accf-4c00-8942-f983c0bea025~f65eb32f-a909-4087-97b1-06de0101483d~A311B12B-026F-47CC-8D35-8E994906C86E</t>
  </si>
  <si>
    <t>DV - TP=TPH_2021|IUS=b33b97a8-2d40-486c-aada-66478c50a8e4~784D95D4-0CE0-45D9-BAFF-C9D19082FFDD~A311B12B-026F-47CC-8D35-8E994906C86E</t>
  </si>
  <si>
    <t>DV - TP=TPH_2021|IUS=b33b97a8-2d40-486c-aada-66478c50a8e4~784D95D4-0CE0-45D9-BAFF-C9D19082FFDD~e413277d-6a93-4997-a540-b0fea0bb61df</t>
  </si>
  <si>
    <t>DV - TP=TPH_2021|IUS=b33b97a8-2d40-486c-aada-66478c50a8e4~784D95D4-0CE0-45D9-BAFF-C9D19082FFDD~2f3ac7ff-176a-4a41-8761-36279662e25c</t>
  </si>
  <si>
    <t>DV - TP=TPH_2021|IUS=5a187dd2-c9fb-480a-8c5b-0a6bcbb08a5b~784D95D4-0CE0-45D9-BAFF-C9D19082FFDD~A311B12B-026F-47CC-8D35-8E994906C86E</t>
  </si>
  <si>
    <t>DV - TP=TPH_2021|IUS=5a187dd2-c9fb-480a-8c5b-0a6bcbb08a5b~784D95D4-0CE0-45D9-BAFF-C9D19082FFDD~e413277d-6a93-4997-a540-b0fea0bb61df</t>
  </si>
  <si>
    <t>DV - TP=TPH_2021|IUS=5a187dd2-c9fb-480a-8c5b-0a6bcbb08a5b~784D95D4-0CE0-45D9-BAFF-C9D19082FFDD~2f3ac7ff-176a-4a41-8761-36279662e25c</t>
  </si>
  <si>
    <t>DV - TP=TPH_2021|IUS=5e6e7904-96ce-4291-9d34-7cbd3c7b0bfa~784D95D4-0CE0-45D9-BAFF-C9D19082FFDD~e413277d-6a93-4997-a540-b0fea0bb61df</t>
  </si>
  <si>
    <t>DV - TP=TPH_2021|IUS=5e6e7904-96ce-4291-9d34-7cbd3c7b0bfa~784D95D4-0CE0-45D9-BAFF-C9D19082FFDD~2f3ac7ff-176a-4a41-8761-36279662e25c</t>
  </si>
  <si>
    <t>Просечне зараде без пореза и доприноса, 2020-2022.</t>
  </si>
  <si>
    <t>Број основних школа, 2022.</t>
  </si>
  <si>
    <t>Number of primary schools, 2022</t>
  </si>
  <si>
    <t>2022.</t>
  </si>
  <si>
    <t>Ученици уписани у средње школе, 2020-2022.</t>
  </si>
  <si>
    <t>Ученици уписани у средње школе, 2022.</t>
  </si>
  <si>
    <t>Students enrolled in secondary school, 2022</t>
  </si>
  <si>
    <t>Број корисника дечијег додатка (0-17 година), 2020-2022.</t>
  </si>
  <si>
    <t>Број корисника основног додатка за негу и помоћ другог лица према старости, 2022.</t>
  </si>
  <si>
    <t>Број хранитељских породица, 2020-2022.</t>
  </si>
  <si>
    <t>Urban settlements</t>
  </si>
  <si>
    <t>Other settlements</t>
  </si>
  <si>
    <t>DV - TP=TPH_2022|IUS=1339cb77-96ab-4778-9a85-bed5ccd97e44~784D95D4-0CE0-45D9-BAFF-C9D19082FFDD~9F0958BB-07BF-4817-8243-23ABB5DDE043</t>
  </si>
  <si>
    <t>DV - TP=TPH_2022|IUS=1339cb77-96ab-4778-9a85-bed5ccd97e44~784D95D4-0CE0-45D9-BAFF-C9D19082FFDD~452D40AA-9B58-4469-B337-6A4B5822BB78</t>
  </si>
  <si>
    <t>DV - TP=TPH_2022|IUS=5ae16c18-eb29-4bb3-83c1-478cb5887225~784D95D4-0CE0-45D9-BAFF-C9D19082FFDD~9F0958BB-07BF-4817-8243-23ABB5DDE043</t>
  </si>
  <si>
    <t>DV - TP=TPH_2022|IUS=5ae16c18-eb29-4bb3-83c1-478cb5887225~784D95D4-0CE0-45D9-BAFF-C9D19082FFDD~452D40AA-9B58-4469-B337-6A4B5822BB78</t>
  </si>
  <si>
    <t>DV - TP=TPH_2022|IUS=1339cb77-96ab-4778-9a85-bed5ccd97e44~784D95D4-0CE0-45D9-BAFF-C9D19082FFDD~A311B12B-026F-47CC-8D35-8E994906C86E</t>
  </si>
  <si>
    <t>DV - TP=TPH_2022|IUS=5ae16c18-eb29-4bb3-83c1-478cb5887225~784D95D4-0CE0-45D9-BAFF-C9D19082FFDD~A311B12B-026F-47CC-8D35-8E994906C86E</t>
  </si>
  <si>
    <t>DV - TP=TPH_2022|IUS=e67d9f32-0795-4b55-ba34-5494fdec58e2~784D95D4-0CE0-45D9-BAFF-C9D19082FFDD~2349b437-f9f7-4a91-99c2-2e21d2065318</t>
  </si>
  <si>
    <t>DV - TP=TPH_2022|IUS=e67d9f32-0795-4b55-ba34-5494fdec58e2~784D95D4-0CE0-45D9-BAFF-C9D19082FFDD~6e3d3fc6-3f65-4825-8008-1cdea04224f0</t>
  </si>
  <si>
    <t>DV - TP=TPH_2022|IUS=27386afa-f032-4a3a-bf62-eba891d1890b~784D95D4-0CE0-45D9-BAFF-C9D19082FFDD~2349b437-f9f7-4a91-99c2-2e21d2065318</t>
  </si>
  <si>
    <t>DV - TP=TPH_2022|IUS=27386afa-f032-4a3a-bf62-eba891d1890b~784D95D4-0CE0-45D9-BAFF-C9D19082FFDD~6e3d3fc6-3f65-4825-8008-1cdea04224f0</t>
  </si>
  <si>
    <t>DV - TP=TPH_2022|IUS=8aa9c39b-be5c-478f-afe3-0eb3caee7db2~784D95D4-0CE0-45D9-BAFF-C9D19082FFDD~A311B12B-026F-47CC-8D35-8E994906C86E</t>
  </si>
  <si>
    <t>DV - TP=TPH_2022|IUS=8aa9c39b-be5c-478f-afe3-0eb3caee7db2~784D95D4-0CE0-45D9-BAFF-C9D19082FFDD~5B840D1E-1143-4C88-9451-17FEA79E2BBD</t>
  </si>
  <si>
    <t>DV - TP=TPH_2022|IUS=8aa9c39b-be5c-478f-afe3-0eb3caee7db2~784D95D4-0CE0-45D9-BAFF-C9D19082FFDD~A4AF6DD2-2467-454F-BC9D-5042DAAD4EA2</t>
  </si>
  <si>
    <t>DV - TP=TPH_2022|IUS=dd0f7392-8254-44e1-a8cc-d848c624ba77~B602B58B-6879-4188-9D49-DD833281FE4E~A311B12B-026F-47CC-8D35-8E994906C86E</t>
  </si>
  <si>
    <t>DV - TP=TPH_2022|IUS=dd0f7392-8254-44e1-a8cc-d848c624ba77~B602B58B-6879-4188-9D49-DD833281FE4E~5B840D1E-1143-4C88-9451-17FEA79E2BBD</t>
  </si>
  <si>
    <t>DV - TP=TPH_2022|IUS=dd0f7392-8254-44e1-a8cc-d848c624ba77~B602B58B-6879-4188-9D49-DD833281FE4E~A4AF6DD2-2467-454F-BC9D-5042DAAD4EA2</t>
  </si>
  <si>
    <t>DV - TP=TPH_2022|IUS=3af08de3-37fe-4f19-b4c8-d06a741b8cb1~784D95D4-0CE0-45D9-BAFF-C9D19082FFDD~A311B12B-026F-47CC-8D35-8E994906C86E</t>
  </si>
  <si>
    <t>DV - TP=TPH_2022|IUS=3af08de3-37fe-4f19-b4c8-d06a741b8cb1~784D95D4-0CE0-45D9-BAFF-C9D19082FFDD~5B840D1E-1143-4C88-9451-17FEA79E2BBD</t>
  </si>
  <si>
    <t>DV - TP=TPH_2022|IUS=3af08de3-37fe-4f19-b4c8-d06a741b8cb1~784D95D4-0CE0-45D9-BAFF-C9D19082FFDD~A4AF6DD2-2467-454F-BC9D-5042DAAD4EA2</t>
  </si>
  <si>
    <t>DV - TP=TPH_2022|IUS=d3490965-4609-42f4-b3b6-e944ab86a8f7~784D95D4-0CE0-45D9-BAFF-C9D19082FFDD~A311B12B-026F-47CC-8D35-8E994906C86E</t>
  </si>
  <si>
    <t>DV - TP=TPH_2022|IUS=d3490965-4609-42f4-b3b6-e944ab86a8f7~784D95D4-0CE0-45D9-BAFF-C9D19082FFDD~5B840D1E-1143-4C88-9451-17FEA79E2BBD</t>
  </si>
  <si>
    <t>DV - TP=TPH_2022|IUS=d3490965-4609-42f4-b3b6-e944ab86a8f7~784D95D4-0CE0-45D9-BAFF-C9D19082FFDD~A4AF6DD2-2467-454F-BC9D-5042DAAD4EA2</t>
  </si>
  <si>
    <t>DV - TP=TPH_2022|IUS=f96be299-a13a-4fdb-9894-c5a9a5037da5~B602B58B-6879-4188-9D49-DD833281FE4E~A311B12B-026F-47CC-8D35-8E994906C86E</t>
  </si>
  <si>
    <t>DV - TP=TPH_2022|IUS=f96be299-a13a-4fdb-9894-c5a9a5037da5~B602B58B-6879-4188-9D49-DD833281FE4E~5B840D1E-1143-4C88-9451-17FEA79E2BBD</t>
  </si>
  <si>
    <t>DV - TP=TPH_2022|IUS=f96be299-a13a-4fdb-9894-c5a9a5037da5~B602B58B-6879-4188-9D49-DD833281FE4E~A4AF6DD2-2467-454F-BC9D-5042DAAD4EA2</t>
  </si>
  <si>
    <t>DV - TP=TPH_2022|IUS=40664cde-edee-4f13-9ccb-9f5267fafd0e~B602B58B-6879-4188-9D49-DD833281FE4E~A311B12B-026F-47CC-8D35-8E994906C86E</t>
  </si>
  <si>
    <t>DV - TP=TPH_2022|IUS=40664cde-edee-4f13-9ccb-9f5267fafd0e~B602B58B-6879-4188-9D49-DD833281FE4E~5B840D1E-1143-4C88-9451-17FEA79E2BBD</t>
  </si>
  <si>
    <t>DV - TP=TPH_2022|IUS=40664cde-edee-4f13-9ccb-9f5267fafd0e~B602B58B-6879-4188-9D49-DD833281FE4E~A4AF6DD2-2467-454F-BC9D-5042DAAD4EA2</t>
  </si>
  <si>
    <t>DV - TP=TPH_2022|IUS=9e699203-18f2-4c16-8b91-4f40604a3ec0~784D95D4-0CE0-45D9-BAFF-C9D19082FFDD~6dac6e00-4d0b-4658-bea8-de97bb6741ef</t>
  </si>
  <si>
    <t>DV - TP=TPH_2022|IUS=9e699203-18f2-4c16-8b91-4f40604a3ec0~784D95D4-0CE0-45D9-BAFF-C9D19082FFDD~0bd4976d-37ed-4687-a1a9-803e6bedc784</t>
  </si>
  <si>
    <t>DV - TP=TPH_2022|IUS=9e699203-18f2-4c16-8b91-4f40604a3ec0~784D95D4-0CE0-45D9-BAFF-C9D19082FFDD~981b352e-6b36-479e-943a-80ba7f3a35fd</t>
  </si>
  <si>
    <t>DV - TP=TPH_2022|IUS=9e699203-18f2-4c16-8b91-4f40604a3ec0~784D95D4-0CE0-45D9-BAFF-C9D19082FFDD~8dff46f2-718b-4c40-b2b6-36fbd87c2b2e</t>
  </si>
  <si>
    <t>DV - TP=TPH_2022|IUS=9e699203-18f2-4c16-8b91-4f40604a3ec0~784D95D4-0CE0-45D9-BAFF-C9D19082FFDD~a11b73d6-d16e-40f5-9f3c-36900b73de74</t>
  </si>
  <si>
    <t>DV - TP=TPH_2022|IUS=9e699203-18f2-4c16-8b91-4f40604a3ec0~784D95D4-0CE0-45D9-BAFF-C9D19082FFDD~74b244d1-dbe5-4c45-8ec5-8ce69eefd22b</t>
  </si>
  <si>
    <t>DV - TP=TPH_2022|IUS=9e699203-18f2-4c16-8b91-4f40604a3ec0~784D95D4-0CE0-45D9-BAFF-C9D19082FFDD~0f1a3489-659e-4c97-bffc-de82a2ef75a9</t>
  </si>
  <si>
    <t>DV - TP=TPH_2022|IUS=9e699203-18f2-4c16-8b91-4f40604a3ec0~784D95D4-0CE0-45D9-BAFF-C9D19082FFDD~a0e22238-d1f2-42f5-8e2a-1729a93cea61</t>
  </si>
  <si>
    <t>DV - TP=TPH_2022|IUS=9e699203-18f2-4c16-8b91-4f40604a3ec0~784D95D4-0CE0-45D9-BAFF-C9D19082FFDD~e2817d9b-8400-4f3c-94a4-6e97a7e5ae1a</t>
  </si>
  <si>
    <t>DV - TP=TPH_2022|IUS=64409883-93de-4f38-a67b-f5e66d9395cf~784D95D4-0CE0-45D9-BAFF-C9D19082FFDD~A311B12B-026F-47CC-8D35-8E994906C86E</t>
  </si>
  <si>
    <t>DV - TP=TPH_2022|IUS=41133b84-eef3-41e4-9b17-4d491bebabdf~784D95D4-0CE0-45D9-BAFF-C9D19082FFDD~A311B12B-026F-47CC-8D35-8E994906C86E</t>
  </si>
  <si>
    <t>DV - TP=TPH_2022|IUS=41133b84-eef3-41e4-9b17-4d491bebabdf~784D95D4-0CE0-45D9-BAFF-C9D19082FFDD~5B840D1E-1143-4C88-9451-17FEA79E2BBD</t>
  </si>
  <si>
    <t>DV - TP=TPH_2022|IUS=41133b84-eef3-41e4-9b17-4d491bebabdf~784D95D4-0CE0-45D9-BAFF-C9D19082FFDD~A4AF6DD2-2467-454F-BC9D-5042DAAD4EA2</t>
  </si>
  <si>
    <t>DV - TP=TPH_2022|IUS=33c35d05-2621-439a-a3a6-81763c38a675~B602B58B-6879-4188-9D49-DD833281FE4E~A311B12B-026F-47CC-8D35-8E994906C86E</t>
  </si>
  <si>
    <t>DV - TP=TPH_2022|IUS=33c35d05-2621-439a-a3a6-81763c38a675~B602B58B-6879-4188-9D49-DD833281FE4E~5B840D1E-1143-4C88-9451-17FEA79E2BBD</t>
  </si>
  <si>
    <t>DV - TP=TPH_2022|IUS=33c35d05-2621-439a-a3a6-81763c38a675~B602B58B-6879-4188-9D49-DD833281FE4E~A4AF6DD2-2467-454F-BC9D-5042DAAD4EA2</t>
  </si>
  <si>
    <t>DV - TP=TPH_2022|IUS=9a74a691-c0a5-4b1c-93ea-53ef107fa0af~B602B58B-6879-4188-9D49-DD833281FE4E~A311B12B-026F-47CC-8D35-8E994906C86E</t>
  </si>
  <si>
    <t>DV - TP=TPH_2022|IUS=9a74a691-c0a5-4b1c-93ea-53ef107fa0af~B602B58B-6879-4188-9D49-DD833281FE4E~5B840D1E-1143-4C88-9451-17FEA79E2BBD</t>
  </si>
  <si>
    <t>DV - TP=TPH_2022|IUS=9a74a691-c0a5-4b1c-93ea-53ef107fa0af~B602B58B-6879-4188-9D49-DD833281FE4E~A4AF6DD2-2467-454F-BC9D-5042DAAD4EA2</t>
  </si>
  <si>
    <t>DV - TP=TPH_2022|IUS=077191f0-d9f1-4b8d-911b-55bec3e9c863~B602B58B-6879-4188-9D49-DD833281FE4E~A311B12B-026F-47CC-8D35-8E994906C86E</t>
  </si>
  <si>
    <t>DV - TP=TPH_2022|IUS=077191f0-d9f1-4b8d-911b-55bec3e9c863~B602B58B-6879-4188-9D49-DD833281FE4E~5B840D1E-1143-4C88-9451-17FEA79E2BBD</t>
  </si>
  <si>
    <t>DV - TP=TPH_2022|IUS=077191f0-d9f1-4b8d-911b-55bec3e9c863~B602B58B-6879-4188-9D49-DD833281FE4E~A4AF6DD2-2467-454F-BC9D-5042DAAD4EA2</t>
  </si>
  <si>
    <t>DV - TP=TPH_2022|IUS=577c285c-919b-467b-88a6-67950a05fb33~35e45ad1-6bf0-4957-b759-6b12fcd283ce~A311B12B-026F-47CC-8D35-8E994906C86E</t>
  </si>
  <si>
    <t>DV - TP=TPH_2022|IUS=9429b501-09ef-4c61-b948-1d42432837f8~35e45ad1-6bf0-4957-b759-6b12fcd283ce~A311B12B-026F-47CC-8D35-8E994906C86E</t>
  </si>
  <si>
    <t>DV - TP=TPH_2022|IUS=45244088-571c-40b5-b42c-557321560a5d~784D95D4-0CE0-45D9-BAFF-C9D19082FFDD~A311B12B-026F-47CC-8D35-8E994906C86E</t>
  </si>
  <si>
    <t>DV - TP=TPH_2022|IUS=d99fa4a1-e197-402a-b009-5f419cb9cda0~784D95D4-0CE0-45D9-BAFF-C9D19082FFDD~A311B12B-026F-47CC-8D35-8E994906C86E</t>
  </si>
  <si>
    <t>DV - TP=TPH_2022|IUS=75d091f1-0eda-49a9-8448-e781bc68c341~784D95D4-0CE0-45D9-BAFF-C9D19082FFDD~A311B12B-026F-47CC-8D35-8E994906C86E</t>
  </si>
  <si>
    <t>DV - TP=TPH_2022|IUS=73132686-4a6a-4aac-aebf-ad06b917b6df~784D95D4-0CE0-45D9-BAFF-C9D19082FFDD~A311B12B-026F-47CC-8D35-8E994906C86E</t>
  </si>
  <si>
    <t>DV - TP=TPH_2022|IUS=c50392d0-1621-4e21-b844-f328026b4461~784D95D4-0CE0-45D9-BAFF-C9D19082FFDD~A311B12B-026F-47CC-8D35-8E994906C86E</t>
  </si>
  <si>
    <t>DV - TP=TPH_2022|IUS=8dd53b76-7090-4a02-9750-4efb914c4352~784D95D4-0CE0-45D9-BAFF-C9D19082FFDD~6644a696-fef9-4e3b-b828-c31dc96c038c</t>
  </si>
  <si>
    <t>DV - TP=TPH_2022|IUS=8dd53b76-7090-4a02-9750-4efb914c4352~784D95D4-0CE0-45D9-BAFF-C9D19082FFDD~5f91ae4f-0330-4c24-9f04-2aa81bb1d530</t>
  </si>
  <si>
    <t>DV - TP=TPH_2022|IUS=8dd53b76-7090-4a02-9750-4efb914c4352~784D95D4-0CE0-45D9-BAFF-C9D19082FFDD~b86e0719-d9d1-4564-aa4f-707100b0b831</t>
  </si>
  <si>
    <t>DV - TP=TPH_2022|IUS=5d3fed1a-def0-4ee2-9230-caf50ca8b517~B602B58B-6879-4188-9D49-DD833281FE4E~A311B12B-026F-47CC-8D35-8E994906C86E</t>
  </si>
  <si>
    <t>DV - TP=TPH_2022|IUS=b17e182c-101b-4a6b-8097-d692fa623edd~B602B58B-6879-4188-9D49-DD833281FE4E~b86e0719-d9d1-4564-aa4f-707100b0b831</t>
  </si>
  <si>
    <t>DV - TP=TPH_2022|IUS=b17e182c-101b-4a6b-8097-d692fa623edd~B602B58B-6879-4188-9D49-DD833281FE4E~6644a696-fef9-4e3b-b828-c31dc96c038c</t>
  </si>
  <si>
    <t>DV - TP=TPH_2022|IUS=b17e182c-101b-4a6b-8097-d692fa623edd~B602B58B-6879-4188-9D49-DD833281FE4E~5f91ae4f-0330-4c24-9f04-2aa81bb1d530</t>
  </si>
  <si>
    <t>DV - TP=TPH_2022|IUS=c2e280eb-d5d5-415c-b09f-e5a26ac4d4e3~784D95D4-0CE0-45D9-BAFF-C9D19082FFDD~A311B12B-026F-47CC-8D35-8E994906C86E</t>
  </si>
  <si>
    <t>DV - TP=TPH_2022|IUS=a3ea39c4-baad-4731-8e2b-fd1a68b6dfe8~784D95D4-0CE0-45D9-BAFF-C9D19082FFDD~A311B12B-026F-47CC-8D35-8E994906C86E</t>
  </si>
  <si>
    <t>DV - TP=TPH_2022|IUS=7c1a4dcc-9777-492d-ae52-7f43ad8540d3~B602B58B-6879-4188-9D49-DD833281FE4E~A311B12B-026F-47CC-8D35-8E994906C86E</t>
  </si>
  <si>
    <t>DV - TP=TPH_2022|IUS=60c8af21-4ca5-4221-945e-2cc76a328307~784D95D4-0CE0-45D9-BAFF-C9D19082FFDD~A311B12B-026F-47CC-8D35-8E994906C86E</t>
  </si>
  <si>
    <t>DV - TP=TPH_2022|IUS=2c5a1df4-27e8-4d25-886a-9c85c7484540~B602B58B-6879-4188-9D49-DD833281FE4E~A311B12B-026F-47CC-8D35-8E994906C86E</t>
  </si>
  <si>
    <t>DV - TP=TPH_2022|IUS=652a3f07-a611-4912-a5c0-8e08b95816a2~784D95D4-0CE0-45D9-BAFF-C9D19082FFDD~A311B12B-026F-47CC-8D35-8E994906C86E</t>
  </si>
  <si>
    <t>DV - TP=TPH_2022|IUS=7dbdcfe9-5680-45f2-9aac-c9f349a46fcf~784D95D4-0CE0-45D9-BAFF-C9D19082FFDD~A311B12B-026F-47CC-8D35-8E994906C86E</t>
  </si>
  <si>
    <t>DV - TP=TPH_2022|IUS=2d372ca4-fd39-4ac4-80be-39ff7e9d867c~B602B58B-6879-4188-9D49-DD833281FE4E~A311B12B-026F-47CC-8D35-8E994906C86E</t>
  </si>
  <si>
    <t>DV - TP=TPH_2022|IUS=a9e688af-0114-42dc-bec0-94a47ff46aeb~784D95D4-0CE0-45D9-BAFF-C9D19082FFDD~A311B12B-026F-47CC-8D35-8E994906C86E</t>
  </si>
  <si>
    <t>DV - TP=TPH_2022|IUS=40085de5-1df1-4161-ac61-30dcb8787a68~B602B58B-6879-4188-9D49-DD833281FE4E~A311B12B-026F-47CC-8D35-8E994906C86E</t>
  </si>
  <si>
    <t>DV - TP=TPH_2022|IUS=824ce582-cc59-4a91-8886-45b09e71ed26~784D95D4-0CE0-45D9-BAFF-C9D19082FFDD~A311B12B-026F-47CC-8D35-8E994906C86E</t>
  </si>
  <si>
    <t>градска насеља</t>
  </si>
  <si>
    <t>остала насеља</t>
  </si>
  <si>
    <r>
      <t>Број становника по старосним групама, 2022.</t>
    </r>
    <r>
      <rPr>
        <b/>
        <sz val="12"/>
        <color rgb="FFFF0000"/>
        <rFont val="Calibri"/>
        <family val="2"/>
        <scheme val="minor"/>
      </rPr>
      <t xml:space="preserve"> (за приказ на графикону)</t>
    </r>
  </si>
  <si>
    <t>Становништво по петогодиштима, 2022.</t>
  </si>
  <si>
    <t>Домаћинства према броју чланова, 2022.</t>
  </si>
  <si>
    <t>Просечан број чланова домаћинства, 2022.</t>
  </si>
  <si>
    <t>Other</t>
  </si>
  <si>
    <t>Стопа смртности услед самоубиства, 2020-2022.</t>
  </si>
  <si>
    <t>Регистровани запослени према општини рада, 2020-2022.</t>
  </si>
  <si>
    <t>Registered employees by municipalities of work, 2020-2022</t>
  </si>
  <si>
    <t>Регистровани запослени према општини пребивалишта, 2020-2022.</t>
  </si>
  <si>
    <t>Registered employed by municipalities of residence, 2020-2022</t>
  </si>
  <si>
    <t>Регистровани запослени у односу на број становника, 2020-2022.</t>
  </si>
  <si>
    <t>Registered employed comparing to population number, 2020-2022</t>
  </si>
  <si>
    <t>Регистровани незапослени на 1000 становника, према полу, 2020-2022.</t>
  </si>
  <si>
    <t>Registered unemployed per 1,000 inhabitants, by sex, 2020-2022</t>
  </si>
  <si>
    <t>Број брисаних/угашених и новооснованих привредних друштава, 2020-2022.</t>
  </si>
  <si>
    <t>Ученици који завршавају средњу школу, 2020-2022.</t>
  </si>
  <si>
    <t>Ученици који завршавају средњу школу, 2022.</t>
  </si>
  <si>
    <t>Students completing the secondary school, 2022</t>
  </si>
  <si>
    <t>Становништво старости 15 и више година према школској спреми, 2022.</t>
  </si>
  <si>
    <t>Population aged 15 and over by educational attainment, 2022</t>
  </si>
  <si>
    <t>Компјутерска писменост, 2022.</t>
  </si>
  <si>
    <t>Непозната компјутерска писменост</t>
  </si>
  <si>
    <t>Компјутерска писменост, 2022. (учешће по категоријама)</t>
  </si>
  <si>
    <t>Computer literacy, 2022 (share by categories)</t>
  </si>
  <si>
    <t xml:space="preserve"> Непозната компјутерска писменост</t>
  </si>
  <si>
    <t xml:space="preserve"> Unknown computer literacy</t>
  </si>
  <si>
    <t>Неписмени према старосним групама и полу, 2022.</t>
  </si>
  <si>
    <t>Учешће неписмених у укупном становништву, 2022.</t>
  </si>
  <si>
    <t>Illiterate persons by age groups and sex, 2022</t>
  </si>
  <si>
    <t>Share of illiterate population in total population, 2022</t>
  </si>
  <si>
    <t>Укупан број корисника социјалне заштите на евиденцији Центра за социјални рад, 2022.</t>
  </si>
  <si>
    <t>Total number of social protection beneficiaries registered at the Centre for Social Work, 2022</t>
  </si>
  <si>
    <t>Број деце старости 6-17 година у сукобу са законом, 2020-2022</t>
  </si>
  <si>
    <t>Стопа деце старости 6-17 година у сукобу са законом, 2020-2022 (на 1000 деце)</t>
  </si>
  <si>
    <t>Правноснажно осуђена пунолетна лица према месту извршења и старости, 2022.</t>
  </si>
  <si>
    <t>Удео корисника основног додатка за негу и помоћ другог лица у укупној популацији, 2022. (%)</t>
  </si>
  <si>
    <t>Number of struck off/terminated and newly-established companies, 2020-2022</t>
  </si>
  <si>
    <t>Број брисаних/угашених и новооснованих предузетника, 2020-2022.</t>
  </si>
  <si>
    <t>Number of struck off/terminated and newly-established entrepreneurs, 2020-2022</t>
  </si>
  <si>
    <t>Становништво према старосним групама и полу, 2021─2022.</t>
  </si>
  <si>
    <t>Population by age and sex, 2021─2022</t>
  </si>
  <si>
    <t>TP - TP=MRT|IUS=afdef5da-b8b6-4620-9b91-d183fcde91c1~cd60cbd1-1f82-4aa0-adf8-4d66e145c512~A311B12B-026F-47CC-8D35-8E994906C86E|SRC=РЗС - Витална статистика</t>
  </si>
  <si>
    <t>DV - TP=MRT|IUS=afdef5da-b8b6-4620-9b91-d183fcde91c1~cd60cbd1-1f82-4aa0-adf8-4d66e145c512~A311B12B-026F-47CC-8D35-8E994906C86E|SRC=РЗС - Витална статистика</t>
  </si>
  <si>
    <t>DV - TP=TPH_2022|IUS=15979461-7bed-4c0c-a855-73ce69d8cf79~784D95D4-0CE0-45D9-BAFF-C9D19082FFDD~A311B12B-026F-47CC-8D35-8E994906C86E|SRC=РЗС - Витална статистика</t>
  </si>
  <si>
    <t>DV - TP=TPH_2022|IUS=15979461-7bed-4c0c-a855-73ce69d8cf79~784D95D4-0CE0-45D9-BAFF-C9D19082FFDD~5B840D1E-1143-4C88-9451-17FEA79E2BBD|SRC=РЗС - Витална статистика</t>
  </si>
  <si>
    <t>DV - TP=TPH_2022|IUS=15979461-7bed-4c0c-a855-73ce69d8cf79~784D95D4-0CE0-45D9-BAFF-C9D19082FFDD~A4AF6DD2-2467-454F-BC9D-5042DAAD4EA2|SRC=РЗС - Витална статистика</t>
  </si>
  <si>
    <t>DV - TP=TPH_2022|IUS=1acd8af0-968f-446d-b9d6-dfd47bff4ec6~784D95D4-0CE0-45D9-BAFF-C9D19082FFDD~A311B12B-026F-47CC-8D35-8E994906C86E|SRC=РЗС - Витална статистика</t>
  </si>
  <si>
    <t>DV - TP=TPH_2022|IUS=1acd8af0-968f-446d-b9d6-dfd47bff4ec6~784D95D4-0CE0-45D9-BAFF-C9D19082FFDD~5B840D1E-1143-4C88-9451-17FEA79E2BBD|SRC=РЗС - Витална статистика</t>
  </si>
  <si>
    <t>DV - TP=TPH_2022|IUS=1acd8af0-968f-446d-b9d6-dfd47bff4ec6~784D95D4-0CE0-45D9-BAFF-C9D19082FFDD~A4AF6DD2-2467-454F-BC9D-5042DAAD4EA2|SRC=РЗС - Витална статистика</t>
  </si>
  <si>
    <t>DV - TP=TPH_2022|IUS=658c3397-3487-4a03-8f5b-2bdfc302df70~784D95D4-0CE0-45D9-BAFF-C9D19082FFDD~A311B12B-026F-47CC-8D35-8E994906C86E|SRC=РЗС - Витална статистика</t>
  </si>
  <si>
    <t>DV - TP=TPH_2022|IUS=658c3397-3487-4a03-8f5b-2bdfc302df70~784D95D4-0CE0-45D9-BAFF-C9D19082FFDD~5B840D1E-1143-4C88-9451-17FEA79E2BBD|SRC=РЗС - Витална статистика</t>
  </si>
  <si>
    <t>DV - TP=TPH_2022|IUS=658c3397-3487-4a03-8f5b-2bdfc302df70~784D95D4-0CE0-45D9-BAFF-C9D19082FFDD~A4AF6DD2-2467-454F-BC9D-5042DAAD4EA2|SRC=РЗС - Витална статистика</t>
  </si>
  <si>
    <t>DV - TP=TPH_2022|IUS=92cd69a0-dada-4df7-94d3-71fc1d61d36a~784D95D4-0CE0-45D9-BAFF-C9D19082FFDD~A311B12B-026F-47CC-8D35-8E994906C86E|SRC=РЗС - Витална статистика</t>
  </si>
  <si>
    <t>DV - TP=TPH_2022|IUS=92cd69a0-dada-4df7-94d3-71fc1d61d36a~784D95D4-0CE0-45D9-BAFF-C9D19082FFDD~5B840D1E-1143-4C88-9451-17FEA79E2BBD|SRC=РЗС - Витална статистика</t>
  </si>
  <si>
    <t>DV - TP=TPH_2022|IUS=92cd69a0-dada-4df7-94d3-71fc1d61d36a~784D95D4-0CE0-45D9-BAFF-C9D19082FFDD~A4AF6DD2-2467-454F-BC9D-5042DAAD4EA2|SRC=РЗС - Витална статистика</t>
  </si>
  <si>
    <t>DV - TP=TPH_2022|IUS=8eacad9c-8fca-477d-af89-8d3c804e7517~784D95D4-0CE0-45D9-BAFF-C9D19082FFDD~A311B12B-026F-47CC-8D35-8E994906C86E|SRC=РЗС - Витална статистика</t>
  </si>
  <si>
    <t>DV - TP=TPH_2022|IUS=8eacad9c-8fca-477d-af89-8d3c804e7517~784D95D4-0CE0-45D9-BAFF-C9D19082FFDD~5B840D1E-1143-4C88-9451-17FEA79E2BBD|SRC=РЗС - Витална статистика</t>
  </si>
  <si>
    <t>DV - TP=TPH_2022|IUS=8eacad9c-8fca-477d-af89-8d3c804e7517~784D95D4-0CE0-45D9-BAFF-C9D19082FFDD~A4AF6DD2-2467-454F-BC9D-5042DAAD4EA2|SRC=РЗС - Витална статистика</t>
  </si>
  <si>
    <t>DV - TP=TPH_2022|IUS=b821f47c-4cab-4279-9e90-5faa1d44827f~784D95D4-0CE0-45D9-BAFF-C9D19082FFDD~A311B12B-026F-47CC-8D35-8E994906C86E|SRC=РЗС - Витална статистика</t>
  </si>
  <si>
    <t>DV - TP=TPH_2022|IUS=b821f47c-4cab-4279-9e90-5faa1d44827f~784D95D4-0CE0-45D9-BAFF-C9D19082FFDD~5B840D1E-1143-4C88-9451-17FEA79E2BBD|SRC=РЗС - Витална статистика</t>
  </si>
  <si>
    <t>DV - TP=TPH_2022|IUS=b821f47c-4cab-4279-9e90-5faa1d44827f~784D95D4-0CE0-45D9-BAFF-C9D19082FFDD~A4AF6DD2-2467-454F-BC9D-5042DAAD4EA2|SRC=РЗС - Витална статистика</t>
  </si>
  <si>
    <t>DV - TP=TPH_2022|IUS=f17e8ebe-329b-40fa-ba77-710646c3fab6~784D95D4-0CE0-45D9-BAFF-C9D19082FFDD~A311B12B-026F-47CC-8D35-8E994906C86E</t>
  </si>
  <si>
    <t>DV - TP=TPH_2022|IUS=f17e8ebe-329b-40fa-ba77-710646c3fab6~784D95D4-0CE0-45D9-BAFF-C9D19082FFDD~5B840D1E-1143-4C88-9451-17FEA79E2BBD</t>
  </si>
  <si>
    <t>DV - TP=TPH_2022|IUS=f17e8ebe-329b-40fa-ba77-710646c3fab6~784D95D4-0CE0-45D9-BAFF-C9D19082FFDD~A4AF6DD2-2467-454F-BC9D-5042DAAD4EA2</t>
  </si>
  <si>
    <t>DV - TP=TPH_2022|IUS=9DDEEF57-452C-4EC7-BDD7-B9C22850A1BE~E009CCF1-8466-4816-B705-169EDB7E9802~A311B12B-026F-47CC-8D35-8E994906C86E</t>
  </si>
  <si>
    <t>DV - TP=TPH_2022|IUS=46f82ae0-9436-4f0e-8f9e-9996b87b5a9a~03447435-ea07-4f59-9725-b246a7104363~A311B12B-026F-47CC-8D35-8E994906C86E</t>
  </si>
  <si>
    <t>DV - TP=TPH_2022|IUS=0694f35a-869a-4d87-929e-29a719f2d84b~E009CCF1-8466-4816-B705-169EDB7E9802~A311B12B-026F-47CC-8D35-8E994906C86E</t>
  </si>
  <si>
    <t>DV - TP=TPH_2022|IUS=0694f35a-869a-4d87-929e-29a719f2d84b~E009CCF1-8466-4816-B705-169EDB7E9802~5B840D1E-1143-4C88-9451-17FEA79E2BBD</t>
  </si>
  <si>
    <t>DV - TP=TPH_2022|IUS=0694f35a-869a-4d87-929e-29a719f2d84b~E009CCF1-8466-4816-B705-169EDB7E9802~A4AF6DD2-2467-454F-BC9D-5042DAAD4EA2</t>
  </si>
  <si>
    <t>DV - TP=TPH_2022|IUS=c388236e-9718-4ac8-9984-3d90554a7813~784D95D4-0CE0-45D9-BAFF-C9D19082FFDD~A311B12B-026F-47CC-8D35-8E994906C86E</t>
  </si>
  <si>
    <t>DV - TP=TPH_2022|IUS=c388236e-9718-4ac8-9984-3d90554a7813~784D95D4-0CE0-45D9-BAFF-C9D19082FFDD~5B840D1E-1143-4C88-9451-17FEA79E2BBD</t>
  </si>
  <si>
    <t>DV - TP=TPH_2022|IUS=c388236e-9718-4ac8-9984-3d90554a7813~784D95D4-0CE0-45D9-BAFF-C9D19082FFDD~A4AF6DD2-2467-454F-BC9D-5042DAAD4EA2</t>
  </si>
  <si>
    <t>DV - TP=TPH_2022|IUS=daa131f0-cc28-43b6-96e0-d3b17839d6ac~784D95D4-0CE0-45D9-BAFF-C9D19082FFDD~A311B12B-026F-47CC-8D35-8E994906C86E</t>
  </si>
  <si>
    <t>DV - TP=TPH_2022|IUS=daa131f0-cc28-43b6-96e0-d3b17839d6ac~784D95D4-0CE0-45D9-BAFF-C9D19082FFDD~5B840D1E-1143-4C88-9451-17FEA79E2BBD</t>
  </si>
  <si>
    <t>DV - TP=TPH_2022|IUS=daa131f0-cc28-43b6-96e0-d3b17839d6ac~784D95D4-0CE0-45D9-BAFF-C9D19082FFDD~A4AF6DD2-2467-454F-BC9D-5042DAAD4EA2</t>
  </si>
  <si>
    <t>DV - TP=TPH_2022|IUS=059e9403-ce3c-4a44-82e3-618e67119ec8~db4aadc2-9b8a-4c0c-8b4d-055d64000fb3~A311B12B-026F-47CC-8D35-8E994906C86E</t>
  </si>
  <si>
    <t>DV - TP=TPH_2022|IUS=7636ebf8-af9f-4c33-b3d4-4f6fa45ddda1~db4aadc2-9b8a-4c0c-8b4d-055d64000fb3~A311B12B-026F-47CC-8D35-8E994906C86E</t>
  </si>
  <si>
    <t>DV - TP=TPH_2022|IUS=ae2506db-3e96-4d98-aa31-a4adbbc130ef~db4aadc2-9b8a-4c0c-8b4d-055d64000fb3~A311B12B-026F-47CC-8D35-8E994906C86E</t>
  </si>
  <si>
    <t>DV - TP=TPH_2022|IUS=81418b96-9cb3-4285-b03b-508ac5a2daf7~784D95D4-0CE0-45D9-BAFF-C9D19082FFDD~A311B12B-026F-47CC-8D35-8E994906C86E</t>
  </si>
  <si>
    <t>DV - TP=TPH_2022|IUS=81418b96-9cb3-4285-b03b-508ac5a2daf7~784D95D4-0CE0-45D9-BAFF-C9D19082FFDD~5B840D1E-1143-4C88-9451-17FEA79E2BBD</t>
  </si>
  <si>
    <t>DV - TP=TPH_2022|IUS=81418b96-9cb3-4285-b03b-508ac5a2daf7~784D95D4-0CE0-45D9-BAFF-C9D19082FFDD~A4AF6DD2-2467-454F-BC9D-5042DAAD4EA2</t>
  </si>
  <si>
    <t>DV - TP=TPH_2022|IUS=8c675256-3332-45a8-a8a2-be34e13d85cc~784D95D4-0CE0-45D9-BAFF-C9D19082FFDD~A311B12B-026F-47CC-8D35-8E994906C86E</t>
  </si>
  <si>
    <t>DV - TP=TPH_2022|IUS=8c675256-3332-45a8-a8a2-be34e13d85cc~784D95D4-0CE0-45D9-BAFF-C9D19082FFDD~5B840D1E-1143-4C88-9451-17FEA79E2BBD</t>
  </si>
  <si>
    <t>DV - TP=TPH_2022|IUS=8c675256-3332-45a8-a8a2-be34e13d85cc~784D95D4-0CE0-45D9-BAFF-C9D19082FFDD~A4AF6DD2-2467-454F-BC9D-5042DAAD4EA2</t>
  </si>
  <si>
    <t>DV - TP=TPH_2022|IUS=c66fb4e3-f060-484a-8f14-24b3f998654e~cd60cbd1-1f82-4aa0-adf8-4d66e145c512~A311B12B-026F-47CC-8D35-8E994906C86E</t>
  </si>
  <si>
    <t>DV - TP=TPH_2022|IUS=3075adc2-ba8d-4aa8-abb4-5efe8086bd62~784D95D4-0CE0-45D9-BAFF-C9D19082FFDD~A311B12B-026F-47CC-8D35-8E994906C86E</t>
  </si>
  <si>
    <t>DV - TP=TPH_2022|IUS=7abc031d-00eb-46d6-896f-1235f9d463d7~784D95D4-0CE0-45D9-BAFF-C9D19082FFDD~A311B12B-026F-47CC-8D35-8E994906C86E</t>
  </si>
  <si>
    <t>DV - TP=TPH_2022|IUS=26b2e5ad-776d-4593-893e-120cf7e6f38c~784D95D4-0CE0-45D9-BAFF-C9D19082FFDD~9b309b1b-a16b-4052-a812-e5ec122abc1b</t>
  </si>
  <si>
    <t>DV - TP=TPH_2022|IUS=26b2e5ad-776d-4593-893e-120cf7e6f38c~784D95D4-0CE0-45D9-BAFF-C9D19082FFDD~85213b5d-d685-4971-822b-fe4fac2dffcb</t>
  </si>
  <si>
    <t>DV - TP=TPH_2022|IUS=26b2e5ad-776d-4593-893e-120cf7e6f38c~784D95D4-0CE0-45D9-BAFF-C9D19082FFDD~c76fe56b-fd89-444a-9e74-c7740e7efe56</t>
  </si>
  <si>
    <t>DV - TP=TPH_2022|IUS=26b2e5ad-776d-4593-893e-120cf7e6f38c~784D95D4-0CE0-45D9-BAFF-C9D19082FFDD~9173ce53-416e-4a54-94cc-d4ee343c9512</t>
  </si>
  <si>
    <t>DV - TP=TPH_2022|IUS=26b2e5ad-776d-4593-893e-120cf7e6f38c~784D95D4-0CE0-45D9-BAFF-C9D19082FFDD~493e75b0-e339-4e93-89fa-1539184cb9da</t>
  </si>
  <si>
    <t>DV - TP=TPH_2022|IUS=26b2e5ad-776d-4593-893e-120cf7e6f38c~784D95D4-0CE0-45D9-BAFF-C9D19082FFDD~530510e6-ae02-4ba8-a89e-bdc5b77191a2</t>
  </si>
  <si>
    <t>DV - TP=TPH_2022|IUS=26b2e5ad-776d-4593-893e-120cf7e6f38c~784D95D4-0CE0-45D9-BAFF-C9D19082FFDD~cc613988-4c76-4ba8-8737-98e4fb94447c</t>
  </si>
  <si>
    <t>DV - TP=TPH_2022|IUS=26b2e5ad-776d-4593-893e-120cf7e6f38c~784D95D4-0CE0-45D9-BAFF-C9D19082FFDD~00346ccd-134d-4818-853b-8418a2de7f2e</t>
  </si>
  <si>
    <t>DV - TP=TPH_2022|IUS=26b2e5ad-776d-4593-893e-120cf7e6f38c~784D95D4-0CE0-45D9-BAFF-C9D19082FFDD~eedec35e-00cc-4bc4-ba96-78dd60f4c3b0</t>
  </si>
  <si>
    <t>DV - TP=TPH_2022|IUS=26b2e5ad-776d-4593-893e-120cf7e6f38c~784D95D4-0CE0-45D9-BAFF-C9D19082FFDD~071ba885-c956-4ab4-b3c2-068dfdcace8c</t>
  </si>
  <si>
    <t>DV - TP=TPH_2022|IUS=26b2e5ad-776d-4593-893e-120cf7e6f38c~784D95D4-0CE0-45D9-BAFF-C9D19082FFDD~011790b0-054c-4f97-9e50-af90ef22c7a3</t>
  </si>
  <si>
    <t>DV - TP=TPH_2022|IUS=26b2e5ad-776d-4593-893e-120cf7e6f38c~784D95D4-0CE0-45D9-BAFF-C9D19082FFDD~80accebd-d1d1-40b1-95dc-d3ffcb8d7775</t>
  </si>
  <si>
    <t>DV - TP=TPH_2022|IUS=26b2e5ad-776d-4593-893e-120cf7e6f38c~784D95D4-0CE0-45D9-BAFF-C9D19082FFDD~203bea9e-0590-48bf-8c76-9253e8b8fe00</t>
  </si>
  <si>
    <t>DV - TP=TPH_2022|IUS=26b2e5ad-776d-4593-893e-120cf7e6f38c~784D95D4-0CE0-45D9-BAFF-C9D19082FFDD~c29ed5da-2320-4ae3-8db8-8fd5926a93d4</t>
  </si>
  <si>
    <t>DV - TP=TPH_2022|IUS=26b2e5ad-776d-4593-893e-120cf7e6f38c~784D95D4-0CE0-45D9-BAFF-C9D19082FFDD~7d174833-fd07-49ea-9be4-cc48c7192745</t>
  </si>
  <si>
    <t>DV - TP=TPH_2022|IUS=26b2e5ad-776d-4593-893e-120cf7e6f38c~784D95D4-0CE0-45D9-BAFF-C9D19082FFDD~2593f883-b6d2-450c-8325-14446fec0430</t>
  </si>
  <si>
    <t>DV - TP=TPH_2022|IUS=26b2e5ad-776d-4593-893e-120cf7e6f38c~784D95D4-0CE0-45D9-BAFF-C9D19082FFDD~abbe53f8-6262-4dfb-8cbe-0927ca285a9e</t>
  </si>
  <si>
    <t>DV - TP=TPH_2022|IUS=26b2e5ad-776d-4593-893e-120cf7e6f38c~784D95D4-0CE0-45D9-BAFF-C9D19082FFDD~d3682857-5ca0-4653-bfdb-2e783f1bdd8a</t>
  </si>
  <si>
    <t>DV - TP=TPH_2022|IUS=26b2e5ad-776d-4593-893e-120cf7e6f38c~784D95D4-0CE0-45D9-BAFF-C9D19082FFDD~e9ad9aeb-c599-4907-8748-ca5a5ed0f080</t>
  </si>
  <si>
    <t>DV - TP=TPH_2022|IUS=26b2e5ad-776d-4593-893e-120cf7e6f38c~784D95D4-0CE0-45D9-BAFF-C9D19082FFDD~b93ce289-195c-4605-886b-67038b47e18e</t>
  </si>
  <si>
    <t>DV - TP=TPH_2022|IUS=26b2e5ad-776d-4593-893e-120cf7e6f38c~784D95D4-0CE0-45D9-BAFF-C9D19082FFDD~0a064862-7f93-4bae-a792-54fc276cbe14</t>
  </si>
  <si>
    <t>DV - TP=TPH_2022|IUS=26b2e5ad-776d-4593-893e-120cf7e6f38c~784D95D4-0CE0-45D9-BAFF-C9D19082FFDD~a6582bb7-8270-4d23-91d7-93cc50965a98</t>
  </si>
  <si>
    <t>DV - TP=TPH_2022|IUS=26b2e5ad-776d-4593-893e-120cf7e6f38c~784D95D4-0CE0-45D9-BAFF-C9D19082FFDD~b89b952a-bc22-4b90-b48d-9361b0cd21f9</t>
  </si>
  <si>
    <t>DV - TP=TPH_2022|IUS=26b2e5ad-776d-4593-893e-120cf7e6f38c~784D95D4-0CE0-45D9-BAFF-C9D19082FFDD~3e69366e-0897-47d4-b854-5b76f8eaa735</t>
  </si>
  <si>
    <t>DV - TP=TPH_2022|IUS=26b2e5ad-776d-4593-893e-120cf7e6f38c~784D95D4-0CE0-45D9-BAFF-C9D19082FFDD~b1af3207-d9e6-4dce-8f85-69fb5f0a8049</t>
  </si>
  <si>
    <t>DV - TP=TPH_2022|IUS=26b2e5ad-776d-4593-893e-120cf7e6f38c~784D95D4-0CE0-45D9-BAFF-C9D19082FFDD~eaa19783-ad48-4bfc-a58c-e093abdf3b14</t>
  </si>
  <si>
    <t>DV - TP=TPH_2022|IUS=26b2e5ad-776d-4593-893e-120cf7e6f38c~784D95D4-0CE0-45D9-BAFF-C9D19082FFDD~d7bb730d-c27e-468b-8329-5be3d0f8e80a</t>
  </si>
  <si>
    <t>DV - TP=TPH_2022|IUS=26b2e5ad-776d-4593-893e-120cf7e6f38c~784D95D4-0CE0-45D9-BAFF-C9D19082FFDD~762d7c87-8b54-413d-a59a-0a3d4f7b2775</t>
  </si>
  <si>
    <t>DV - TP=TPH_2022|IUS=26b2e5ad-776d-4593-893e-120cf7e6f38c~784D95D4-0CE0-45D9-BAFF-C9D19082FFDD~584fea00-f4f8-43d4-b6ca-0928240925f4</t>
  </si>
  <si>
    <t>DV - TP=TPH_2022|IUS=26b2e5ad-776d-4593-893e-120cf7e6f38c~784D95D4-0CE0-45D9-BAFF-C9D19082FFDD~721ff788-6dd1-483a-8ba9-334dc1f27500</t>
  </si>
  <si>
    <t>DV - TP=TPH_2022|IUS=26b2e5ad-776d-4593-893e-120cf7e6f38c~784D95D4-0CE0-45D9-BAFF-C9D19082FFDD~260c23d2-68fd-41d3-9639-83aa8842fa5d</t>
  </si>
  <si>
    <t>DV - TP=TPH_2022|IUS=26b2e5ad-776d-4593-893e-120cf7e6f38c~784D95D4-0CE0-45D9-BAFF-C9D19082FFDD~c65ffbd2-43d9-4377-ad6d-ecf12c5d0321</t>
  </si>
  <si>
    <t>DV - TP=TPH_2022|IUS=26b2e5ad-776d-4593-893e-120cf7e6f38c~784D95D4-0CE0-45D9-BAFF-C9D19082FFDD~7d88bb1c-9487-49df-9d60-e506bffd2d7b</t>
  </si>
  <si>
    <t>DV - TP=TPH_2022|IUS=26b2e5ad-776d-4593-893e-120cf7e6f38c~784D95D4-0CE0-45D9-BAFF-C9D19082FFDD~ccbf54f2-c029-4510-ab4d-c9a49bab48ba</t>
  </si>
  <si>
    <t>DV - TP=TPH_2022|IUS=26b2e5ad-776d-4593-893e-120cf7e6f38c~784D95D4-0CE0-45D9-BAFF-C9D19082FFDD~576ec8ef-0c51-48e6-8898-72f3324c7ebf</t>
  </si>
  <si>
    <t>DV - TP=TPH_2022|IUS=26b2e5ad-776d-4593-893e-120cf7e6f38c~784D95D4-0CE0-45D9-BAFF-C9D19082FFDD~24d4277e-e8a3-460b-bc31-dddf22b633ad</t>
  </si>
  <si>
    <t>N36</t>
  </si>
  <si>
    <t>B34</t>
  </si>
  <si>
    <t>B35</t>
  </si>
  <si>
    <t>B36</t>
  </si>
  <si>
    <t>B37</t>
  </si>
  <si>
    <t>B38</t>
  </si>
  <si>
    <t>B39</t>
  </si>
  <si>
    <t>C34</t>
  </si>
  <si>
    <t>C35</t>
  </si>
  <si>
    <t>C36</t>
  </si>
  <si>
    <t>C37</t>
  </si>
  <si>
    <t>C38</t>
  </si>
  <si>
    <t>C39</t>
  </si>
  <si>
    <t>F34</t>
  </si>
  <si>
    <t>F35</t>
  </si>
  <si>
    <t>F36</t>
  </si>
  <si>
    <t>F37</t>
  </si>
  <si>
    <t>F38</t>
  </si>
  <si>
    <t>L34</t>
  </si>
  <si>
    <t>L35</t>
  </si>
  <si>
    <t>L36</t>
  </si>
  <si>
    <t>DV - TP=TPH_2022|IUS=322bd50e-6734-4304-af10-0467cf99e81d~784D95D4-0CE0-45D9-BAFF-C9D19082FFDD~ea058751-b58b-47f4-89d5-fa79a22cc1d0</t>
  </si>
  <si>
    <t>DV - TP=TPH_2022|IUS=322bd50e-6734-4304-af10-0467cf99e81d~784D95D4-0CE0-45D9-BAFF-C9D19082FFDD~bd0b3142-d0b7-4a94-bbdd-172500c04736</t>
  </si>
  <si>
    <t>DV - TP=TPH_2022|IUS=322bd50e-6734-4304-af10-0467cf99e81d~784D95D4-0CE0-45D9-BAFF-C9D19082FFDD~335f6d53-4e65-478d-966d-3c83ac74502f</t>
  </si>
  <si>
    <t>DV - TP=TPH_2022|IUS=322bd50e-6734-4304-af10-0467cf99e81d~784D95D4-0CE0-45D9-BAFF-C9D19082FFDD~bc895f11-c21e-4afd-a38d-8a3a47dbd636</t>
  </si>
  <si>
    <t>DV - TP=TPH_2022|IUS=322bd50e-6734-4304-af10-0467cf99e81d~784D95D4-0CE0-45D9-BAFF-C9D19082FFDD~9fea4c60-bf81-4d3b-b564-01352aa10187</t>
  </si>
  <si>
    <t>DV - TP=TPH_2022|IUS=322bd50e-6734-4304-af10-0467cf99e81d~784D95D4-0CE0-45D9-BAFF-C9D19082FFDD~772e97b5-90f2-43c4-b728-4faa3e2e7baa</t>
  </si>
  <si>
    <t>DV - TP=TPH_2022|IUS=322bd50e-6734-4304-af10-0467cf99e81d~784D95D4-0CE0-45D9-BAFF-C9D19082FFDD~4dd5e469-2a7b-4017-b97f-dd9d9258a243</t>
  </si>
  <si>
    <t>DV - TP=TPH_2022|IUS=322bd50e-6734-4304-af10-0467cf99e81d~784D95D4-0CE0-45D9-BAFF-C9D19082FFDD~733ca9dd-ab8d-4907-b0aa-1914c328f45b</t>
  </si>
  <si>
    <t>DV - TP=TPH_2022|IUS=322bd50e-6734-4304-af10-0467cf99e81d~784D95D4-0CE0-45D9-BAFF-C9D19082FFDD~0b6e8b5f-dee5-4eeb-8766-30ac66afbde1</t>
  </si>
  <si>
    <t>DV - TP=TPH_2022|IUS=322bd50e-6734-4304-af10-0467cf99e81d~784D95D4-0CE0-45D9-BAFF-C9D19082FFDD~b58287f3-b6f0-4a5e-ba5e-88ad17cac336</t>
  </si>
  <si>
    <t>DV - TP=TPH_2022|IUS=322bd50e-6734-4304-af10-0467cf99e81d~784D95D4-0CE0-45D9-BAFF-C9D19082FFDD~4a9b25f1-9655-4579-8d1c-64e7014002c2</t>
  </si>
  <si>
    <t>DV - TP=TPH_2022|IUS=322bd50e-6734-4304-af10-0467cf99e81d~784D95D4-0CE0-45D9-BAFF-C9D19082FFDD~2efafab0-8bdb-43e8-b126-3cf65c11eddf</t>
  </si>
  <si>
    <t>TP - TP=TPH_2022|IUS=63e105b5-03a2-4629-8751-b2b2e9460c28~784D95D4-0CE0-45D9-BAFF-C9D19082FFDD~A311B12B-026F-47CC-8D35-8E994906C86E</t>
  </si>
  <si>
    <t>DV - TP=TPH_2022|IUS=ad6bfe00-4631-4ad5-9a5e-17affea4e056~B602B58B-6879-4188-9D49-DD833281FE4E~041132ad-fba8-4f81-aa87-bcf4258b4959</t>
  </si>
  <si>
    <t>DV - TP=TPH_2022|IUS=ad6bfe00-4631-4ad5-9a5e-17affea4e056~B602B58B-6879-4188-9D49-DD833281FE4E~58c007dd-1a8e-4fe5-948b-c4e569efd2cb</t>
  </si>
  <si>
    <t>DV - TP=TPH_2022|IUS=ad6bfe00-4631-4ad5-9a5e-17affea4e056~B602B58B-6879-4188-9D49-DD833281FE4E~e3f22ed5-4a6a-4061-b856-84fcb22f62a7</t>
  </si>
  <si>
    <t>DV - TP=TPH_2022|IUS=ad6bfe00-4631-4ad5-9a5e-17affea4e056~B602B58B-6879-4188-9D49-DD833281FE4E~ae9774be-01f6-4153-a333-cd50e0bdaa3c</t>
  </si>
  <si>
    <t>DV - TP=TPH_2022|IUS=ad6bfe00-4631-4ad5-9a5e-17affea4e056~B602B58B-6879-4188-9D49-DD833281FE4E~1002c34b-cead-44be-a1d8-5cc60986f65e</t>
  </si>
  <si>
    <t>DV - TP=TPH_2022|IUS=63e105b5-03a2-4629-8751-b2b2e9460c28~784D95D4-0CE0-45D9-BAFF-C9D19082FFDD~A311B12B-026F-47CC-8D35-8E994906C86E</t>
  </si>
  <si>
    <t>DV - TP=TPH_2022|IUS=63e105b5-03a2-4629-8751-b2b2e9460c28~784D95D4-0CE0-45D9-BAFF-C9D19082FFDD~9F0958BB-07BF-4817-8243-23ABB5DDE043</t>
  </si>
  <si>
    <t>DV - TP=TPH_2022|IUS=63e105b5-03a2-4629-8751-b2b2e9460c28~784D95D4-0CE0-45D9-BAFF-C9D19082FFDD~452D40AA-9B58-4469-B337-6A4B5822BB78</t>
  </si>
  <si>
    <t>Породице са децом према броју деце, 2022 (%)</t>
  </si>
  <si>
    <t>DV - TP=TPH_2022|IUS=a1c464e2-003b-4ea5-86f0-18f9fa900d29~cd60cbd1-1f82-4aa0-adf8-4d66e145c512~A311B12B-026F-47CC-8D35-8E994906C86E</t>
  </si>
  <si>
    <t>DV - TP=TPH_2022|IUS=a1c464e2-003b-4ea5-86f0-18f9fa900d29~cd60cbd1-1f82-4aa0-adf8-4d66e145c512~5B840D1E-1143-4C88-9451-17FEA79E2BBD</t>
  </si>
  <si>
    <t>DV - TP=TPH_2022|IUS=a1c464e2-003b-4ea5-86f0-18f9fa900d29~cd60cbd1-1f82-4aa0-adf8-4d66e145c512~A4AF6DD2-2467-454F-BC9D-5042DAAD4EA2</t>
  </si>
  <si>
    <t>DV - TP=TPH_2022|IUS=ea2ef13d-ffa1-46f2-b301-5e2b122ef632~9b0c298f-1b36-42c9-963a-8e74c29d944d~A311B12B-026F-47CC-8D35-8E994906C86E</t>
  </si>
  <si>
    <t>DV - TP=TPH_2022|IUS=b8cf56ea-2abe-4a2e-856f-332a125d5ea4~1a6b0005-85af-4235-862a-57c0e25bffc8~A311B12B-026F-47CC-8D35-8E994906C86E</t>
  </si>
  <si>
    <t>DV - TP=TPH_2022|IUS=afdef5da-b8b6-4620-9b91-d183fcde91c1~cd60cbd1-1f82-4aa0-adf8-4d66e145c512~A311B12B-026F-47CC-8D35-8E994906C86E|SRC=РЗС - Витална статистика</t>
  </si>
  <si>
    <t>DV - TP=TPH_2022|IUS=afdef5da-b8b6-4620-9b91-d183fcde91c1~cd60cbd1-1f82-4aa0-adf8-4d66e145c512~5B840D1E-1143-4C88-9451-17FEA79E2BBD|SRC=РЗС - Витална статистика</t>
  </si>
  <si>
    <t>DV - TP=TPH_2022|IUS=afdef5da-b8b6-4620-9b91-d183fcde91c1~cd60cbd1-1f82-4aa0-adf8-4d66e145c512~A4AF6DD2-2467-454F-BC9D-5042DAAD4EA2|SRC=РЗС - Витална статистика</t>
  </si>
  <si>
    <t>DV - TP=TPH_2022|IUS=a9e094aa-03d6-4008-87ce-425afcaeedc7~4F5FCB7B-B738-463D-B124-1DFDD5678A26~A311B12B-026F-47CC-8D35-8E994906C86E</t>
  </si>
  <si>
    <t>DV - TP=TPH_2022|IUS=8508c755-0e46-4e53-b223-1c95e7389643~784D95D4-0CE0-45D9-BAFF-C9D19082FFDD~A311B12B-026F-47CC-8D35-8E994906C86E</t>
  </si>
  <si>
    <t>DV - TP=TPH_2022|IUS=b44d5153-c90d-4605-84a5-595d7d796219~784D95D4-0CE0-45D9-BAFF-C9D19082FFDD~A311B12B-026F-47CC-8D35-8E994906C86E</t>
  </si>
  <si>
    <t>DV - TP=TPH_2022|IUS=01553513-944c-4d01-b145-4e9c5279adb2~784D95D4-0CE0-45D9-BAFF-C9D19082FFDD~A311B12B-026F-47CC-8D35-8E994906C86E</t>
  </si>
  <si>
    <t>DV - TP=TPH_2022|IUS=5b42cc75-1ce8-443a-a332-2340b3c17d32~784D95D4-0CE0-45D9-BAFF-C9D19082FFDD~A311B12B-026F-47CC-8D35-8E994906C86E</t>
  </si>
  <si>
    <t>DV - TP=TPH_2022|IUS=238ebb21-2d92-4b89-9776-7508417f2258~784D95D4-0CE0-45D9-BAFF-C9D19082FFDD~A311B12B-026F-47CC-8D35-8E994906C86E</t>
  </si>
  <si>
    <t>DV - TP=TPH_2022|IUS=2c90a63a-5838-4b2f-bec5-7b27329e1d9e~784D95D4-0CE0-45D9-BAFF-C9D19082FFDD~A311B12B-026F-47CC-8D35-8E994906C86E</t>
  </si>
  <si>
    <t>DV - TP=TPH_2022|IUS=3c67219b-6e9e-47ac-ba8a-6286be4d89a4~784D95D4-0CE0-45D9-BAFF-C9D19082FFDD~342798b8-763a-4289-b1ff-aa843f6f6cbf</t>
  </si>
  <si>
    <t>DV - TP=TPH_2022|IUS=3c67219b-6e9e-47ac-ba8a-6286be4d89a4~784D95D4-0CE0-45D9-BAFF-C9D19082FFDD~844864b6-2893-4b51-b4f0-0fabf7719470</t>
  </si>
  <si>
    <t>DV - TP=TPH_2022|IUS=3c67219b-6e9e-47ac-ba8a-6286be4d89a4~784D95D4-0CE0-45D9-BAFF-C9D19082FFDD~62c0563f-4d65-4dcd-a139-fe7c2663743b</t>
  </si>
  <si>
    <t>DV - TP=TPH_2022|IUS=3c67219b-6e9e-47ac-ba8a-6286be4d89a4~784D95D4-0CE0-45D9-BAFF-C9D19082FFDD~63704437-04a5-4e0d-ade2-25dc2989dd23</t>
  </si>
  <si>
    <t>DV - TP=TPH_2022|IUS=3c67219b-6e9e-47ac-ba8a-6286be4d89a4~784D95D4-0CE0-45D9-BAFF-C9D19082FFDD~4d0cd28c-8d97-4e31-8874-64bb2f015045</t>
  </si>
  <si>
    <t>DV - TP=TPH_2022|IUS=3c67219b-6e9e-47ac-ba8a-6286be4d89a4~784D95D4-0CE0-45D9-BAFF-C9D19082FFDD~2dd4517e-d6f1-4e9f-9a18-36c30709a8ce</t>
  </si>
  <si>
    <t>DV - TP=TPH_2022|IUS=0a678d46-a321-4775-87dc-5aae9f44717c~B602B58B-6879-4188-9D49-DD833281FE4E~A4AF6DD2-2467-454F-BC9D-5042DAAD4EA2</t>
  </si>
  <si>
    <t>DV - TP=TPH_2022|IUS=0a678d46-a321-4775-87dc-5aae9f44717c~B602B58B-6879-4188-9D49-DD833281FE4E~5B840D1E-1143-4C88-9451-17FEA79E2BBD</t>
  </si>
  <si>
    <t>DV - TP=TPH_2022|IUS=0a678d46-a321-4775-87dc-5aae9f44717c~B602B58B-6879-4188-9D49-DD833281FE4E~A311B12B-026F-47CC-8D35-8E994906C86E</t>
  </si>
  <si>
    <t>DV - TP=TPH_2022|IUS=8dfad4b7-4129-4c72-9ee4-172830894610~784D95D4-0CE0-45D9-BAFF-C9D19082FFDD~A311B12B-026F-47CC-8D35-8E994906C86E</t>
  </si>
  <si>
    <t>DV - TP=TPH_2022|IUS=b7a3d32b-88ab-4508-8ffb-80ef8ce2a5c7~784D95D4-0CE0-45D9-BAFF-C9D19082FFDD~A311B12B-026F-47CC-8D35-8E994906C86E</t>
  </si>
  <si>
    <t>DV - TP=TPH_2022|IUS=b7a3d32b-88ab-4508-8ffb-80ef8ce2a5c7~784D95D4-0CE0-45D9-BAFF-C9D19082FFDD~9F0958BB-07BF-4817-8243-23ABB5DDE043</t>
  </si>
  <si>
    <t>DV - TP=TPH_2022|IUS=b7a3d32b-88ab-4508-8ffb-80ef8ce2a5c7~784D95D4-0CE0-45D9-BAFF-C9D19082FFDD~452D40AA-9B58-4469-B337-6A4B5822BB78</t>
  </si>
  <si>
    <t>DV - TP=TPH_2022|IUS=1cb3dcb6-70d3-44e2-8d6f-1a2a247fec89~784D95D4-0CE0-45D9-BAFF-C9D19082FFDD~A311B12B-026F-47CC-8D35-8E994906C86E</t>
  </si>
  <si>
    <t>DV - TP=TPH_2022|IUS=1cb3dcb6-70d3-44e2-8d6f-1a2a247fec89~784D95D4-0CE0-45D9-BAFF-C9D19082FFDD~5B840D1E-1143-4C88-9451-17FEA79E2BBD</t>
  </si>
  <si>
    <t>DV - TP=TPH_2022|IUS=1cb3dcb6-70d3-44e2-8d6f-1a2a247fec89~784D95D4-0CE0-45D9-BAFF-C9D19082FFDD~A4AF6DD2-2467-454F-BC9D-5042DAAD4EA2</t>
  </si>
  <si>
    <t>DV - TP=TPH_2022|IUS=7c0b0ecd-f12f-4881-a172-90d1ce4a3275~B602B58B-6879-4188-9D49-DD833281FE4E~A311B12B-026F-47CC-8D35-8E994906C86E</t>
  </si>
  <si>
    <t>DV - TP=TPH_2022|IUS=7c0b0ecd-f12f-4881-a172-90d1ce4a3275~B602B58B-6879-4188-9D49-DD833281FE4E~5B840D1E-1143-4C88-9451-17FEA79E2BBD</t>
  </si>
  <si>
    <t>DV - TP=TPH_2022|IUS=7c0b0ecd-f12f-4881-a172-90d1ce4a3275~B602B58B-6879-4188-9D49-DD833281FE4E~A4AF6DD2-2467-454F-BC9D-5042DAAD4EA2</t>
  </si>
  <si>
    <t>DV - TP=TPH_2022|IUS=45352fc9-2328-4a31-8104-4669fb35f130~784D95D4-0CE0-45D9-BAFF-C9D19082FFDD~A311B12B-026F-47CC-8D35-8E994906C86E</t>
  </si>
  <si>
    <t>DV - TP=TPH_2022|IUS=45352fc9-2328-4a31-8104-4669fb35f130~784D95D4-0CE0-45D9-BAFF-C9D19082FFDD~5B840D1E-1143-4C88-9451-17FEA79E2BBD</t>
  </si>
  <si>
    <t>DV - TP=TPH_2022|IUS=45352fc9-2328-4a31-8104-4669fb35f130~784D95D4-0CE0-45D9-BAFF-C9D19082FFDD~A4AF6DD2-2467-454F-BC9D-5042DAAD4EA2</t>
  </si>
  <si>
    <t>DV - TP=TPH_2022|IUS=77e2c272-7c80-4751-a831-0a7a732afaad~B602B58B-6879-4188-9D49-DD833281FE4E~A311B12B-026F-47CC-8D35-8E994906C86E</t>
  </si>
  <si>
    <t>DV - TP=TPH_2022|IUS=77e2c272-7c80-4751-a831-0a7a732afaad~B602B58B-6879-4188-9D49-DD833281FE4E~5B840D1E-1143-4C88-9451-17FEA79E2BBD</t>
  </si>
  <si>
    <t>DV - TP=TPH_2022|IUS=77e2c272-7c80-4751-a831-0a7a732afaad~B602B58B-6879-4188-9D49-DD833281FE4E~A4AF6DD2-2467-454F-BC9D-5042DAAD4EA2</t>
  </si>
  <si>
    <t>DV - TP=TPH_2022|IUS=7c03f2eb-9b51-418d-be9a-504bcb84a391~784D95D4-0CE0-45D9-BAFF-C9D19082FFDD~A311B12B-026F-47CC-8D35-8E994906C86E</t>
  </si>
  <si>
    <t>DV - TP=TPH_2022|IUS=7c03f2eb-9b51-418d-be9a-504bcb84a391~784D95D4-0CE0-45D9-BAFF-C9D19082FFDD~5B840D1E-1143-4C88-9451-17FEA79E2BBD</t>
  </si>
  <si>
    <t>DV - TP=TPH_2022|IUS=7c03f2eb-9b51-418d-be9a-504bcb84a391~784D95D4-0CE0-45D9-BAFF-C9D19082FFDD~A4AF6DD2-2467-454F-BC9D-5042DAAD4EA2</t>
  </si>
  <si>
    <t>DV - TP=TPH_2022|IUS=cbfdf264-3a9b-4345-9e6d-411e5515b223~784D95D4-0CE0-45D9-BAFF-C9D19082FFDD~0bd4976d-37ed-4687-a1a9-803e6bedc784</t>
  </si>
  <si>
    <t>DV - TP=TPH_2022|IUS=cbfdf264-3a9b-4345-9e6d-411e5515b223~784D95D4-0CE0-45D9-BAFF-C9D19082FFDD~a11b73d6-d16e-40f5-9f3c-36900b73de74</t>
  </si>
  <si>
    <t>DV - TP=TPH_2022|IUS=cbfdf264-3a9b-4345-9e6d-411e5515b223~784D95D4-0CE0-45D9-BAFF-C9D19082FFDD~6dac6e00-4d0b-4658-bea8-de97bb6741ef</t>
  </si>
  <si>
    <t>DV - TP=TPH_2022|IUS=cbfdf264-3a9b-4345-9e6d-411e5515b223~784D95D4-0CE0-45D9-BAFF-C9D19082FFDD~8dff46f2-718b-4c40-b2b6-36fbd87c2b2e</t>
  </si>
  <si>
    <t>DV - TP=TPH_2022|IUS=cbfdf264-3a9b-4345-9e6d-411e5515b223~784D95D4-0CE0-45D9-BAFF-C9D19082FFDD~981b352e-6b36-479e-943a-80ba7f3a35fd</t>
  </si>
  <si>
    <t>DV - TP=TPH_2022|IUS=cbfdf264-3a9b-4345-9e6d-411e5515b223~784D95D4-0CE0-45D9-BAFF-C9D19082FFDD~74b244d1-dbe5-4c45-8ec5-8ce69eefd22b</t>
  </si>
  <si>
    <t>DV - TP=TPH_2022|IUS=cbfdf264-3a9b-4345-9e6d-411e5515b223~784D95D4-0CE0-45D9-BAFF-C9D19082FFDD~a0e22238-d1f2-42f5-8e2a-1729a93cea61</t>
  </si>
  <si>
    <t>DV - TP=TPH_2022|IUS=cbfdf264-3a9b-4345-9e6d-411e5515b223~784D95D4-0CE0-45D9-BAFF-C9D19082FFDD~0f1a3489-659e-4c97-bffc-de82a2ef75a9</t>
  </si>
  <si>
    <t>DV - TP=TPH_2022|IUS=cbfdf264-3a9b-4345-9e6d-411e5515b223~784D95D4-0CE0-45D9-BAFF-C9D19082FFDD~e2817d9b-8400-4f3c-94a4-6e97a7e5ae1a</t>
  </si>
  <si>
    <t>I9</t>
  </si>
  <si>
    <t>I11</t>
  </si>
  <si>
    <t>J9</t>
  </si>
  <si>
    <t>J10</t>
  </si>
  <si>
    <t>J11</t>
  </si>
  <si>
    <t>DV - TP=TPH_2022|IUS=3b703cdf-d1fa-4822-afdf-655f940018ef~784D95D4-0CE0-45D9-BAFF-C9D19082FFDD~4cfb1113-eb41-4d01-a298-89963e9aabd6</t>
  </si>
  <si>
    <t>DV - TP=TPH_2022|IUS=3b703cdf-d1fa-4822-afdf-655f940018ef~784D95D4-0CE0-45D9-BAFF-C9D19082FFDD~f0978463-c7a0-4801-9bf6-4c67d32a15c9</t>
  </si>
  <si>
    <t>DV - TP=TPH_2022|IUS=3b703cdf-d1fa-4822-afdf-655f940018ef~784D95D4-0CE0-45D9-BAFF-C9D19082FFDD~b2f4f940-6e86-4b1b-8a05-39cf786fc567</t>
  </si>
  <si>
    <t>DV - TP=TPH_2022|IUS=3b703cdf-d1fa-4822-afdf-655f940018ef~784D95D4-0CE0-45D9-BAFF-C9D19082FFDD~3f917f5b-f00d-4b9c-a4cd-575f50c83955</t>
  </si>
  <si>
    <t>DV - TP=TPH_2022|IUS=3b703cdf-d1fa-4822-afdf-655f940018ef~784D95D4-0CE0-45D9-BAFF-C9D19082FFDD~01419ee0-b562-4fbe-ae4d-a7b8246e216d</t>
  </si>
  <si>
    <t>DV - TP=TPH_2022|IUS=3b703cdf-d1fa-4822-afdf-655f940018ef~784D95D4-0CE0-45D9-BAFF-C9D19082FFDD~b15a4e94-b5e7-4589-802c-ed0cb2835aef</t>
  </si>
  <si>
    <t>DV - TP=TPH_2022|IUS=3b703cdf-d1fa-4822-afdf-655f940018ef~784D95D4-0CE0-45D9-BAFF-C9D19082FFDD~08d1ac9e-e1b0-411f-81cf-89813c4642f5</t>
  </si>
  <si>
    <t>DV - TP=TPH_2022|IUS=3b703cdf-d1fa-4822-afdf-655f940018ef~784D95D4-0CE0-45D9-BAFF-C9D19082FFDD~1862e0a7-25bc-4b6b-bb79-e4c1b698f90a</t>
  </si>
  <si>
    <t>DV - TP=TPH_2022|IUS=3b703cdf-d1fa-4822-afdf-655f940018ef~784D95D4-0CE0-45D9-BAFF-C9D19082FFDD~bc9c4404-b68d-4773-bb55-f9b996bb5c43</t>
  </si>
  <si>
    <t>DV - TP=TPH_2022|IUS=3b703cdf-d1fa-4822-afdf-655f940018ef~784D95D4-0CE0-45D9-BAFF-C9D19082FFDD~ae98419d-dd68-4555-8fb3-49d29e8c04f7</t>
  </si>
  <si>
    <t>DV - TP=TPH_2022|IUS=3b703cdf-d1fa-4822-afdf-655f940018ef~784D95D4-0CE0-45D9-BAFF-C9D19082FFDD~5c8a5c90-2bad-43f4-a491-4d6a5c20c96b</t>
  </si>
  <si>
    <t>DV - TP=TPH_2022|IUS=3b703cdf-d1fa-4822-afdf-655f940018ef~784D95D4-0CE0-45D9-BAFF-C9D19082FFDD~6b38b91c-f7b9-4347-96bf-91e656e9f007</t>
  </si>
  <si>
    <t>DV - TP=TPH_2022|IUS=3b703cdf-d1fa-4822-afdf-655f940018ef~784D95D4-0CE0-45D9-BAFF-C9D19082FFDD~394b003e-c121-4bbb-9ab6-9c51f50aad6d</t>
  </si>
  <si>
    <t>DV - TP=TPH_2022|IUS=3b703cdf-d1fa-4822-afdf-655f940018ef~784D95D4-0CE0-45D9-BAFF-C9D19082FFDD~52e37913-8dbc-4ac5-8c36-93a68146f523</t>
  </si>
  <si>
    <t>DV - TP=TPH_2022|IUS=cd0fd6e6-a5f4-4bf8-bc9a-0c267ae5c02f~784D95D4-0CE0-45D9-BAFF-C9D19082FFDD~13d93002-31e0-4e28-981b-7bf33e5f46f2</t>
  </si>
  <si>
    <t>DV - TP=TPH_2022|IUS=cd0fd6e6-a5f4-4bf8-bc9a-0c267ae5c02f~784D95D4-0CE0-45D9-BAFF-C9D19082FFDD~79950333-da24-424f-8967-c275b0717f09</t>
  </si>
  <si>
    <t>DV - TP=TPH_2022|IUS=cd0fd6e6-a5f4-4bf8-bc9a-0c267ae5c02f~784D95D4-0CE0-45D9-BAFF-C9D19082FFDD~d2c43b7c-e61b-4f96-ae96-18d36063f0e8</t>
  </si>
  <si>
    <t>DV - TP=TPH_2022|IUS=cd0fd6e6-a5f4-4bf8-bc9a-0c267ae5c02f~784D95D4-0CE0-45D9-BAFF-C9D19082FFDD~af938fb6-829d-408a-af70-26e56849af9f</t>
  </si>
  <si>
    <t>DV - TP=TPH_2022|IUS=cd0fd6e6-a5f4-4bf8-bc9a-0c267ae5c02f~784D95D4-0CE0-45D9-BAFF-C9D19082FFDD~85d644fa-bfe4-49c5-ae1d-b24a93bdf13c</t>
  </si>
  <si>
    <t>DV - TP=TPH_2022|IUS=cd0fd6e6-a5f4-4bf8-bc9a-0c267ae5c02f~784D95D4-0CE0-45D9-BAFF-C9D19082FFDD~7358668d-114a-4664-b152-1ff2f7f862f4</t>
  </si>
  <si>
    <t>DV - TP=TPH_2022|IUS=cd0fd6e6-a5f4-4bf8-bc9a-0c267ae5c02f~784D95D4-0CE0-45D9-BAFF-C9D19082FFDD~77334cd1-e49f-4ea4-b7cc-404a54e970cd</t>
  </si>
  <si>
    <t>DV - TP=TPH_2022|IUS=cd0fd6e6-a5f4-4bf8-bc9a-0c267ae5c02f~784D95D4-0CE0-45D9-BAFF-C9D19082FFDD~21bfe9f5-dc75-4926-96b7-b4978aa3fed8</t>
  </si>
  <si>
    <t>B32</t>
  </si>
  <si>
    <t>C32</t>
  </si>
  <si>
    <t>B33</t>
  </si>
  <si>
    <t>C33</t>
  </si>
  <si>
    <t>B42</t>
  </si>
  <si>
    <t>B43</t>
  </si>
  <si>
    <t>B45</t>
  </si>
  <si>
    <t>B46</t>
  </si>
  <si>
    <t>B48</t>
  </si>
  <si>
    <t>DV - TP=TPH_2022|IUS=06642bf1-449c-46ab-a08f-02e584e08034~784D95D4-0CE0-45D9-BAFF-C9D19082FFDD~493e75b0-e339-4e93-89fa-1539184cb9da</t>
  </si>
  <si>
    <t>DV - TP=TPH_2022|IUS=06642bf1-449c-46ab-a08f-02e584e08034~784D95D4-0CE0-45D9-BAFF-C9D19082FFDD~530510e6-ae02-4ba8-a89e-bdc5b77191a2</t>
  </si>
  <si>
    <t>DV - TP=TPH_2022|IUS=06642bf1-449c-46ab-a08f-02e584e08034~784D95D4-0CE0-45D9-BAFF-C9D19082FFDD~cc613988-4c76-4ba8-8737-98e4fb94447c</t>
  </si>
  <si>
    <t>DV - TP=TPH_2022|IUS=06642bf1-449c-46ab-a08f-02e584e08034~784D95D4-0CE0-45D9-BAFF-C9D19082FFDD~00346ccd-134d-4818-853b-8418a2de7f2e</t>
  </si>
  <si>
    <t>DV - TP=TPH_2022|IUS=06642bf1-449c-46ab-a08f-02e584e08034~784D95D4-0CE0-45D9-BAFF-C9D19082FFDD~00def7e9-62ec-44ef-a5f7-aea4f9c88e78</t>
  </si>
  <si>
    <t>DV - TP=TPH_2022|IUS=06642bf1-449c-46ab-a08f-02e584e08034~784D95D4-0CE0-45D9-BAFF-C9D19082FFDD~64f3b64e-5e44-4a14-bf1c-01a9386fb830</t>
  </si>
  <si>
    <t>DV - TP=TPH_2022|IUS=06642bf1-449c-46ab-a08f-02e584e08034~784D95D4-0CE0-45D9-BAFF-C9D19082FFDD~835bbada-e2f2-414e-8b88-fef62e8a7d64</t>
  </si>
  <si>
    <t>DV - TP=TPH_2022|IUS=06642bf1-449c-46ab-a08f-02e584e08034~784D95D4-0CE0-45D9-BAFF-C9D19082FFDD~da2d7683-5163-4331-911b-5cc4ceaa7eac</t>
  </si>
  <si>
    <t>DV - TP=TPH_2022|IUS=06642bf1-449c-46ab-a08f-02e584e08034~784D95D4-0CE0-45D9-BAFF-C9D19082FFDD~36a4fb73-3e49-432e-9250-5f4992810cb0</t>
  </si>
  <si>
    <t>DV - TP=TPH_2022|IUS=06642bf1-449c-46ab-a08f-02e584e08034~784D95D4-0CE0-45D9-BAFF-C9D19082FFDD~7b3f1151-ffcf-4096-b325-364e0fee052d</t>
  </si>
  <si>
    <t>DV - TP=TPH_2022|IUS=06642bf1-449c-46ab-a08f-02e584e08034~784D95D4-0CE0-45D9-BAFF-C9D19082FFDD~cb29bb09-9236-4dca-a632-2a7723d44ab5</t>
  </si>
  <si>
    <t>DV - TP=TPH_2022|IUS=06642bf1-449c-46ab-a08f-02e584e08034~784D95D4-0CE0-45D9-BAFF-C9D19082FFDD~c9ee91ac-7221-47d1-bf5c-545b0946abe8</t>
  </si>
  <si>
    <t>DV - TP=TPH_2022|IUS=fa001ca9-305d-40cc-8e5d-22b90b842f9a~B602B58B-6879-4188-9D49-DD833281FE4E~21b1237a-5001-4cc5-ba43-9c08e2755c48</t>
  </si>
  <si>
    <t>DV - TP=TPH_2022|IUS=fa001ca9-305d-40cc-8e5d-22b90b842f9a~B602B58B-6879-4188-9D49-DD833281FE4E~2a6c17fc-9962-45e0-8439-b64a4614a270</t>
  </si>
  <si>
    <t>DV - TP=TPH_2022|IUS=fa001ca9-305d-40cc-8e5d-22b90b842f9a~B602B58B-6879-4188-9D49-DD833281FE4E~75ddd8cd-417c-4150-b1a2-62a274058d33</t>
  </si>
  <si>
    <t>DV - TP=TPH_2022|IUS=fa001ca9-305d-40cc-8e5d-22b90b842f9a~B602B58B-6879-4188-9D49-DD833281FE4E~7c73e821-d18c-4462-b22b-452bab418a77</t>
  </si>
  <si>
    <t>DV - TP=TPH_2022|IUS=fa001ca9-305d-40cc-8e5d-22b90b842f9a~B602B58B-6879-4188-9D49-DD833281FE4E~348fa46b-aab8-4ff5-8888-6901f12ccf33</t>
  </si>
  <si>
    <t>DV - TP=TPH_2022|IUS=a744104d-406d-49f7-bca8-aa6c2fd62142~784D95D4-0CE0-45D9-BAFF-C9D19082FFDD~A4AF6DD2-2467-454F-BC9D-5042DAAD4EA2</t>
  </si>
  <si>
    <t>DV - TP=TPH_2022|IUS=a744104d-406d-49f7-bca8-aa6c2fd62142~784D95D4-0CE0-45D9-BAFF-C9D19082FFDD~5B840D1E-1143-4C88-9451-17FEA79E2BBD</t>
  </si>
  <si>
    <t>DV - TP=TPH_2022|IUS=a744104d-406d-49f7-bca8-aa6c2fd62142~784D95D4-0CE0-45D9-BAFF-C9D19082FFDD~A311B12B-026F-47CC-8D35-8E994906C86E</t>
  </si>
  <si>
    <t>DV - TP=TPH_2022|IUS=b77fae4e-f7be-43b6-9fed-829302017320~784D95D4-0CE0-45D9-BAFF-C9D19082FFDD~d0c2f053-e12d-4489-b234-5e6442da99d4</t>
  </si>
  <si>
    <t>DV - TP=TPH_2022|IUS=56a49523-9072-4b0c-9647-3a66005319cf~35e45ad1-6bf0-4957-b759-6b12fcd283ce~d0c2f053-e12d-4489-b234-5e6442da99d4</t>
  </si>
  <si>
    <t>DV - TP=TPH_2022|IUS=e7552f57-f850-4ffe-8104-3c8fd6e14f63~35e45ad1-6bf0-4957-b759-6b12fcd283ce~A311B12B-026F-47CC-8D35-8E994906C86E</t>
  </si>
  <si>
    <t>DV - TP=TPH_2022|IUS=25aaeed1-3e6f-434c-9729-0019b6b71287~784D95D4-0CE0-45D9-BAFF-C9D19082FFDD~A311B12B-026F-47CC-8D35-8E994906C86E</t>
  </si>
  <si>
    <t>DV - TP=TPH_2022|IUS=f5139e57-81f4-47d8-bb8a-7edd91a4374c~784D95D4-0CE0-45D9-BAFF-C9D19082FFDD~A311B12B-026F-47CC-8D35-8E994906C86E</t>
  </si>
  <si>
    <t>DV - TP=TPH_2022|IUS=a1523721-4135-47e5-95c4-070eb3456ef6~784D95D4-0CE0-45D9-BAFF-C9D19082FFDD~A311B12B-026F-47CC-8D35-8E994906C86E</t>
  </si>
  <si>
    <t>DV - TP=TPH_2022|IUS=e98a0b3c-6688-4fff-ad86-ca1c1070f27b~784D95D4-0CE0-45D9-BAFF-C9D19082FFDD~A311B12B-026F-47CC-8D35-8E994906C86E</t>
  </si>
  <si>
    <t>DV - TP=TPH_2022|IUS=f77d2647-3d78-43d5-8ac5-7668d5cba938~784D95D4-0CE0-45D9-BAFF-C9D19082FFDD~A311B12B-026F-47CC-8D35-8E994906C86E</t>
  </si>
  <si>
    <t>DV - TP=TPH_2022|IUS=0029da21-393c-40a6-b64c-6e6260e93836~B602B58B-6879-4188-9D49-DD833281FE4E~A311B12B-026F-47CC-8D35-8E994906C86E</t>
  </si>
  <si>
    <t>DV - TP=TPH_2022|IUS=0029da21-393c-40a6-b64c-6e6260e93836~B602B58B-6879-4188-9D49-DD833281FE4E~5B840D1E-1143-4C88-9451-17FEA79E2BBD</t>
  </si>
  <si>
    <t>DV - TP=TPH_2022|IUS=0029da21-393c-40a6-b64c-6e6260e93836~B602B58B-6879-4188-9D49-DD833281FE4E~A4AF6DD2-2467-454F-BC9D-5042DAAD4EA2</t>
  </si>
  <si>
    <t>DV - TP=TPH_2022|IUS=b25b8076-c6f4-493c-a9fa-c995d947e0a7~784D95D4-0CE0-45D9-BAFF-C9D19082FFDD~1dfe2695-591b-4e07-996b-330721dc48d5</t>
  </si>
  <si>
    <t>DV - TP=TPH_2022|IUS=b25b8076-c6f4-493c-a9fa-c995d947e0a7~784D95D4-0CE0-45D9-BAFF-C9D19082FFDD~58c5326c-1d8f-4024-a7f7-070b1b43c5eb</t>
  </si>
  <si>
    <t>DV - TP=TPH_2022|IUS=7d94a980-dc15-4c2a-bfef-6a539fbe1370~784D95D4-0CE0-45D9-BAFF-C9D19082FFDD~1dfe2695-591b-4e07-996b-330721dc48d5</t>
  </si>
  <si>
    <t>DV - TP=TPH_2022|IUS=b25b8076-c6f4-493c-a9fa-c995d947e0a7~784D95D4-0CE0-45D9-BAFF-C9D19082FFDD~A311B12B-026F-47CC-8D35-8E994906C86E</t>
  </si>
  <si>
    <t>DV - TP=TPH_2022|IUS=7d94a980-dc15-4c2a-bfef-6a539fbe1370~784D95D4-0CE0-45D9-BAFF-C9D19082FFDD~58c5326c-1d8f-4024-a7f7-070b1b43c5eb</t>
  </si>
  <si>
    <t>DV - TP=TPH_2022|IUS=7d94a980-dc15-4c2a-bfef-6a539fbe1370~784D95D4-0CE0-45D9-BAFF-C9D19082FFDD~A311B12B-026F-47CC-8D35-8E994906C86E</t>
  </si>
  <si>
    <t>DV - TP=TPH_2022|IUS=b66b4480-f5bd-4eb2-84fa-34c3dfb341a2~784D95D4-0CE0-45D9-BAFF-C9D19082FFDD~A311B12B-026F-47CC-8D35-8E994906C86E</t>
  </si>
  <si>
    <t>DV - TP=TPH_2022|IUS=b66b4480-f5bd-4eb2-84fa-34c3dfb341a2~784D95D4-0CE0-45D9-BAFF-C9D19082FFDD~1dfe2695-591b-4e07-996b-330721dc48d5</t>
  </si>
  <si>
    <t>DV - TP=TPH_2022|IUS=b66b4480-f5bd-4eb2-84fa-34c3dfb341a2~784D95D4-0CE0-45D9-BAFF-C9D19082FFDD~58c5326c-1d8f-4024-a7f7-070b1b43c5eb</t>
  </si>
  <si>
    <t>DV - TP=TPH_2022|IUS=b66b4480-f5bd-4eb2-84fa-34c3dfb341a2~784D95D4-0CE0-45D9-BAFF-C9D19082FFDD~5335a8c7-fa91-483c-99d6-e2f03d27e851</t>
  </si>
  <si>
    <t>DV - TP=TPH_2022|IUS=b66b4480-f5bd-4eb2-84fa-34c3dfb341a2~784D95D4-0CE0-45D9-BAFF-C9D19082FFDD~d31390c3-f8aa-4147-aa81-863e940c0784</t>
  </si>
  <si>
    <t>одојчади*</t>
  </si>
  <si>
    <t>перинатална**</t>
  </si>
  <si>
    <t>* умрла одојчад на 1000 живорођених</t>
  </si>
  <si>
    <t>** мртворођени и умрла одојчад старости 0-6 дана на 1000 
рођених (живорођени и мртворођени)</t>
  </si>
  <si>
    <t>infants*</t>
  </si>
  <si>
    <t>perinatal**</t>
  </si>
  <si>
    <t>* infant deaths per 1000 live births</t>
  </si>
  <si>
    <t>**stillbirths and infant deaths age 0-6 days per 1000 births (live births and stillbirths)</t>
  </si>
  <si>
    <t xml:space="preserve"> 2011</t>
  </si>
  <si>
    <t xml:space="preserve"> 2022</t>
  </si>
  <si>
    <t>Породице са децом према броју деце (%)</t>
  </si>
  <si>
    <t>Лекари - здравствена заштита деце и школске деце</t>
  </si>
  <si>
    <t>Број стоматолога на 10000 становника</t>
  </si>
  <si>
    <t>Лекари - здравствена заштита деце и школске деце (на 1000 становника)</t>
  </si>
  <si>
    <t>Број стоматолога на 10000 становника*</t>
  </si>
  <si>
    <t>Основни подаци, 2022.</t>
  </si>
  <si>
    <t>Basic information, 2022</t>
  </si>
  <si>
    <r>
      <t>Инциденција туберкулозе (</t>
    </r>
    <r>
      <rPr>
        <sz val="12"/>
        <rFont val="Arial"/>
        <family val="2"/>
      </rPr>
      <t>на 100 000 становника</t>
    </r>
    <r>
      <rPr>
        <sz val="14"/>
        <rFont val="Arial"/>
        <family val="2"/>
      </rPr>
      <t>)***</t>
    </r>
  </si>
  <si>
    <t>Number of dentists per 10,000 inhabitants*</t>
  </si>
  <si>
    <r>
      <t xml:space="preserve">Incidence of tuberculosis </t>
    </r>
    <r>
      <rPr>
        <sz val="12"/>
        <rFont val="Arial"/>
        <family val="2"/>
      </rPr>
      <t>(per 100,000 population)***</t>
    </r>
  </si>
  <si>
    <r>
      <t>Лекари  ─ здравствена заштита деце и школске деце</t>
    </r>
    <r>
      <rPr>
        <sz val="12"/>
        <rFont val="Arial"/>
        <family val="2"/>
      </rPr>
      <t xml:space="preserve"> (на 1 000 становника старости 0-19 година)</t>
    </r>
  </si>
  <si>
    <r>
      <t>Лекари ─ здравствена заштита одраслог становништва
(</t>
    </r>
    <r>
      <rPr>
        <sz val="12"/>
        <rFont val="Arial"/>
        <family val="2"/>
      </rPr>
      <t>на 1 000 становника старости 20 и више година</t>
    </r>
    <r>
      <rPr>
        <sz val="14"/>
        <rFont val="Arial"/>
        <family val="2"/>
      </rPr>
      <t>)</t>
    </r>
  </si>
  <si>
    <r>
      <t xml:space="preserve">Лекари ─ здравствена заштита жена </t>
    </r>
    <r>
      <rPr>
        <sz val="12"/>
        <rFont val="Arial"/>
        <family val="2"/>
      </rPr>
      <t>(на 1 000 жена старости 15 и више година)</t>
    </r>
  </si>
  <si>
    <r>
      <t>Doctors ─ adult population healthcare (</t>
    </r>
    <r>
      <rPr>
        <sz val="12"/>
        <rFont val="Arial"/>
        <family val="2"/>
      </rPr>
      <t>per 1,000 inhabitants aged 20 years and more</t>
    </r>
    <r>
      <rPr>
        <sz val="14"/>
        <rFont val="Arial"/>
        <family val="2"/>
      </rPr>
      <t>)</t>
    </r>
  </si>
  <si>
    <r>
      <t>Doctors ─ child healthcare (</t>
    </r>
    <r>
      <rPr>
        <sz val="12"/>
        <rFont val="Arial"/>
        <family val="2"/>
      </rPr>
      <t>per 1,000 inhabitants aged 0 to 19 years</t>
    </r>
    <r>
      <rPr>
        <sz val="14"/>
        <rFont val="Arial"/>
        <family val="2"/>
      </rPr>
      <t>)</t>
    </r>
  </si>
  <si>
    <r>
      <t xml:space="preserve">Doctors ─ women's healthcare </t>
    </r>
    <r>
      <rPr>
        <sz val="12"/>
        <rFont val="Arial"/>
        <family val="2"/>
      </rPr>
      <t>(per 1,000 women aged 15 years and more)</t>
    </r>
  </si>
  <si>
    <t>$I$28:$J$28</t>
  </si>
  <si>
    <t>$I$22:$J$22</t>
  </si>
  <si>
    <t>$A$42:$A$46</t>
  </si>
  <si>
    <t>G3</t>
  </si>
  <si>
    <t>Просечан број чланова домаћинства</t>
  </si>
  <si>
    <t>M3</t>
  </si>
  <si>
    <t>TP - TP=MRT|IUS=cd73e04b-b8ff-4f52-8fe3-2fef5a39b083~840ffb5c-0792-4a34-87f6-10d1daba3952~A311B12B-026F-47CC-8D35-8E994906C86E</t>
  </si>
  <si>
    <t>TP - TP=MRT|IUS=55c29509-35aa-49bb-913f-b3109c96f588~acf28b2a-a4f7-4170-b0f7-b69da318fd91~A311B12B-026F-47CC-8D35-8E994906C86E</t>
  </si>
  <si>
    <t>TP - TP=MRT|IUS=551fa32a-0da5-46da-a735-92fda434d136~d842aca5-15de-491b-b58e-ea3141356e8d~A311B12B-026F-47CC-8D35-8E994906C86E</t>
  </si>
  <si>
    <t>DV - TP=MRT|IUS=cd73e04b-b8ff-4f52-8fe3-2fef5a39b083~840ffb5c-0792-4a34-87f6-10d1daba3952~A311B12B-026F-47CC-8D35-8E994906C86E</t>
  </si>
  <si>
    <t>DV - TP=MRT|IUS=55c29509-35aa-49bb-913f-b3109c96f588~acf28b2a-a4f7-4170-b0f7-b69da318fd91~A311B12B-026F-47CC-8D35-8E994906C86E</t>
  </si>
  <si>
    <t>DV - TP=MRT|IUS=551fa32a-0da5-46da-a735-92fda434d136~d842aca5-15de-491b-b58e-ea3141356e8d~A311B12B-026F-47CC-8D35-8E994906C86E</t>
  </si>
  <si>
    <t>TP - TP=MRT|IUS=293c7c8c-1f8f-480c-b1a0-ddd251129ed6~cb27c9ac-486c-463e-ab6d-d1d5b48e2261~A311B12B-026F-47CC-8D35-8E994906C86E</t>
  </si>
  <si>
    <t>TP - TP=MRT|IUS=549b1d40-e1bd-4cd2-b16b-fcafa02d3e14~784D95D4-0CE0-45D9-BAFF-C9D19082FFDD~A311B12B-026F-47CC-8D35-8E994906C86E</t>
  </si>
  <si>
    <t>DV - TP=MRT|IUS=293c7c8c-1f8f-480c-b1a0-ddd251129ed6~cb27c9ac-486c-463e-ab6d-d1d5b48e2261~A311B12B-026F-47CC-8D35-8E994906C86E</t>
  </si>
  <si>
    <t>DV - TP=MRT|IUS=549b1d40-e1bd-4cd2-b16b-fcafa02d3e14~784D95D4-0CE0-45D9-BAFF-C9D19082FFDD~A311B12B-026F-47CC-8D35-8E994906C86E</t>
  </si>
  <si>
    <t>DV - TP=TPH_2022|IUS=549b1d40-e1bd-4cd2-b16b-fcafa02d3e14~784D95D4-0CE0-45D9-BAFF-C9D19082FFDD~A311B12B-026F-47CC-8D35-8E994906C86E</t>
  </si>
  <si>
    <t>DV - TP=TPH_2022|IUS=28a26199-76b6-4e21-b138-fbdc1a6c2db4~B602B58B-6879-4188-9D49-DD833281FE4E~A311B12B-026F-47CC-8D35-8E994906C86E</t>
  </si>
  <si>
    <t>DV - TP=TPH_2022|IUS=22258875-47b7-42d5-98a2-af5fb802e40f~b7abfa75-8d0e-4ae6-b2b6-d12801cb9478~A311B12B-026F-47CC-8D35-8E994906C86E</t>
  </si>
  <si>
    <t>DV - TP=TPH_2022|IUS=5b19dc9f-2470-4df6-ada2-c4e4db19cd69~784D95D4-0CE0-45D9-BAFF-C9D19082FFDD~A311B12B-026F-47CC-8D35-8E994906C86E</t>
  </si>
  <si>
    <t>DV - TP=TPH_2020|IUS=cd73e04b-b8ff-4f52-8fe3-2fef5a39b083~840ffb5c-0792-4a34-87f6-10d1daba3952~A311B12B-026F-47CC-8D35-8E994906C86E</t>
  </si>
  <si>
    <t>DV - TP=TPH_2021|IUS=cd73e04b-b8ff-4f52-8fe3-2fef5a39b083~840ffb5c-0792-4a34-87f6-10d1daba3952~A311B12B-026F-47CC-8D35-8E994906C86E</t>
  </si>
  <si>
    <t>DV - TP=TPH_2022|IUS=cd73e04b-b8ff-4f52-8fe3-2fef5a39b083~840ffb5c-0792-4a34-87f6-10d1daba3952~A311B12B-026F-47CC-8D35-8E994906C86E</t>
  </si>
  <si>
    <t>DV - TP=TPH_2022|IUS=c82952af-ad15-4436-b6ec-c9e4a5570943~b7abfa75-8d0e-4ae6-b2b6-d12801cb9478~A311B12B-026F-47CC-8D35-8E994906C86E</t>
  </si>
  <si>
    <t>DV - TP=TPH_2022|IUS=61b2c063-3edb-48b0-bcc2-e63cdc46ecf4~784D95D4-0CE0-45D9-BAFF-C9D19082FFDD~A311B12B-026F-47CC-8D35-8E994906C86E</t>
  </si>
  <si>
    <t>DV - TP=TPH_2020|IUS=293c7c8c-1f8f-480c-b1a0-ddd251129ed6~cb27c9ac-486c-463e-ab6d-d1d5b48e2261~A311B12B-026F-47CC-8D35-8E994906C86E</t>
  </si>
  <si>
    <t>DV - TP=TPH_2021|IUS=293c7c8c-1f8f-480c-b1a0-ddd251129ed6~cb27c9ac-486c-463e-ab6d-d1d5b48e2261~A311B12B-026F-47CC-8D35-8E994906C86E</t>
  </si>
  <si>
    <t>DV - TP=TPH_2022|IUS=293c7c8c-1f8f-480c-b1a0-ddd251129ed6~cb27c9ac-486c-463e-ab6d-d1d5b48e2261~A311B12B-026F-47CC-8D35-8E994906C86E</t>
  </si>
  <si>
    <t>DV - TP=TPH_2020|IUS=55c29509-35aa-49bb-913f-b3109c96f588~acf28b2a-a4f7-4170-b0f7-b69da318fd91~A311B12B-026F-47CC-8D35-8E994906C86E</t>
  </si>
  <si>
    <t>DV - TP=TPH_2021|IUS=55c29509-35aa-49bb-913f-b3109c96f588~acf28b2a-a4f7-4170-b0f7-b69da318fd91~A311B12B-026F-47CC-8D35-8E994906C86E</t>
  </si>
  <si>
    <t>DV - TP=TPH_2022|IUS=55c29509-35aa-49bb-913f-b3109c96f588~acf28b2a-a4f7-4170-b0f7-b69da318fd91~A311B12B-026F-47CC-8D35-8E994906C86E</t>
  </si>
  <si>
    <t>DV - TP=TPH_2020|IUS=551fa32a-0da5-46da-a735-92fda434d136~d842aca5-15de-491b-b58e-ea3141356e8d~A311B12B-026F-47CC-8D35-8E994906C86E</t>
  </si>
  <si>
    <t>DV - TP=TPH_2021|IUS=551fa32a-0da5-46da-a735-92fda434d136~d842aca5-15de-491b-b58e-ea3141356e8d~A311B12B-026F-47CC-8D35-8E994906C86E</t>
  </si>
  <si>
    <t>DV - TP=TPH_2022|IUS=551fa32a-0da5-46da-a735-92fda434d136~d842aca5-15de-491b-b58e-ea3141356e8d~A311B12B-026F-47CC-8D35-8E994906C86E</t>
  </si>
  <si>
    <t>DV - TP=TPH_2022|IUS=438b75fa-b3c4-4b9e-85de-733c64821df1~B602B58B-6879-4188-9D49-DD833281FE4E~15D02518-65E3-44C8-9A50-ACE5BFF371F8</t>
  </si>
  <si>
    <t>DV - TP=TPH_2022|IUS=59854FF8-91D3-418E-8C21-452042084FCA~B602B58B-6879-4188-9D49-DD833281FE4E~15D02518-65E3-44C8-9A50-ACE5BFF371F8</t>
  </si>
  <si>
    <t>DV - TP=TPH_2022|IUS=7609c3dc-009f-4ac2-a7c8-eee73e02f0ca~784D95D4-0CE0-45D9-BAFF-C9D19082FFDD~A311B12B-026F-47CC-8D35-8E994906C86E</t>
  </si>
  <si>
    <t>DV - TP=TPH_2022|IUS=ede54558-02cc-483e-aa62-0de8c8ba65f2~4F5FCB7B-B738-463D-B124-1DFDD5678A26~A311B12B-026F-47CC-8D35-8E994906C86E</t>
  </si>
  <si>
    <t>Профил, јануар 2024. године</t>
  </si>
  <si>
    <t>Profile, January 2024</t>
  </si>
  <si>
    <t>Дужина путева (km), 2022.</t>
  </si>
  <si>
    <t>Road length (km), 2022</t>
  </si>
  <si>
    <t>Регистровани незапослени према полу, 2021-2023.</t>
  </si>
  <si>
    <t>Registered unemployed by sex, 2021-2023</t>
  </si>
  <si>
    <t>Учешће незапослених према старосним групама у укупном броју незапослених, 2023.</t>
  </si>
  <si>
    <t>Учешће незапослених према старосним групама и полу у укупном броју незапослених, 2023.</t>
  </si>
  <si>
    <t>Share of unemployed by age groups in total number of unemployed, 2023</t>
  </si>
  <si>
    <t>Share of unemployed by age groups and sex in total number of unemployed, 2023</t>
  </si>
  <si>
    <t>Expenditures of budgetary funds beneficiaries, 2022</t>
  </si>
  <si>
    <t>Revenues and expenditure of the budget of cities and municipalities, 2022</t>
  </si>
  <si>
    <t>Расходи буџетских средстава, 2022.</t>
  </si>
  <si>
    <t>Приходи и примања буџета локалне самоуправе, 2022.</t>
  </si>
  <si>
    <t>Доласци туриста, 2020-2022</t>
  </si>
  <si>
    <t>Ноћења туриста, 2020-2022</t>
  </si>
  <si>
    <t>Tourists arrivals, 2020-2022</t>
  </si>
  <si>
    <t>Tourists overnight stays, 2020-2022</t>
  </si>
  <si>
    <t>Просечан број ноћења туриста, 2020-2022</t>
  </si>
  <si>
    <t>Average number of overnight stays, 2020-2022</t>
  </si>
  <si>
    <t>Расходи корисника буџетских средстава за образовање, 2022.  (у хиљадама РСД)</t>
  </si>
  <si>
    <t>DEM8</t>
  </si>
  <si>
    <t>DV - TP=TPH_2011|IUS=b3308c20-1813-4ec3-bc70-99f7dacfa2d2~784D95D4-0CE0-45D9-BAFF-C9D19082FFDD~f7386a01-6adb-41aa-b5cc-8eb1d17cd491</t>
  </si>
  <si>
    <t>DV - TP=TPH_2011|IUS=b3308c20-1813-4ec3-bc70-99f7dacfa2d2~784D95D4-0CE0-45D9-BAFF-C9D19082FFDD~fe108f75-3fb2-4c11-8c3d-bc164e1f4f7f</t>
  </si>
  <si>
    <t>DV - TP=TPH_2011|IUS=b3308c20-1813-4ec3-bc70-99f7dacfa2d2~784D95D4-0CE0-45D9-BAFF-C9D19082FFDD~ec8aacff-f6e9-4c0a-a252-db0efd6ca247</t>
  </si>
  <si>
    <t>DV - TP=TPH_2011|IUS=b3308c20-1813-4ec3-bc70-99f7dacfa2d2~784D95D4-0CE0-45D9-BAFF-C9D19082FFDD~23b1c0ee-41cf-4512-bad6-e5f941cdf2c2</t>
  </si>
  <si>
    <t>DV - TP=TPH_2011|IUS=b3308c20-1813-4ec3-bc70-99f7dacfa2d2~784D95D4-0CE0-45D9-BAFF-C9D19082FFDD~e217af67-ba14-41cc-a274-f6c1580cc4c4</t>
  </si>
  <si>
    <t>DV - TP=TPH_2011|IUS=b3308c20-1813-4ec3-bc70-99f7dacfa2d2~784D95D4-0CE0-45D9-BAFF-C9D19082FFDD~1f482143-d91b-470b-ad48-ccf18747edf9</t>
  </si>
  <si>
    <t>DV - TP=TPH_2011|IUS=b3308c20-1813-4ec3-bc70-99f7dacfa2d2~784D95D4-0CE0-45D9-BAFF-C9D19082FFDD~1ece90af-a86a-42a6-ae85-3b5cd462714b</t>
  </si>
  <si>
    <t>DV - TP=TPH_2011|IUS=b3308c20-1813-4ec3-bc70-99f7dacfa2d2~784D95D4-0CE0-45D9-BAFF-C9D19082FFDD~488909ed-acde-46bd-af53-5c725d98aab7</t>
  </si>
  <si>
    <t>DV - TP=TPH_2011|IUS=b3308c20-1813-4ec3-bc70-99f7dacfa2d2~784D95D4-0CE0-45D9-BAFF-C9D19082FFDD~40633c19-8c01-4e7c-8ddc-db86e46c1817</t>
  </si>
  <si>
    <t>DV - TP=TPH_2011|IUS=b3308c20-1813-4ec3-bc70-99f7dacfa2d2~784D95D4-0CE0-45D9-BAFF-C9D19082FFDD~21915525-89d6-48c2-83c7-89ad986638fc</t>
  </si>
  <si>
    <t>DV - TP=TPH_2011|IUS=b3308c20-1813-4ec3-bc70-99f7dacfa2d2~784D95D4-0CE0-45D9-BAFF-C9D19082FFDD~af1acaf5-f9c1-44f9-b2de-2decf02cade9</t>
  </si>
  <si>
    <t>DV - TP=TPH_2011|IUS=b3308c20-1813-4ec3-bc70-99f7dacfa2d2~784D95D4-0CE0-45D9-BAFF-C9D19082FFDD~21146ebf-c4ec-418a-8302-8f5d0b657226</t>
  </si>
  <si>
    <t>DV - TP=TPH_2011|IUS=b3308c20-1813-4ec3-bc70-99f7dacfa2d2~784D95D4-0CE0-45D9-BAFF-C9D19082FFDD~9796174d-bbdd-4b77-8084-91ac4ff58253</t>
  </si>
  <si>
    <t>DV - TP=TPH_2011|IUS=b3308c20-1813-4ec3-bc70-99f7dacfa2d2~784D95D4-0CE0-45D9-BAFF-C9D19082FFDD~bc8e3e64-183e-48f5-b258-22ef4942ebf7</t>
  </si>
  <si>
    <t>DV - TP=TPH_2011|IUS=b3308c20-1813-4ec3-bc70-99f7dacfa2d2~784D95D4-0CE0-45D9-BAFF-C9D19082FFDD~f629e4a6-f013-4c43-8bd3-6e20d08d2527</t>
  </si>
  <si>
    <t>DV - TP=TPH_2011|IUS=b3308c20-1813-4ec3-bc70-99f7dacfa2d2~784D95D4-0CE0-45D9-BAFF-C9D19082FFDD~34acf439-e4fc-41c7-a03c-1d0f0066f29c</t>
  </si>
  <si>
    <t>B26</t>
  </si>
  <si>
    <t>C26</t>
  </si>
  <si>
    <t>Становништво према економској активности, 2022.</t>
  </si>
  <si>
    <t>DV - TP=TPH_2022|IUS=b3308c20-1813-4ec3-bc70-99f7dacfa2d2~784D95D4-0CE0-45D9-BAFF-C9D19082FFDD~f7386a01-6adb-41aa-b5cc-8eb1d17cd491</t>
  </si>
  <si>
    <t>DV - TP=TPH_2022|IUS=b3308c20-1813-4ec3-bc70-99f7dacfa2d2~784D95D4-0CE0-45D9-BAFF-C9D19082FFDD~fe108f75-3fb2-4c11-8c3d-bc164e1f4f7f</t>
  </si>
  <si>
    <t>DV - TP=TPH_2022|IUS=b3308c20-1813-4ec3-bc70-99f7dacfa2d2~784D95D4-0CE0-45D9-BAFF-C9D19082FFDD~ec8aacff-f6e9-4c0a-a252-db0efd6ca247</t>
  </si>
  <si>
    <t>DV - TP=TPH_2022|IUS=b3308c20-1813-4ec3-bc70-99f7dacfa2d2~784D95D4-0CE0-45D9-BAFF-C9D19082FFDD~23b1c0ee-41cf-4512-bad6-e5f941cdf2c2</t>
  </si>
  <si>
    <t>DV - TP=TPH_2022|IUS=b3308c20-1813-4ec3-bc70-99f7dacfa2d2~784D95D4-0CE0-45D9-BAFF-C9D19082FFDD~e217af67-ba14-41cc-a274-f6c1580cc4c4</t>
  </si>
  <si>
    <t>DV - TP=TPH_2022|IUS=b3308c20-1813-4ec3-bc70-99f7dacfa2d2~784D95D4-0CE0-45D9-BAFF-C9D19082FFDD~1f482143-d91b-470b-ad48-ccf18747edf9</t>
  </si>
  <si>
    <t>DV - TP=TPH_2022|IUS=b3308c20-1813-4ec3-bc70-99f7dacfa2d2~784D95D4-0CE0-45D9-BAFF-C9D19082FFDD~1ece90af-a86a-42a6-ae85-3b5cd462714b</t>
  </si>
  <si>
    <t>DV - TP=TPH_2022|IUS=b3308c20-1813-4ec3-bc70-99f7dacfa2d2~784D95D4-0CE0-45D9-BAFF-C9D19082FFDD~488909ed-acde-46bd-af53-5c725d98aab7</t>
  </si>
  <si>
    <t>DV - TP=TPH_2022|IUS=b3308c20-1813-4ec3-bc70-99f7dacfa2d2~784D95D4-0CE0-45D9-BAFF-C9D19082FFDD~40633c19-8c01-4e7c-8ddc-db86e46c1817</t>
  </si>
  <si>
    <t>DV - TP=TPH_2022|IUS=b3308c20-1813-4ec3-bc70-99f7dacfa2d2~784D95D4-0CE0-45D9-BAFF-C9D19082FFDD~21915525-89d6-48c2-83c7-89ad986638fc</t>
  </si>
  <si>
    <t>DV - TP=TPH_2022|IUS=b3308c20-1813-4ec3-bc70-99f7dacfa2d2~784D95D4-0CE0-45D9-BAFF-C9D19082FFDD~af1acaf5-f9c1-44f9-b2de-2decf02cade9</t>
  </si>
  <si>
    <t>DV - TP=TPH_2022|IUS=b3308c20-1813-4ec3-bc70-99f7dacfa2d2~784D95D4-0CE0-45D9-BAFF-C9D19082FFDD~21146ebf-c4ec-418a-8302-8f5d0b657226</t>
  </si>
  <si>
    <t>DV - TP=TPH_2022|IUS=b3308c20-1813-4ec3-bc70-99f7dacfa2d2~784D95D4-0CE0-45D9-BAFF-C9D19082FFDD~9796174d-bbdd-4b77-8084-91ac4ff58253</t>
  </si>
  <si>
    <t>DV - TP=TPH_2022|IUS=b3308c20-1813-4ec3-bc70-99f7dacfa2d2~784D95D4-0CE0-45D9-BAFF-C9D19082FFDD~bc8e3e64-183e-48f5-b258-22ef4942ebf7</t>
  </si>
  <si>
    <t>DV - TP=TPH_2022|IUS=b3308c20-1813-4ec3-bc70-99f7dacfa2d2~784D95D4-0CE0-45D9-BAFF-C9D19082FFDD~f629e4a6-f013-4c43-8bd3-6e20d08d2527</t>
  </si>
  <si>
    <t>DV - TP=TPH_2022|IUS=b3308c20-1813-4ec3-bc70-99f7dacfa2d2~784D95D4-0CE0-45D9-BAFF-C9D19082FFDD~34acf439-e4fc-41c7-a03c-1d0f0066f29c</t>
  </si>
  <si>
    <t>DV - TP=TPH_2023|IUS=23658e74-ee9b-4a66-9047-fc703cfb4e50~B602B58B-6879-4188-9D49-DD833281FE4E~A4AF6DD2-2467-454F-BC9D-5042DAAD4EA2</t>
  </si>
  <si>
    <t>DV - TP=TPH_2023|IUS=23658e74-ee9b-4a66-9047-fc703cfb4e50~B602B58B-6879-4188-9D49-DD833281FE4E~5B840D1E-1143-4C88-9451-17FEA79E2BBD</t>
  </si>
  <si>
    <t>DV - TP=TPH_2023|IUS=c3f93010-a547-45fe-9dc1-e1eddbae5a0e~784D95D4-0CE0-45D9-BAFF-C9D19082FFDD~A311B12B-026F-47CC-8D35-8E994906C86E</t>
  </si>
  <si>
    <t>DV - TP=TPH_2023|IUS=3d48d7c0-b8af-415c-ae65-c1c8a0523caf~784D95D4-0CE0-45D9-BAFF-C9D19082FFDD~A311B12B-026F-47CC-8D35-8E994906C86E</t>
  </si>
  <si>
    <t>DV - TP=TPH_2023|IUS=3d48d7c0-b8af-415c-ae65-c1c8a0523caf~784D95D4-0CE0-45D9-BAFF-C9D19082FFDD~5B840D1E-1143-4C88-9451-17FEA79E2BBD</t>
  </si>
  <si>
    <t>DV - TP=TPH_2023|IUS=3d48d7c0-b8af-415c-ae65-c1c8a0523caf~784D95D4-0CE0-45D9-BAFF-C9D19082FFDD~A4AF6DD2-2467-454F-BC9D-5042DAAD4EA2</t>
  </si>
  <si>
    <t>DV - TP=TPH_2023|IUS=23658e74-ee9b-4a66-9047-fc703cfb4e50~B602B58B-6879-4188-9D49-DD833281FE4E~A311B12B-026F-47CC-8D35-8E994906C86E</t>
  </si>
  <si>
    <t>DV - TP=TPH_2023|IUS=d94b7afa-94c9-437c-ab33-3a4c62cd0cf8~387a6ab4-d645-4f22-aecc-531b05c4527c~A311B12B-026F-47CC-8D35-8E994906C86E</t>
  </si>
  <si>
    <t>DV - TP=TPH_2023|IUS=f8b23362-bb0e-4b51-b4b9-24e378fb2c5f~784D95D4-0CE0-45D9-BAFF-C9D19082FFDD~A311B12B-026F-47CC-8D35-8E994906C86E</t>
  </si>
  <si>
    <t>DV - TP=TPH_2023|IUS=f8b23362-bb0e-4b51-b4b9-24e378fb2c5f~784D95D4-0CE0-45D9-BAFF-C9D19082FFDD~5B840D1E-1143-4C88-9451-17FEA79E2BBD</t>
  </si>
  <si>
    <t>DV - TP=TPH_2023|IUS=f8b23362-bb0e-4b51-b4b9-24e378fb2c5f~784D95D4-0CE0-45D9-BAFF-C9D19082FFDD~A4AF6DD2-2467-454F-BC9D-5042DAAD4EA2</t>
  </si>
  <si>
    <t>DV - TP=TPH_2023|IUS=3a6c87d1-4476-4d5c-b167-f07086af338b~db4aadc2-9b8a-4c0c-8b4d-055d64000fb3~A311B12B-026F-47CC-8D35-8E994906C86E</t>
  </si>
  <si>
    <t>DV - TP=TPH_2023|IUS=3a6c87d1-4476-4d5c-b167-f07086af338b~db4aadc2-9b8a-4c0c-8b4d-055d64000fb3~5B840D1E-1143-4C88-9451-17FEA79E2BBD</t>
  </si>
  <si>
    <t>DV - TP=TPH_2023|IUS=3a6c87d1-4476-4d5c-b167-f07086af338b~db4aadc2-9b8a-4c0c-8b4d-055d64000fb3~A4AF6DD2-2467-454F-BC9D-5042DAAD4EA2</t>
  </si>
  <si>
    <t>DV - TP=TPH_2023|IUS=80b6a966-be75-449e-897d-6e5ee91a34e9~B602B58B-6879-4188-9D49-DD833281FE4E~d103dd05-6cbe-4f43-a4d4-61bb55ee6f6b</t>
  </si>
  <si>
    <t>DV - TP=TPH_2023|IUS=80b6a966-be75-449e-897d-6e5ee91a34e9~B602B58B-6879-4188-9D49-DD833281FE4E~01b95879-977b-40d7-a6fc-904bd295560a</t>
  </si>
  <si>
    <t>DV - TP=TPH_2023|IUS=80b6a966-be75-449e-897d-6e5ee91a34e9~B602B58B-6879-4188-9D49-DD833281FE4E~e20caa1c-ff79-488b-aad0-608cf4f72a5d</t>
  </si>
  <si>
    <t>DV - TP=TPH_2023|IUS=80b6a966-be75-449e-897d-6e5ee91a34e9~B602B58B-6879-4188-9D49-DD833281FE4E~549ac43e-a66d-43f5-b01f-663484318d3e</t>
  </si>
  <si>
    <t>DV - TP=TPH_2023|IUS=80b6a966-be75-449e-897d-6e5ee91a34e9~B602B58B-6879-4188-9D49-DD833281FE4E~d7bc8a31-b7dd-4806-8a0b-1c0786767536</t>
  </si>
  <si>
    <t>DV - TP=TPH_2023|IUS=80b6a966-be75-449e-897d-6e5ee91a34e9~B602B58B-6879-4188-9D49-DD833281FE4E~bd5b0c11-64eb-4470-bd16-cfc42fea7a20</t>
  </si>
  <si>
    <t>DV - TP=TPH_2023|IUS=80b6a966-be75-449e-897d-6e5ee91a34e9~B602B58B-6879-4188-9D49-DD833281FE4E~ec97769e-af2c-42f6-8b04-e182775d686a</t>
  </si>
  <si>
    <t>DV - TP=TPH_2023|IUS=80b6a966-be75-449e-897d-6e5ee91a34e9~B602B58B-6879-4188-9D49-DD833281FE4E~f60a2593-5b40-4d65-ae64-edcf2cb46303</t>
  </si>
  <si>
    <t>DV - TP=TPH_2023|IUS=80b6a966-be75-449e-897d-6e5ee91a34e9~B602B58B-6879-4188-9D49-DD833281FE4E~104fafe5-f134-447c-889e-d3cf14f6a12f</t>
  </si>
  <si>
    <t>DV - TP=TPH_2022|IUS=c00d2b1a-2984-4d90-87fd-3185640eaf79~B602B58B-6879-4188-9D49-DD833281FE4E~A311B12B-026F-47CC-8D35-8E994906C86E</t>
  </si>
  <si>
    <t>DV - TP=TPH_2022|IUS=3cdd68e8-320a-4e1d-8210-1fbdf2c58385~B602B58B-6879-4188-9D49-DD833281FE4E~A311B12B-026F-47CC-8D35-8E994906C86E</t>
  </si>
  <si>
    <t>DV - TP=TPH_2022|IUS=132b1b19-cc80-48b1-bb76-ea9838cb8b01~B602B58B-6879-4188-9D49-DD833281FE4E~A311B12B-026F-47CC-8D35-8E994906C86E</t>
  </si>
  <si>
    <t>DV - TP=TPH_2022|IUS=4a3b15d2-5857-4996-b93f-1044dd236342~0d14b8cc-310a-4c59-b16c-f59c3dc98da0~A311B12B-026F-47CC-8D35-8E994906C86E</t>
  </si>
  <si>
    <t>DV - TP=TPH_2022|IUS=358d57f8-74f5-4b66-9ae6-0119ac06202f~387a6ab4-d645-4f22-aecc-531b05c4527c~A311B12B-026F-47CC-8D35-8E994906C86E</t>
  </si>
  <si>
    <t>DV - TP=TPH_2022|IUS=af86280d-0553-4efd-9883-bb5997bacc2b~0d14b8cc-310a-4c59-b16c-f59c3dc98da0~A311B12B-026F-47CC-8D35-8E994906C86E</t>
  </si>
  <si>
    <t>DV - TP=TPH_2022|IUS=ff869b50-8689-4e22-b346-37d28ca2387b~387a6ab4-d645-4f22-aecc-531b05c4527c~A311B12B-026F-47CC-8D35-8E994906C86E</t>
  </si>
  <si>
    <t>DV - TP=TPH_2022|IUS=f004a024-7286-4309-a595-c77b56d595c1~0d14b8cc-310a-4c59-b16c-f59c3dc98da0~A311B12B-026F-47CC-8D35-8E994906C86E</t>
  </si>
  <si>
    <t>DV - TP=TPH_2022|IUS=8faf82db-5856-45c8-997a-8d9b45fa1897~387a6ab4-d645-4f22-aecc-531b05c4527c~A311B12B-026F-47CC-8D35-8E994906C86E</t>
  </si>
  <si>
    <t>DV - TP=TPH_2022|IUS=268aa1d9-3e89-4cd6-9cc5-cc8aef9c0113~0d14b8cc-310a-4c59-b16c-f59c3dc98da0~A311B12B-026F-47CC-8D35-8E994906C86E</t>
  </si>
  <si>
    <t>DV - TP=TPH_2022|IUS=2a0cf309-4062-4b0f-a491-65e5ac54336c~387a6ab4-d645-4f22-aecc-531b05c4527c~A311B12B-026F-47CC-8D35-8E994906C86E</t>
  </si>
  <si>
    <t>DV - TP=TPH_2022|IUS=bd8e236f-3511-46e8-9f06-5aa4f953e0b2~0d14b8cc-310a-4c59-b16c-f59c3dc98da0~A311B12B-026F-47CC-8D35-8E994906C86E</t>
  </si>
  <si>
    <t>DV - TP=TPH_2022|IUS=f91bb7b9-e3e0-4103-9fe7-a24491dd5691~0d14b8cc-310a-4c59-b16c-f59c3dc98da0~A311B12B-026F-47CC-8D35-8E994906C86E</t>
  </si>
  <si>
    <t>DV - TP=TPH_2022|IUS=ea053d20-23ce-4c76-8666-61b320d30bf1~387a6ab4-d645-4f22-aecc-531b05c4527c~A311B12B-026F-47CC-8D35-8E994906C86E</t>
  </si>
  <si>
    <t>DV - TP=TPH_2022|IUS=bc5f5ce9-7c9c-4c77-8940-54e439b68da4~0d14b8cc-310a-4c59-b16c-f59c3dc98da0~A311B12B-026F-47CC-8D35-8E994906C86E</t>
  </si>
  <si>
    <t>DV - TP=TPH_2022|IUS=b40a4cfe-c3d9-4268-a035-556a476a53b3~387a6ab4-d645-4f22-aecc-531b05c4527c~A311B12B-026F-47CC-8D35-8E994906C86E</t>
  </si>
  <si>
    <t>TP - TP=TPH_2022|IUS=af86280d-0553-4efd-9883-bb5997bacc2b~0d14b8cc-310a-4c59-b16c-f59c3dc98da0~8d18126e-b67c-438f-973d-c499b94ddb8b</t>
  </si>
  <si>
    <t>DV - TP=TPH_2022|IUS=af86280d-0553-4efd-9883-bb5997bacc2b~0d14b8cc-310a-4c59-b16c-f59c3dc98da0~8d18126e-b67c-438f-973d-c499b94ddb8b</t>
  </si>
  <si>
    <t>DV - TP=TPH_2022|IUS=af86280d-0553-4efd-9883-bb5997bacc2b~0d14b8cc-310a-4c59-b16c-f59c3dc98da0~af780702-c41d-4ab9-88c7-dbcbe4ebb047</t>
  </si>
  <si>
    <t>DV - TP=TPH_2022|IUS=ac822945-7126-430d-8d59-7fae14506d51~784D95D4-0CE0-45D9-BAFF-C9D19082FFDD~A311B12B-026F-47CC-8D35-8E994906C86E</t>
  </si>
  <si>
    <t>DV - TP=TPH_2022|IUS=f76db236-e7a8-40be-92f3-691f9efeedce~784D95D4-0CE0-45D9-BAFF-C9D19082FFDD~A311B12B-026F-47CC-8D35-8E994906C86E</t>
  </si>
  <si>
    <t>DV - TP=TPH_2022|IUS=4278c82c-db36-4b67-b132-dfc4308629ec~784D95D4-0CE0-45D9-BAFF-C9D19082FFDD~A311B12B-026F-47CC-8D35-8E994906C86E</t>
  </si>
  <si>
    <t>DV - TP=TPH_2022|IUS=9872d102-cae4-43fb-ab5a-f05c390710cd~784D95D4-0CE0-45D9-BAFF-C9D19082FFDD~A311B12B-026F-47CC-8D35-8E994906C86E</t>
  </si>
  <si>
    <t>DV - TP=TPH_2022|IUS=7b14deff-2355-49f4-b9c0-3a10b1638430~784D95D4-0CE0-45D9-BAFF-C9D19082FFDD~A311B12B-026F-47CC-8D35-8E994906C86E</t>
  </si>
  <si>
    <t>DV - TP=TPH_2022|IUS=b2c9cb69-5038-48af-a45f-038c63b3a64d~784D95D4-0CE0-45D9-BAFF-C9D19082FFDD~A311B12B-026F-47CC-8D35-8E994906C86E</t>
  </si>
  <si>
    <t>DV - TP=TPH_2022|IUS=240f0fb5-072c-42ec-9a6d-e42a41ae82dd~784D95D4-0CE0-45D9-BAFF-C9D19082FFDD~A311B12B-026F-47CC-8D35-8E994906C86E</t>
  </si>
  <si>
    <t>DV - TP=TPH_2022|IUS=436b6678-66b4-410e-9f9b-980b3b1cabdd~f65eb32f-a909-4087-97b1-06de0101483d~4c1a5758-8db5-4ef3-8aa1-bf7bed7f3928</t>
  </si>
  <si>
    <t>DV - TP=TPH_2022|IUS=436b6678-66b4-410e-9f9b-980b3b1cabdd~f65eb32f-a909-4087-97b1-06de0101483d~A311B12B-026F-47CC-8D35-8E994906C86E</t>
  </si>
  <si>
    <t>DV - TP=TPH_2022|IUS=01349ABF-084C-4947-A789-97C36314BF39~18EBDC26-DBD5-4F46-93C3-624C14400D50~A311B12B-026F-47CC-8D35-8E994906C86E</t>
  </si>
  <si>
    <t>DV - TP=TPH_2022|IUS=fb98786f-8e01-45f6-8739-67ff3c53b393~784D95D4-0CE0-45D9-BAFF-C9D19082FFDD~A311B12B-026F-47CC-8D35-8E994906C86E</t>
  </si>
  <si>
    <t>DV - TP=TPH_2022|IUS=196f5f1f-6826-468a-a9bb-394f1a105a3b~784D95D4-0CE0-45D9-BAFF-C9D19082FFDD~A311B12B-026F-47CC-8D35-8E994906C86E</t>
  </si>
  <si>
    <t>DV - TP=TPH_2022|IUS=39588204-86ba-4a3a-a41f-45bf832b39d6~784D95D4-0CE0-45D9-BAFF-C9D19082FFDD~A311B12B-026F-47CC-8D35-8E994906C86E</t>
  </si>
  <si>
    <t>DV - TP=TPH_2022|IUS=cc218562-729e-4428-ab94-8260e909b6c2~f65eb32f-a909-4087-97b1-06de0101483d~A311B12B-026F-47CC-8D35-8E994906C86E</t>
  </si>
  <si>
    <t>DV - TP=TPH_2022|IUS=9b553176-a3f2-4b2e-93d6-45dfe3e7ed6f~784D95D4-0CE0-45D9-BAFF-C9D19082FFDD~A311B12B-026F-47CC-8D35-8E994906C86E</t>
  </si>
  <si>
    <t>DV - TP=TPH_2022|IUS=1aeed8a9-accf-4c00-8942-f983c0bea025~f65eb32f-a909-4087-97b1-06de0101483d~A311B12B-026F-47CC-8D35-8E994906C86E</t>
  </si>
  <si>
    <t>DV - TP=TPH_2022|IUS=b33b97a8-2d40-486c-aada-66478c50a8e4~784D95D4-0CE0-45D9-BAFF-C9D19082FFDD~A311B12B-026F-47CC-8D35-8E994906C86E</t>
  </si>
  <si>
    <t>DV - TP=TPH_2022|IUS=b33b97a8-2d40-486c-aada-66478c50a8e4~784D95D4-0CE0-45D9-BAFF-C9D19082FFDD~e413277d-6a93-4997-a540-b0fea0bb61df</t>
  </si>
  <si>
    <t>DV - TP=TPH_2022|IUS=b33b97a8-2d40-486c-aada-66478c50a8e4~784D95D4-0CE0-45D9-BAFF-C9D19082FFDD~2f3ac7ff-176a-4a41-8761-36279662e25c</t>
  </si>
  <si>
    <t>DV - TP=TPH_2022|IUS=5a187dd2-c9fb-480a-8c5b-0a6bcbb08a5b~784D95D4-0CE0-45D9-BAFF-C9D19082FFDD~A311B12B-026F-47CC-8D35-8E994906C86E</t>
  </si>
  <si>
    <t>DV - TP=TPH_2022|IUS=5a187dd2-c9fb-480a-8c5b-0a6bcbb08a5b~784D95D4-0CE0-45D9-BAFF-C9D19082FFDD~e413277d-6a93-4997-a540-b0fea0bb61df</t>
  </si>
  <si>
    <t>DV - TP=TPH_2022|IUS=5a187dd2-c9fb-480a-8c5b-0a6bcbb08a5b~784D95D4-0CE0-45D9-BAFF-C9D19082FFDD~2f3ac7ff-176a-4a41-8761-36279662e25c</t>
  </si>
  <si>
    <t>DV - TP=TPH_2022|IUS=5e6e7904-96ce-4291-9d34-7cbd3c7b0bfa~784D95D4-0CE0-45D9-BAFF-C9D19082FFDD~e413277d-6a93-4997-a540-b0fea0bb61df</t>
  </si>
  <si>
    <t>DV - TP=TPH_2022|IUS=5e6e7904-96ce-4291-9d34-7cbd3c7b0bfa~784D95D4-0CE0-45D9-BAFF-C9D19082FFDD~2f3ac7ff-176a-4a41-8761-36279662e25c</t>
  </si>
  <si>
    <t>Обухват деце припремним предшколским програмом, 2020-2022</t>
  </si>
  <si>
    <t>Coverage of children by preparatory preschool programme, 2020-2022</t>
  </si>
  <si>
    <t>Сурдулица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</si>
</sst>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(* #,##0.00_);_(* \(#,##0.00\);_(* &quot;-&quot;??_);_(@_)"/>
    <numFmt numFmtId="164" formatCode="0.0"/>
    <numFmt numFmtId="165" formatCode="#,##0.0"/>
    <numFmt numFmtId="166" formatCode="0.000"/>
  </numFmts>
  <fonts count="116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8"/>
      <name val="Calibri"/>
      <family val="2"/>
    </font>
    <font>
      <sz val="9"/>
      <color indexed="8"/>
      <name val="Arial"/>
      <family val="2"/>
    </font>
    <font>
      <sz val="7"/>
      <color indexed="8"/>
      <name val="Arial"/>
      <family val="2"/>
    </font>
    <font>
      <sz val="4"/>
      <color indexed="14"/>
      <name val="Arial"/>
      <family val="2"/>
    </font>
    <font>
      <sz val="9"/>
      <name val="Arial"/>
      <family val="2"/>
    </font>
    <font>
      <sz val="5"/>
      <color indexed="8"/>
      <name val="Arial"/>
      <family val="2"/>
    </font>
    <font>
      <sz val="11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1"/>
      <color indexed="9"/>
      <name val="Arial"/>
      <family val="2"/>
    </font>
    <font>
      <b/>
      <sz val="8"/>
      <name val="Arial"/>
      <family val="2"/>
    </font>
    <font>
      <b/>
      <sz val="11"/>
      <color indexed="21"/>
      <name val="Arial"/>
      <family val="2"/>
    </font>
    <font>
      <sz val="10"/>
      <color indexed="8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4"/>
      <color indexed="8"/>
      <name val="Arial"/>
      <family val="2"/>
    </font>
    <font>
      <sz val="14"/>
      <name val="Arial"/>
      <family val="2"/>
    </font>
    <font>
      <sz val="28"/>
      <color indexed="8"/>
      <name val="Arial"/>
      <family val="2"/>
    </font>
    <font>
      <sz val="12"/>
      <color indexed="8"/>
      <name val="Arial"/>
      <family val="2"/>
    </font>
    <font>
      <b/>
      <sz val="24"/>
      <color indexed="9"/>
      <name val="Arial"/>
      <family val="2"/>
    </font>
    <font>
      <b/>
      <sz val="24"/>
      <color indexed="24"/>
      <name val="Arial"/>
      <family val="2"/>
    </font>
    <font>
      <sz val="24"/>
      <color indexed="8"/>
      <name val="Arial"/>
      <family val="2"/>
    </font>
    <font>
      <sz val="24"/>
      <color indexed="26"/>
      <name val="Arial"/>
      <family val="2"/>
    </font>
    <font>
      <b/>
      <sz val="18"/>
      <color indexed="9"/>
      <name val="Arial"/>
      <family val="2"/>
    </font>
    <font>
      <vertAlign val="superscript"/>
      <sz val="12"/>
      <color indexed="8"/>
      <name val="Arial"/>
      <family val="2"/>
    </font>
    <font>
      <b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sz val="12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name val="Arial"/>
      <family val="2"/>
    </font>
    <font>
      <sz val="14"/>
      <color theme="1"/>
      <name val="Arial"/>
      <family val="2"/>
    </font>
    <font>
      <sz val="12"/>
      <color theme="1"/>
      <name val="Arial"/>
      <family val="2"/>
    </font>
    <font>
      <sz val="9"/>
      <name val="Arial"/>
      <family val="2"/>
    </font>
    <font>
      <b/>
      <sz val="12"/>
      <name val="Arial"/>
      <family val="2"/>
      <charset val="238"/>
    </font>
    <font>
      <b/>
      <sz val="18"/>
      <name val="Arial"/>
      <family val="2"/>
      <charset val="238"/>
    </font>
    <font>
      <sz val="9"/>
      <color indexed="62"/>
      <name val="Arial"/>
      <family val="2"/>
    </font>
    <font>
      <i/>
      <sz val="12"/>
      <name val="Arial"/>
      <family val="2"/>
    </font>
    <font>
      <i/>
      <sz val="9"/>
      <name val="Arial"/>
      <family val="2"/>
    </font>
    <font>
      <b/>
      <sz val="9"/>
      <name val="Arial"/>
      <family val="2"/>
    </font>
    <font>
      <sz val="11"/>
      <name val="Calibri"/>
      <family val="2"/>
      <scheme val="minor"/>
    </font>
    <font>
      <sz val="11"/>
      <color indexed="62"/>
      <name val="Calibri"/>
      <family val="2"/>
      <scheme val="minor"/>
    </font>
    <font>
      <sz val="14"/>
      <color indexed="62"/>
      <name val="Arial"/>
      <family val="2"/>
    </font>
    <font>
      <b/>
      <sz val="16"/>
      <name val="Arial"/>
      <family val="2"/>
      <charset val="238"/>
    </font>
    <font>
      <sz val="5"/>
      <color indexed="8"/>
      <name val="Calibri"/>
      <family val="2"/>
    </font>
    <font>
      <vertAlign val="superscript"/>
      <sz val="14"/>
      <name val="Arial"/>
      <family val="2"/>
    </font>
    <font>
      <b/>
      <sz val="36"/>
      <color rgb="FF084F96"/>
      <name val="Arial"/>
      <family val="2"/>
    </font>
    <font>
      <b/>
      <sz val="11"/>
      <color rgb="FFFF0000"/>
      <name val="Calibri"/>
      <family val="2"/>
      <scheme val="minor"/>
    </font>
    <font>
      <b/>
      <sz val="16"/>
      <color indexed="8"/>
      <name val="Arial"/>
      <family val="2"/>
    </font>
    <font>
      <sz val="11"/>
      <color theme="1"/>
      <name val="Calibri"/>
      <family val="2"/>
      <charset val="238"/>
      <scheme val="minor"/>
    </font>
    <font>
      <b/>
      <sz val="12"/>
      <color rgb="FF000000"/>
      <name val="Arial"/>
      <family val="2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indexed="8"/>
      <name val="Calibri"/>
      <family val="2"/>
      <scheme val="minor"/>
    </font>
    <font>
      <sz val="8"/>
      <color rgb="FF000000"/>
      <name val="Arial"/>
      <family val="2"/>
    </font>
    <font>
      <sz val="11"/>
      <color rgb="FFFF0000"/>
      <name val="Calibri"/>
      <family val="2"/>
      <scheme val="minor"/>
    </font>
    <font>
      <sz val="9"/>
      <color theme="1"/>
      <name val="Arial"/>
      <family val="2"/>
    </font>
    <font>
      <b/>
      <sz val="14"/>
      <color theme="1"/>
      <name val="Arial"/>
      <family val="2"/>
    </font>
    <font>
      <sz val="8"/>
      <color theme="1"/>
      <name val="Arial"/>
      <family val="2"/>
    </font>
    <font>
      <b/>
      <sz val="18"/>
      <color indexed="8"/>
      <name val="Arial"/>
      <family val="2"/>
    </font>
    <font>
      <b/>
      <sz val="14"/>
      <color theme="1"/>
      <name val="Calibri"/>
      <family val="2"/>
    </font>
    <font>
      <u/>
      <sz val="8.8000000000000007"/>
      <color theme="10"/>
      <name val="Calibri"/>
      <family val="2"/>
    </font>
    <font>
      <i/>
      <sz val="11"/>
      <color theme="1" tint="0.14996795556505021"/>
      <name val="Arial"/>
      <family val="2"/>
    </font>
    <font>
      <b/>
      <sz val="11"/>
      <name val="Arial"/>
      <family val="2"/>
    </font>
    <font>
      <sz val="18"/>
      <color theme="1" tint="0.499984740745262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b/>
      <sz val="11"/>
      <color rgb="FFFF0000"/>
      <name val="Arial"/>
      <family val="2"/>
      <charset val="238"/>
    </font>
    <font>
      <i/>
      <sz val="11"/>
      <color indexed="8"/>
      <name val="Arial"/>
      <family val="2"/>
      <charset val="238"/>
    </font>
    <font>
      <sz val="11"/>
      <name val="Arial"/>
      <family val="2"/>
    </font>
    <font>
      <i/>
      <sz val="12"/>
      <color indexed="8"/>
      <name val="Arial"/>
      <family val="2"/>
    </font>
    <font>
      <b/>
      <sz val="24"/>
      <color rgb="FF78A0D0"/>
      <name val="Arial"/>
      <family val="2"/>
    </font>
    <font>
      <b/>
      <sz val="36"/>
      <color rgb="FF78A0D0"/>
      <name val="Arial"/>
      <family val="2"/>
    </font>
    <font>
      <sz val="24"/>
      <color rgb="FF78A0D0"/>
      <name val="Arial"/>
      <family val="2"/>
    </font>
    <font>
      <sz val="36"/>
      <color rgb="FF78A0D0"/>
      <name val="Arial"/>
      <family val="2"/>
    </font>
    <font>
      <b/>
      <sz val="18"/>
      <color rgb="FF78A0D0"/>
      <name val="Arial"/>
      <family val="2"/>
    </font>
    <font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6"/>
      <name val="Arial"/>
      <family val="2"/>
    </font>
    <font>
      <i/>
      <sz val="10.5"/>
      <color theme="1"/>
      <name val="Arial"/>
      <family val="2"/>
    </font>
    <font>
      <sz val="16"/>
      <color indexed="8"/>
      <name val="Arial"/>
      <family val="2"/>
    </font>
    <font>
      <u/>
      <sz val="16"/>
      <color theme="10"/>
      <name val="Arial"/>
      <family val="2"/>
    </font>
    <font>
      <sz val="16"/>
      <color theme="1"/>
      <name val="Arial"/>
      <family val="2"/>
      <charset val="238"/>
    </font>
    <font>
      <sz val="16"/>
      <color theme="10"/>
      <name val="Arial"/>
      <family val="2"/>
    </font>
    <font>
      <sz val="14"/>
      <color rgb="FF222222"/>
      <name val="Arial"/>
      <family val="2"/>
    </font>
    <font>
      <b/>
      <sz val="24"/>
      <color theme="1" tint="0.34998626667073579"/>
      <name val="Arial"/>
      <family val="2"/>
    </font>
    <font>
      <vertAlign val="superscript"/>
      <sz val="12"/>
      <name val="Arial"/>
      <family val="2"/>
    </font>
    <font>
      <vertAlign val="superscript"/>
      <sz val="14"/>
      <color theme="1"/>
      <name val="Arial"/>
      <family val="2"/>
    </font>
    <font>
      <vertAlign val="superscript"/>
      <sz val="12"/>
      <color theme="1"/>
      <name val="Arial"/>
      <family val="2"/>
    </font>
    <font>
      <vertAlign val="superscript"/>
      <sz val="14"/>
      <color indexed="8"/>
      <name val="Arial"/>
      <family val="2"/>
    </font>
    <font>
      <sz val="11"/>
      <color theme="1"/>
      <name val="Calibri"/>
      <family val="2"/>
    </font>
    <font>
      <sz val="11"/>
      <name val="Calibri"/>
      <family val="2"/>
    </font>
    <font>
      <b/>
      <sz val="11"/>
      <color indexed="62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name val="Calibri"/>
      <family val="2"/>
      <scheme val="minor"/>
    </font>
    <font>
      <b/>
      <sz val="14"/>
      <color rgb="FF000000"/>
      <name val="Calibri"/>
      <family val="2"/>
      <scheme val="minor"/>
    </font>
    <font>
      <sz val="10"/>
      <color rgb="FFFF0000"/>
      <name val="Arial"/>
      <family val="2"/>
    </font>
    <font>
      <i/>
      <sz val="9"/>
      <color theme="1"/>
      <name val="Arial"/>
      <family val="2"/>
    </font>
    <font>
      <i/>
      <sz val="12"/>
      <color theme="1"/>
      <name val="Arial"/>
      <family val="2"/>
    </font>
    <font>
      <b/>
      <sz val="48"/>
      <color rgb="FF777777"/>
      <name val="Arial"/>
      <family val="2"/>
    </font>
    <font>
      <b/>
      <sz val="18"/>
      <name val="Arial"/>
      <family val="2"/>
    </font>
    <font>
      <sz val="11"/>
      <color theme="0"/>
      <name val="Arial"/>
      <family val="2"/>
    </font>
    <font>
      <sz val="14"/>
      <color theme="0"/>
      <name val="Arial"/>
      <family val="2"/>
    </font>
    <font>
      <sz val="7"/>
      <color theme="0"/>
      <name val="Arial"/>
      <family val="2"/>
    </font>
    <font>
      <b/>
      <sz val="22"/>
      <color theme="1" tint="0.34998626667073579"/>
      <name val="Arial"/>
      <family val="2"/>
    </font>
    <font>
      <i/>
      <sz val="11"/>
      <name val="Calibri"/>
      <family val="2"/>
      <scheme val="minor"/>
    </font>
    <font>
      <b/>
      <sz val="14"/>
      <name val="Arial"/>
      <family val="2"/>
    </font>
    <font>
      <b/>
      <sz val="28"/>
      <color rgb="FF777777"/>
      <name val="Arial"/>
      <family val="2"/>
    </font>
    <font>
      <b/>
      <sz val="36"/>
      <color theme="6" tint="-0.249977111117893"/>
      <name val="Arial"/>
      <family val="2"/>
    </font>
    <font>
      <sz val="14"/>
      <color rgb="FF000000"/>
      <name val="Calibri"/>
      <family val="2"/>
      <scheme val="minor"/>
    </font>
    <font>
      <b/>
      <sz val="14"/>
      <color indexed="8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rgb="FFD8E0FF"/>
        <bgColor indexed="64"/>
      </patternFill>
    </fill>
    <fill>
      <patternFill patternType="solid">
        <fgColor rgb="FFD8E4BC"/>
        <bgColor indexed="64"/>
      </patternFill>
    </fill>
    <fill>
      <patternFill patternType="solid">
        <fgColor rgb="FF0067B1"/>
        <bgColor indexed="64"/>
      </patternFill>
    </fill>
    <fill>
      <patternFill patternType="solid">
        <fgColor theme="6" tint="0.79998168889431442"/>
        <bgColor indexed="64"/>
      </patternFill>
    </fill>
  </fills>
  <borders count="10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dotted">
        <color auto="1"/>
      </top>
      <bottom style="dotted">
        <color auto="1"/>
      </bottom>
      <diagonal/>
    </border>
    <border>
      <left/>
      <right/>
      <top style="dotted">
        <color auto="1"/>
      </top>
      <bottom style="thin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/>
      <top style="dotted">
        <color auto="1"/>
      </top>
      <bottom/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/>
      <diagonal/>
    </border>
    <border>
      <left style="thin">
        <color indexed="64"/>
      </left>
      <right style="thin">
        <color indexed="64"/>
      </right>
      <top style="dotted">
        <color indexed="64"/>
      </top>
      <bottom/>
      <diagonal/>
    </border>
    <border>
      <left/>
      <right style="thin">
        <color indexed="64"/>
      </right>
      <top style="dotted">
        <color indexed="64"/>
      </top>
      <bottom/>
      <diagonal/>
    </border>
    <border>
      <left style="thin">
        <color rgb="FF808080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thin">
        <color theme="1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/>
      <right style="thin">
        <color theme="1"/>
      </right>
      <top/>
      <bottom/>
      <diagonal/>
    </border>
    <border>
      <left style="thin">
        <color indexed="64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thick">
        <color rgb="FF78A0D0"/>
      </top>
      <bottom/>
      <diagonal/>
    </border>
    <border>
      <left/>
      <right/>
      <top/>
      <bottom style="thick">
        <color rgb="FF78A0D0"/>
      </bottom>
      <diagonal/>
    </border>
    <border>
      <left/>
      <right/>
      <top style="thin">
        <color rgb="FF4F81BD"/>
      </top>
      <bottom/>
      <diagonal/>
    </border>
    <border>
      <left/>
      <right/>
      <top/>
      <bottom style="thin">
        <color rgb="FF4F81BD"/>
      </bottom>
      <diagonal/>
    </border>
    <border>
      <left/>
      <right/>
      <top style="thin">
        <color rgb="FF78A0D0"/>
      </top>
      <bottom/>
      <diagonal/>
    </border>
    <border>
      <left/>
      <right/>
      <top/>
      <bottom style="thin">
        <color rgb="FF78A0D0"/>
      </bottom>
      <diagonal/>
    </border>
    <border>
      <left/>
      <right/>
      <top style="thin">
        <color rgb="FF78A0D0"/>
      </top>
      <bottom style="thin">
        <color rgb="FF78A0D0"/>
      </bottom>
      <diagonal/>
    </border>
    <border>
      <left/>
      <right/>
      <top style="thin">
        <color theme="1"/>
      </top>
      <bottom/>
      <diagonal/>
    </border>
    <border>
      <left/>
      <right/>
      <top/>
      <bottom style="thin">
        <color theme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/>
      <right/>
      <top/>
      <bottom style="dotted">
        <color rgb="FF78A0D0"/>
      </bottom>
      <diagonal/>
    </border>
    <border>
      <left/>
      <right/>
      <top style="dotted">
        <color rgb="FF78A0D0"/>
      </top>
      <bottom/>
      <diagonal/>
    </border>
    <border>
      <left/>
      <right/>
      <top/>
      <bottom style="medium">
        <color rgb="FF78A0D0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 style="medium">
        <color indexed="64"/>
      </right>
      <top style="dotted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/>
      <diagonal/>
    </border>
    <border>
      <left style="medium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/>
      <diagonal/>
    </border>
    <border>
      <left/>
      <right style="medium">
        <color indexed="64"/>
      </right>
      <top style="dotted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 style="dotted">
        <color auto="1"/>
      </bottom>
      <diagonal/>
    </border>
    <border>
      <left/>
      <right/>
      <top style="medium">
        <color rgb="FF78A0D0"/>
      </top>
      <bottom/>
      <diagonal/>
    </border>
    <border>
      <left/>
      <right/>
      <top/>
      <bottom style="dotted">
        <color indexed="64"/>
      </bottom>
      <diagonal/>
    </border>
    <border>
      <left/>
      <right/>
      <top style="thin">
        <color indexed="64"/>
      </top>
      <bottom style="medium">
        <color rgb="FF78A0D0"/>
      </bottom>
      <diagonal/>
    </border>
    <border>
      <left/>
      <right/>
      <top style="medium">
        <color rgb="FF78A0D0"/>
      </top>
      <bottom style="thin">
        <color rgb="FF78A0D0"/>
      </bottom>
      <diagonal/>
    </border>
    <border>
      <left style="thin">
        <color indexed="64"/>
      </left>
      <right/>
      <top/>
      <bottom style="dotted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/>
      <right/>
      <top style="medium">
        <color rgb="FF4C9F38"/>
      </top>
      <bottom/>
      <diagonal/>
    </border>
    <border>
      <left/>
      <right/>
      <top/>
      <bottom style="medium">
        <color rgb="FF4C9F38"/>
      </bottom>
      <diagonal/>
    </border>
    <border>
      <left/>
      <right/>
      <top style="thin">
        <color rgb="FF4C9F38"/>
      </top>
      <bottom/>
      <diagonal/>
    </border>
    <border>
      <left/>
      <right/>
      <top/>
      <bottom style="thin">
        <color rgb="FF4C9F38"/>
      </bottom>
      <diagonal/>
    </border>
    <border>
      <left style="medium">
        <color auto="1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/>
      <right/>
      <top style="medium">
        <color auto="1"/>
      </top>
      <bottom/>
      <diagonal/>
    </border>
  </borders>
  <cellStyleXfs count="7">
    <xf numFmtId="0" fontId="0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0" fontId="54" fillId="0" borderId="0"/>
    <xf numFmtId="0" fontId="54" fillId="0" borderId="0"/>
    <xf numFmtId="0" fontId="66" fillId="0" borderId="0" applyNumberFormat="0" applyFill="0" applyBorder="0" applyAlignment="0" applyProtection="0">
      <alignment vertical="top"/>
      <protection locked="0"/>
    </xf>
  </cellStyleXfs>
  <cellXfs count="1253">
    <xf numFmtId="0" fontId="0" fillId="0" borderId="0" xfId="0"/>
    <xf numFmtId="0" fontId="0" fillId="0" borderId="1" xfId="0" applyBorder="1"/>
    <xf numFmtId="0" fontId="4" fillId="0" borderId="0" xfId="0" applyFont="1"/>
    <xf numFmtId="0" fontId="5" fillId="0" borderId="0" xfId="0" applyFont="1"/>
    <xf numFmtId="0" fontId="6" fillId="0" borderId="0" xfId="0" applyFont="1"/>
    <xf numFmtId="0" fontId="9" fillId="0" borderId="0" xfId="0" applyFont="1"/>
    <xf numFmtId="0" fontId="9" fillId="0" borderId="0" xfId="0" applyFont="1" applyAlignment="1">
      <alignment vertical="top"/>
    </xf>
    <xf numFmtId="0" fontId="11" fillId="0" borderId="0" xfId="0" applyFont="1" applyAlignment="1">
      <alignment vertical="top" wrapText="1"/>
    </xf>
    <xf numFmtId="0" fontId="8" fillId="0" borderId="0" xfId="0" applyFont="1" applyAlignment="1">
      <alignment vertical="top" wrapText="1"/>
    </xf>
    <xf numFmtId="0" fontId="12" fillId="0" borderId="0" xfId="0" applyFont="1"/>
    <xf numFmtId="0" fontId="13" fillId="0" borderId="0" xfId="0" applyFont="1" applyAlignment="1">
      <alignment vertical="top" wrapText="1"/>
    </xf>
    <xf numFmtId="0" fontId="14" fillId="0" borderId="0" xfId="0" applyFont="1" applyAlignment="1"/>
    <xf numFmtId="0" fontId="9" fillId="0" borderId="0" xfId="0" applyFont="1" applyAlignment="1">
      <alignment horizontal="center"/>
    </xf>
    <xf numFmtId="0" fontId="8" fillId="0" borderId="0" xfId="0" applyFont="1" applyAlignment="1">
      <alignment horizontal="center" vertical="top" wrapText="1"/>
    </xf>
    <xf numFmtId="0" fontId="11" fillId="0" borderId="0" xfId="0" applyFont="1" applyAlignment="1">
      <alignment horizontal="center" vertical="top" wrapText="1"/>
    </xf>
    <xf numFmtId="0" fontId="14" fillId="0" borderId="0" xfId="0" applyFont="1" applyAlignment="1">
      <alignment horizontal="center"/>
    </xf>
    <xf numFmtId="0" fontId="18" fillId="0" borderId="0" xfId="0" applyFont="1" applyFill="1" applyAlignment="1">
      <alignment vertical="center" wrapText="1"/>
    </xf>
    <xf numFmtId="0" fontId="9" fillId="0" borderId="0" xfId="0" applyFont="1" applyAlignment="1">
      <alignment vertical="center"/>
    </xf>
    <xf numFmtId="0" fontId="20" fillId="0" borderId="0" xfId="0" applyFont="1" applyAlignment="1">
      <alignment vertical="center"/>
    </xf>
    <xf numFmtId="0" fontId="20" fillId="0" borderId="0" xfId="0" applyFont="1" applyAlignment="1">
      <alignment vertical="center" wrapText="1"/>
    </xf>
    <xf numFmtId="0" fontId="20" fillId="0" borderId="0" xfId="0" applyFont="1" applyAlignment="1">
      <alignment horizontal="center" vertical="center" wrapText="1"/>
    </xf>
    <xf numFmtId="0" fontId="7" fillId="0" borderId="0" xfId="0" applyFont="1"/>
    <xf numFmtId="0" fontId="24" fillId="0" borderId="0" xfId="0" applyFont="1" applyAlignment="1">
      <alignment vertical="top" wrapText="1"/>
    </xf>
    <xf numFmtId="0" fontId="24" fillId="0" borderId="0" xfId="0" applyFont="1" applyAlignment="1">
      <alignment horizontal="center" vertical="top" wrapText="1"/>
    </xf>
    <xf numFmtId="0" fontId="24" fillId="0" borderId="0" xfId="0" applyFont="1"/>
    <xf numFmtId="0" fontId="24" fillId="0" borderId="0" xfId="0" applyFont="1" applyAlignment="1">
      <alignment horizontal="center"/>
    </xf>
    <xf numFmtId="3" fontId="18" fillId="0" borderId="0" xfId="0" applyNumberFormat="1" applyFont="1" applyFill="1" applyAlignment="1">
      <alignment horizontal="right" vertical="center" shrinkToFit="1"/>
    </xf>
    <xf numFmtId="0" fontId="15" fillId="0" borderId="0" xfId="0" applyNumberFormat="1" applyFont="1" applyFill="1" applyAlignment="1">
      <alignment horizontal="center" vertical="center" wrapText="1"/>
    </xf>
    <xf numFmtId="0" fontId="0" fillId="0" borderId="0" xfId="0" applyBorder="1"/>
    <xf numFmtId="0" fontId="0" fillId="0" borderId="0" xfId="0"/>
    <xf numFmtId="0" fontId="0" fillId="0" borderId="13" xfId="0" applyBorder="1"/>
    <xf numFmtId="0" fontId="0" fillId="0" borderId="2" xfId="0" applyBorder="1"/>
    <xf numFmtId="0" fontId="30" fillId="0" borderId="0" xfId="0" applyFont="1"/>
    <xf numFmtId="0" fontId="0" fillId="4" borderId="0" xfId="0" applyFill="1"/>
    <xf numFmtId="0" fontId="29" fillId="5" borderId="0" xfId="0" applyFont="1" applyFill="1"/>
    <xf numFmtId="0" fontId="0" fillId="5" borderId="13" xfId="0" applyFill="1" applyBorder="1"/>
    <xf numFmtId="0" fontId="32" fillId="0" borderId="0" xfId="0" applyFont="1"/>
    <xf numFmtId="0" fontId="0" fillId="0" borderId="5" xfId="0" applyBorder="1"/>
    <xf numFmtId="0" fontId="0" fillId="0" borderId="6" xfId="0" applyBorder="1"/>
    <xf numFmtId="0" fontId="33" fillId="0" borderId="0" xfId="0" applyFont="1"/>
    <xf numFmtId="0" fontId="35" fillId="0" borderId="0" xfId="0" applyNumberFormat="1" applyFont="1"/>
    <xf numFmtId="0" fontId="0" fillId="0" borderId="0" xfId="0" applyAlignment="1">
      <alignment horizontal="center"/>
    </xf>
    <xf numFmtId="0" fontId="0" fillId="0" borderId="2" xfId="0" applyBorder="1" applyAlignment="1">
      <alignment horizontal="center"/>
    </xf>
    <xf numFmtId="0" fontId="0" fillId="0" borderId="4" xfId="0" applyBorder="1"/>
    <xf numFmtId="0" fontId="7" fillId="0" borderId="0" xfId="0" applyFont="1" applyBorder="1"/>
    <xf numFmtId="0" fontId="9" fillId="0" borderId="0" xfId="0" applyFont="1" applyAlignment="1"/>
    <xf numFmtId="0" fontId="39" fillId="0" borderId="0" xfId="0" applyFont="1"/>
    <xf numFmtId="0" fontId="0" fillId="0" borderId="0" xfId="0" applyBorder="1" applyAlignment="1"/>
    <xf numFmtId="0" fontId="0" fillId="0" borderId="0" xfId="0" applyBorder="1" applyAlignment="1">
      <alignment horizontal="center"/>
    </xf>
    <xf numFmtId="0" fontId="0" fillId="4" borderId="0" xfId="0" applyFill="1" applyBorder="1"/>
    <xf numFmtId="0" fontId="43" fillId="4" borderId="0" xfId="0" applyFont="1" applyFill="1" applyBorder="1" applyAlignment="1">
      <alignment horizontal="left" indent="2"/>
    </xf>
    <xf numFmtId="0" fontId="9" fillId="4" borderId="0" xfId="0" applyFont="1" applyFill="1"/>
    <xf numFmtId="0" fontId="44" fillId="0" borderId="0" xfId="0" applyFont="1"/>
    <xf numFmtId="0" fontId="0" fillId="0" borderId="17" xfId="0" applyBorder="1"/>
    <xf numFmtId="0" fontId="0" fillId="0" borderId="18" xfId="0" applyBorder="1"/>
    <xf numFmtId="0" fontId="0" fillId="5" borderId="19" xfId="0" applyFill="1" applyBorder="1"/>
    <xf numFmtId="0" fontId="31" fillId="0" borderId="19" xfId="0" applyFont="1" applyBorder="1"/>
    <xf numFmtId="0" fontId="45" fillId="0" borderId="17" xfId="0" applyFont="1" applyFill="1" applyBorder="1" applyAlignment="1">
      <alignment wrapText="1"/>
    </xf>
    <xf numFmtId="0" fontId="0" fillId="5" borderId="17" xfId="0" applyFill="1" applyBorder="1"/>
    <xf numFmtId="0" fontId="31" fillId="0" borderId="17" xfId="0" applyFont="1" applyBorder="1"/>
    <xf numFmtId="0" fontId="45" fillId="0" borderId="18" xfId="0" applyFont="1" applyFill="1" applyBorder="1" applyAlignment="1">
      <alignment wrapText="1"/>
    </xf>
    <xf numFmtId="0" fontId="0" fillId="5" borderId="18" xfId="0" applyFill="1" applyBorder="1"/>
    <xf numFmtId="0" fontId="31" fillId="0" borderId="18" xfId="0" applyFont="1" applyBorder="1"/>
    <xf numFmtId="0" fontId="0" fillId="5" borderId="14" xfId="0" applyFill="1" applyBorder="1"/>
    <xf numFmtId="0" fontId="45" fillId="0" borderId="19" xfId="0" applyFont="1" applyFill="1" applyBorder="1"/>
    <xf numFmtId="0" fontId="45" fillId="0" borderId="17" xfId="0" applyFont="1" applyFill="1" applyBorder="1"/>
    <xf numFmtId="0" fontId="45" fillId="0" borderId="17" xfId="0" applyFont="1" applyBorder="1"/>
    <xf numFmtId="0" fontId="45" fillId="0" borderId="17" xfId="0" applyFont="1" applyBorder="1" applyAlignment="1">
      <alignment wrapText="1"/>
    </xf>
    <xf numFmtId="0" fontId="0" fillId="0" borderId="12" xfId="0" applyBorder="1" applyAlignment="1">
      <alignment horizontal="center" vertical="center"/>
    </xf>
    <xf numFmtId="0" fontId="0" fillId="0" borderId="19" xfId="0" applyBorder="1"/>
    <xf numFmtId="0" fontId="0" fillId="5" borderId="20" xfId="0" applyFill="1" applyBorder="1"/>
    <xf numFmtId="0" fontId="0" fillId="5" borderId="21" xfId="0" applyFill="1" applyBorder="1"/>
    <xf numFmtId="0" fontId="0" fillId="5" borderId="22" xfId="0" applyFill="1" applyBorder="1"/>
    <xf numFmtId="0" fontId="0" fillId="5" borderId="23" xfId="0" applyFill="1" applyBorder="1"/>
    <xf numFmtId="0" fontId="45" fillId="2" borderId="19" xfId="0" applyFont="1" applyFill="1" applyBorder="1" applyAlignment="1">
      <alignment wrapText="1"/>
    </xf>
    <xf numFmtId="0" fontId="45" fillId="2" borderId="17" xfId="0" applyFont="1" applyFill="1" applyBorder="1" applyAlignment="1">
      <alignment wrapText="1"/>
    </xf>
    <xf numFmtId="0" fontId="0" fillId="4" borderId="17" xfId="0" applyFill="1" applyBorder="1"/>
    <xf numFmtId="0" fontId="34" fillId="0" borderId="10" xfId="0" applyFont="1" applyFill="1" applyBorder="1" applyAlignment="1">
      <alignment horizontal="center" vertical="center" wrapText="1"/>
    </xf>
    <xf numFmtId="0" fontId="0" fillId="0" borderId="14" xfId="0" applyBorder="1"/>
    <xf numFmtId="0" fontId="17" fillId="0" borderId="2" xfId="0" applyFont="1" applyBorder="1"/>
    <xf numFmtId="0" fontId="0" fillId="7" borderId="0" xfId="0" applyFill="1"/>
    <xf numFmtId="0" fontId="45" fillId="0" borderId="13" xfId="0" applyFont="1" applyFill="1" applyBorder="1" applyAlignment="1">
      <alignment wrapText="1"/>
    </xf>
    <xf numFmtId="0" fontId="45" fillId="0" borderId="2" xfId="0" applyFont="1" applyFill="1" applyBorder="1"/>
    <xf numFmtId="0" fontId="0" fillId="7" borderId="2" xfId="0" applyFill="1" applyBorder="1"/>
    <xf numFmtId="0" fontId="17" fillId="4" borderId="0" xfId="0" applyFont="1" applyFill="1"/>
    <xf numFmtId="0" fontId="45" fillId="0" borderId="19" xfId="0" applyFont="1" applyBorder="1" applyAlignment="1">
      <alignment wrapText="1"/>
    </xf>
    <xf numFmtId="0" fontId="45" fillId="0" borderId="18" xfId="0" applyFont="1" applyBorder="1" applyAlignment="1">
      <alignment wrapText="1"/>
    </xf>
    <xf numFmtId="0" fontId="0" fillId="0" borderId="5" xfId="0" applyFont="1" applyBorder="1" applyAlignment="1">
      <alignment horizontal="center" wrapText="1"/>
    </xf>
    <xf numFmtId="0" fontId="0" fillId="0" borderId="2" xfId="0" applyFont="1" applyBorder="1" applyAlignment="1">
      <alignment horizontal="center" wrapText="1"/>
    </xf>
    <xf numFmtId="0" fontId="0" fillId="0" borderId="6" xfId="0" applyFont="1" applyBorder="1" applyAlignment="1">
      <alignment horizontal="center" wrapText="1"/>
    </xf>
    <xf numFmtId="0" fontId="0" fillId="0" borderId="2" xfId="0" applyBorder="1" applyAlignment="1">
      <alignment horizontal="center" wrapText="1"/>
    </xf>
    <xf numFmtId="0" fontId="39" fillId="0" borderId="2" xfId="0" applyFont="1" applyBorder="1"/>
    <xf numFmtId="0" fontId="45" fillId="0" borderId="13" xfId="0" applyFont="1" applyBorder="1" applyAlignment="1">
      <alignment vertical="center"/>
    </xf>
    <xf numFmtId="0" fontId="45" fillId="0" borderId="2" xfId="0" applyFont="1" applyBorder="1" applyAlignment="1">
      <alignment vertical="center" wrapText="1"/>
    </xf>
    <xf numFmtId="0" fontId="0" fillId="5" borderId="24" xfId="0" applyFill="1" applyBorder="1"/>
    <xf numFmtId="0" fontId="31" fillId="0" borderId="24" xfId="0" applyFont="1" applyBorder="1"/>
    <xf numFmtId="0" fontId="0" fillId="0" borderId="7" xfId="0" applyFont="1" applyBorder="1" applyAlignment="1">
      <alignment horizontal="center" wrapText="1"/>
    </xf>
    <xf numFmtId="0" fontId="7" fillId="7" borderId="13" xfId="0" applyNumberFormat="1" applyFont="1" applyFill="1" applyBorder="1"/>
    <xf numFmtId="0" fontId="7" fillId="7" borderId="2" xfId="0" applyNumberFormat="1" applyFont="1" applyFill="1" applyBorder="1"/>
    <xf numFmtId="0" fontId="32" fillId="0" borderId="2" xfId="0" applyFont="1" applyBorder="1"/>
    <xf numFmtId="0" fontId="0" fillId="7" borderId="13" xfId="0" applyFill="1" applyBorder="1"/>
    <xf numFmtId="0" fontId="45" fillId="0" borderId="17" xfId="0" applyFont="1" applyBorder="1" applyAlignment="1">
      <alignment vertical="center"/>
    </xf>
    <xf numFmtId="0" fontId="45" fillId="0" borderId="17" xfId="0" applyFont="1" applyBorder="1" applyAlignment="1">
      <alignment vertical="center" wrapText="1"/>
    </xf>
    <xf numFmtId="0" fontId="0" fillId="7" borderId="0" xfId="0" applyFill="1" applyBorder="1" applyAlignment="1">
      <alignment wrapText="1"/>
    </xf>
    <xf numFmtId="0" fontId="0" fillId="7" borderId="0" xfId="0" applyFill="1" applyBorder="1"/>
    <xf numFmtId="0" fontId="7" fillId="7" borderId="13" xfId="0" applyFont="1" applyFill="1" applyBorder="1"/>
    <xf numFmtId="0" fontId="7" fillId="7" borderId="17" xfId="0" applyFont="1" applyFill="1" applyBorder="1" applyAlignment="1">
      <alignment wrapText="1"/>
    </xf>
    <xf numFmtId="0" fontId="0" fillId="7" borderId="17" xfId="0" applyFill="1" applyBorder="1"/>
    <xf numFmtId="0" fontId="7" fillId="7" borderId="2" xfId="0" applyFont="1" applyFill="1" applyBorder="1" applyAlignment="1">
      <alignment wrapText="1"/>
    </xf>
    <xf numFmtId="0" fontId="0" fillId="7" borderId="18" xfId="0" applyFill="1" applyBorder="1"/>
    <xf numFmtId="0" fontId="0" fillId="5" borderId="25" xfId="0" applyFill="1" applyBorder="1"/>
    <xf numFmtId="0" fontId="0" fillId="5" borderId="26" xfId="0" applyFill="1" applyBorder="1"/>
    <xf numFmtId="0" fontId="0" fillId="0" borderId="12" xfId="0" applyBorder="1"/>
    <xf numFmtId="0" fontId="0" fillId="0" borderId="16" xfId="0" applyBorder="1"/>
    <xf numFmtId="0" fontId="0" fillId="0" borderId="3" xfId="0" applyBorder="1" applyAlignment="1">
      <alignment horizontal="center" vertical="center"/>
    </xf>
    <xf numFmtId="0" fontId="28" fillId="0" borderId="3" xfId="0" applyFont="1" applyBorder="1" applyAlignment="1">
      <alignment horizontal="center" wrapText="1"/>
    </xf>
    <xf numFmtId="0" fontId="28" fillId="0" borderId="4" xfId="0" applyFont="1" applyBorder="1" applyAlignment="1">
      <alignment horizontal="center" wrapText="1"/>
    </xf>
    <xf numFmtId="0" fontId="28" fillId="0" borderId="3" xfId="0" applyFont="1" applyBorder="1" applyAlignment="1">
      <alignment horizontal="center" vertical="center" wrapText="1"/>
    </xf>
    <xf numFmtId="0" fontId="28" fillId="0" borderId="4" xfId="0" applyFont="1" applyBorder="1" applyAlignment="1">
      <alignment horizontal="center" vertical="center" wrapText="1"/>
    </xf>
    <xf numFmtId="0" fontId="28" fillId="0" borderId="9" xfId="0" applyFont="1" applyBorder="1" applyAlignment="1">
      <alignment horizontal="center" vertical="center" wrapText="1"/>
    </xf>
    <xf numFmtId="0" fontId="7" fillId="4" borderId="19" xfId="0" applyFont="1" applyFill="1" applyBorder="1"/>
    <xf numFmtId="0" fontId="0" fillId="0" borderId="3" xfId="0" applyBorder="1"/>
    <xf numFmtId="0" fontId="0" fillId="0" borderId="20" xfId="0" applyBorder="1"/>
    <xf numFmtId="0" fontId="0" fillId="0" borderId="22" xfId="0" applyBorder="1"/>
    <xf numFmtId="0" fontId="0" fillId="0" borderId="9" xfId="0" applyBorder="1"/>
    <xf numFmtId="0" fontId="0" fillId="0" borderId="10" xfId="0" applyBorder="1"/>
    <xf numFmtId="0" fontId="7" fillId="4" borderId="17" xfId="0" applyFont="1" applyFill="1" applyBorder="1"/>
    <xf numFmtId="0" fontId="0" fillId="7" borderId="4" xfId="0" applyFill="1" applyBorder="1"/>
    <xf numFmtId="0" fontId="38" fillId="7" borderId="4" xfId="0" applyNumberFormat="1" applyFont="1" applyFill="1" applyBorder="1"/>
    <xf numFmtId="0" fontId="0" fillId="0" borderId="17" xfId="0" applyFill="1" applyBorder="1"/>
    <xf numFmtId="0" fontId="7" fillId="7" borderId="2" xfId="0" applyFont="1" applyFill="1" applyBorder="1"/>
    <xf numFmtId="0" fontId="7" fillId="7" borderId="4" xfId="0" applyFont="1" applyFill="1" applyBorder="1" applyAlignment="1">
      <alignment wrapText="1"/>
    </xf>
    <xf numFmtId="0" fontId="7" fillId="7" borderId="4" xfId="0" applyNumberFormat="1" applyFont="1" applyFill="1" applyBorder="1"/>
    <xf numFmtId="0" fontId="0" fillId="0" borderId="0" xfId="0" applyFont="1" applyBorder="1" applyAlignment="1">
      <alignment vertical="center" wrapText="1"/>
    </xf>
    <xf numFmtId="0" fontId="31" fillId="0" borderId="0" xfId="0" applyFont="1" applyBorder="1"/>
    <xf numFmtId="0" fontId="45" fillId="0" borderId="18" xfId="0" applyFont="1" applyBorder="1" applyAlignment="1">
      <alignment vertical="center" wrapText="1"/>
    </xf>
    <xf numFmtId="0" fontId="45" fillId="4" borderId="13" xfId="0" applyFont="1" applyFill="1" applyBorder="1" applyAlignment="1">
      <alignment vertical="center" wrapText="1"/>
    </xf>
    <xf numFmtId="0" fontId="0" fillId="4" borderId="13" xfId="0" applyFill="1" applyBorder="1"/>
    <xf numFmtId="0" fontId="31" fillId="4" borderId="13" xfId="0" applyFont="1" applyFill="1" applyBorder="1"/>
    <xf numFmtId="0" fontId="45" fillId="4" borderId="2" xfId="0" applyFont="1" applyFill="1" applyBorder="1" applyAlignment="1">
      <alignment vertical="center" wrapText="1"/>
    </xf>
    <xf numFmtId="0" fontId="0" fillId="4" borderId="2" xfId="0" applyFill="1" applyBorder="1"/>
    <xf numFmtId="0" fontId="31" fillId="4" borderId="2" xfId="0" applyFont="1" applyFill="1" applyBorder="1"/>
    <xf numFmtId="0" fontId="0" fillId="0" borderId="13" xfId="0" applyBorder="1" applyAlignment="1">
      <alignment wrapText="1"/>
    </xf>
    <xf numFmtId="0" fontId="31" fillId="0" borderId="13" xfId="0" applyFont="1" applyBorder="1"/>
    <xf numFmtId="0" fontId="0" fillId="0" borderId="18" xfId="0" applyBorder="1" applyAlignment="1">
      <alignment wrapText="1"/>
    </xf>
    <xf numFmtId="0" fontId="26" fillId="6" borderId="0" xfId="0" applyFont="1" applyFill="1" applyAlignment="1">
      <alignment horizontal="left" vertical="center"/>
    </xf>
    <xf numFmtId="0" fontId="26" fillId="6" borderId="0" xfId="0" applyFont="1" applyFill="1" applyAlignment="1">
      <alignment vertical="center"/>
    </xf>
    <xf numFmtId="0" fontId="18" fillId="0" borderId="0" xfId="0" applyFont="1" applyBorder="1" applyAlignment="1">
      <alignment horizontal="left" vertical="center" wrapText="1"/>
    </xf>
    <xf numFmtId="0" fontId="18" fillId="0" borderId="0" xfId="0" applyFont="1" applyBorder="1" applyAlignment="1">
      <alignment vertical="center" wrapText="1"/>
    </xf>
    <xf numFmtId="0" fontId="48" fillId="0" borderId="0" xfId="0" applyFont="1" applyAlignment="1"/>
    <xf numFmtId="0" fontId="15" fillId="0" borderId="0" xfId="0" applyNumberFormat="1" applyFont="1" applyFill="1" applyBorder="1" applyAlignment="1">
      <alignment horizontal="center" vertical="center" wrapText="1"/>
    </xf>
    <xf numFmtId="3" fontId="18" fillId="0" borderId="0" xfId="0" applyNumberFormat="1" applyFont="1" applyFill="1" applyBorder="1" applyAlignment="1">
      <alignment horizontal="right" vertical="center" shrinkToFit="1"/>
    </xf>
    <xf numFmtId="0" fontId="9" fillId="0" borderId="0" xfId="0" applyFont="1" applyBorder="1"/>
    <xf numFmtId="0" fontId="15" fillId="0" borderId="0" xfId="0" applyFont="1" applyAlignment="1">
      <alignment vertical="top"/>
    </xf>
    <xf numFmtId="0" fontId="0" fillId="0" borderId="0" xfId="0" applyAlignment="1">
      <alignment wrapText="1"/>
    </xf>
    <xf numFmtId="0" fontId="35" fillId="4" borderId="0" xfId="0" applyNumberFormat="1" applyFont="1" applyFill="1" applyBorder="1"/>
    <xf numFmtId="0" fontId="0" fillId="7" borderId="2" xfId="0" applyFill="1" applyBorder="1" applyAlignment="1">
      <alignment wrapText="1"/>
    </xf>
    <xf numFmtId="0" fontId="0" fillId="0" borderId="0" xfId="0" applyAlignment="1">
      <alignment horizontal="right"/>
    </xf>
    <xf numFmtId="0" fontId="7" fillId="4" borderId="0" xfId="0" applyFont="1" applyFill="1" applyBorder="1" applyAlignment="1">
      <alignment wrapText="1"/>
    </xf>
    <xf numFmtId="0" fontId="19" fillId="4" borderId="0" xfId="0" applyFont="1" applyFill="1" applyBorder="1" applyAlignment="1">
      <alignment horizontal="left" vertical="center" wrapText="1"/>
    </xf>
    <xf numFmtId="0" fontId="19" fillId="4" borderId="0" xfId="0" applyFont="1" applyFill="1" applyBorder="1" applyAlignment="1">
      <alignment vertical="center" wrapText="1"/>
    </xf>
    <xf numFmtId="0" fontId="52" fillId="0" borderId="0" xfId="0" applyFont="1"/>
    <xf numFmtId="0" fontId="0" fillId="5" borderId="28" xfId="0" applyFill="1" applyBorder="1"/>
    <xf numFmtId="0" fontId="0" fillId="0" borderId="2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164" fontId="0" fillId="0" borderId="0" xfId="0" applyNumberFormat="1"/>
    <xf numFmtId="0" fontId="0" fillId="0" borderId="13" xfId="0" applyFill="1" applyBorder="1"/>
    <xf numFmtId="0" fontId="53" fillId="0" borderId="0" xfId="0" applyFont="1"/>
    <xf numFmtId="0" fontId="30" fillId="4" borderId="0" xfId="0" applyFont="1" applyFill="1"/>
    <xf numFmtId="0" fontId="0" fillId="5" borderId="29" xfId="0" applyFill="1" applyBorder="1"/>
    <xf numFmtId="0" fontId="0" fillId="5" borderId="30" xfId="0" applyFill="1" applyBorder="1"/>
    <xf numFmtId="0" fontId="0" fillId="5" borderId="31" xfId="0" applyFill="1" applyBorder="1"/>
    <xf numFmtId="0" fontId="0" fillId="7" borderId="5" xfId="0" applyFill="1" applyBorder="1"/>
    <xf numFmtId="0" fontId="0" fillId="7" borderId="16" xfId="0" applyFill="1" applyBorder="1"/>
    <xf numFmtId="0" fontId="0" fillId="7" borderId="1" xfId="0" applyFill="1" applyBorder="1"/>
    <xf numFmtId="3" fontId="15" fillId="0" borderId="0" xfId="0" applyNumberFormat="1" applyFont="1" applyFill="1" applyBorder="1" applyAlignment="1">
      <alignment horizontal="right" vertical="center" shrinkToFit="1"/>
    </xf>
    <xf numFmtId="0" fontId="57" fillId="4" borderId="34" xfId="4" applyFont="1" applyFill="1" applyBorder="1" applyAlignment="1">
      <alignment horizontal="left" wrapText="1"/>
    </xf>
    <xf numFmtId="0" fontId="57" fillId="4" borderId="35" xfId="4" applyFont="1" applyFill="1" applyBorder="1" applyAlignment="1">
      <alignment horizontal="left" wrapText="1"/>
    </xf>
    <xf numFmtId="0" fontId="57" fillId="4" borderId="36" xfId="4" applyFont="1" applyFill="1" applyBorder="1" applyAlignment="1">
      <alignment horizontal="left" wrapText="1"/>
    </xf>
    <xf numFmtId="3" fontId="58" fillId="7" borderId="37" xfId="0" applyNumberFormat="1" applyFont="1" applyFill="1" applyBorder="1" applyAlignment="1">
      <alignment horizontal="right" vertical="center" shrinkToFit="1"/>
    </xf>
    <xf numFmtId="3" fontId="58" fillId="7" borderId="34" xfId="0" applyNumberFormat="1" applyFont="1" applyFill="1" applyBorder="1" applyAlignment="1">
      <alignment horizontal="right" vertical="center" shrinkToFit="1"/>
    </xf>
    <xf numFmtId="3" fontId="58" fillId="7" borderId="38" xfId="0" applyNumberFormat="1" applyFont="1" applyFill="1" applyBorder="1" applyAlignment="1">
      <alignment horizontal="right" vertical="center" shrinkToFit="1"/>
    </xf>
    <xf numFmtId="3" fontId="58" fillId="7" borderId="35" xfId="0" applyNumberFormat="1" applyFont="1" applyFill="1" applyBorder="1" applyAlignment="1">
      <alignment horizontal="right" vertical="center" shrinkToFit="1"/>
    </xf>
    <xf numFmtId="3" fontId="58" fillId="7" borderId="39" xfId="0" applyNumberFormat="1" applyFont="1" applyFill="1" applyBorder="1" applyAlignment="1">
      <alignment horizontal="right" vertical="center" shrinkToFit="1"/>
    </xf>
    <xf numFmtId="3" fontId="58" fillId="7" borderId="36" xfId="0" applyNumberFormat="1" applyFont="1" applyFill="1" applyBorder="1" applyAlignment="1">
      <alignment horizontal="right" vertical="center" shrinkToFit="1"/>
    </xf>
    <xf numFmtId="0" fontId="56" fillId="0" borderId="41" xfId="4" applyFont="1" applyFill="1" applyBorder="1"/>
    <xf numFmtId="164" fontId="57" fillId="7" borderId="34" xfId="4" applyNumberFormat="1" applyFont="1" applyFill="1" applyBorder="1" applyAlignment="1">
      <alignment horizontal="right"/>
    </xf>
    <xf numFmtId="164" fontId="57" fillId="7" borderId="35" xfId="4" applyNumberFormat="1" applyFont="1" applyFill="1" applyBorder="1" applyAlignment="1">
      <alignment horizontal="right"/>
    </xf>
    <xf numFmtId="164" fontId="57" fillId="7" borderId="36" xfId="4" applyNumberFormat="1" applyFont="1" applyFill="1" applyBorder="1" applyAlignment="1">
      <alignment horizontal="right"/>
    </xf>
    <xf numFmtId="0" fontId="57" fillId="4" borderId="42" xfId="4" applyFont="1" applyFill="1" applyBorder="1" applyAlignment="1">
      <alignment horizontal="left" wrapText="1"/>
    </xf>
    <xf numFmtId="164" fontId="57" fillId="7" borderId="43" xfId="4" applyNumberFormat="1" applyFont="1" applyFill="1" applyBorder="1" applyAlignment="1">
      <alignment horizontal="right"/>
    </xf>
    <xf numFmtId="164" fontId="57" fillId="7" borderId="44" xfId="4" applyNumberFormat="1" applyFont="1" applyFill="1" applyBorder="1" applyAlignment="1">
      <alignment horizontal="right"/>
    </xf>
    <xf numFmtId="0" fontId="57" fillId="4" borderId="45" xfId="4" applyFont="1" applyFill="1" applyBorder="1" applyAlignment="1">
      <alignment horizontal="left" wrapText="1"/>
    </xf>
    <xf numFmtId="164" fontId="57" fillId="7" borderId="46" xfId="4" applyNumberFormat="1" applyFont="1" applyFill="1" applyBorder="1" applyAlignment="1">
      <alignment horizontal="right"/>
    </xf>
    <xf numFmtId="164" fontId="57" fillId="7" borderId="47" xfId="4" applyNumberFormat="1" applyFont="1" applyFill="1" applyBorder="1" applyAlignment="1">
      <alignment horizontal="right"/>
    </xf>
    <xf numFmtId="0" fontId="57" fillId="4" borderId="48" xfId="4" applyFont="1" applyFill="1" applyBorder="1" applyAlignment="1">
      <alignment horizontal="left" wrapText="1"/>
    </xf>
    <xf numFmtId="164" fontId="57" fillId="7" borderId="49" xfId="4" applyNumberFormat="1" applyFont="1" applyFill="1" applyBorder="1" applyAlignment="1">
      <alignment horizontal="right"/>
    </xf>
    <xf numFmtId="164" fontId="57" fillId="7" borderId="50" xfId="4" applyNumberFormat="1" applyFont="1" applyFill="1" applyBorder="1" applyAlignment="1">
      <alignment horizontal="right"/>
    </xf>
    <xf numFmtId="0" fontId="41" fillId="0" borderId="0" xfId="0" applyFont="1" applyFill="1" applyBorder="1" applyAlignment="1">
      <alignment horizontal="center"/>
    </xf>
    <xf numFmtId="0" fontId="38" fillId="0" borderId="0" xfId="0" applyNumberFormat="1" applyFont="1" applyFill="1" applyBorder="1"/>
    <xf numFmtId="0" fontId="0" fillId="0" borderId="0" xfId="0" applyNumberFormat="1" applyFill="1" applyBorder="1"/>
    <xf numFmtId="0" fontId="15" fillId="0" borderId="0" xfId="0" applyFont="1" applyFill="1" applyBorder="1" applyAlignment="1">
      <alignment vertical="top" wrapText="1"/>
    </xf>
    <xf numFmtId="0" fontId="41" fillId="0" borderId="2" xfId="0" applyFont="1" applyBorder="1" applyAlignment="1">
      <alignment horizontal="center"/>
    </xf>
    <xf numFmtId="0" fontId="0" fillId="0" borderId="22" xfId="0" applyBorder="1" applyAlignment="1">
      <alignment wrapText="1"/>
    </xf>
    <xf numFmtId="0" fontId="0" fillId="0" borderId="27" xfId="0" quotePrefix="1" applyBorder="1"/>
    <xf numFmtId="0" fontId="0" fillId="0" borderId="22" xfId="0" quotePrefix="1" applyBorder="1"/>
    <xf numFmtId="0" fontId="60" fillId="0" borderId="0" xfId="0" applyFont="1"/>
    <xf numFmtId="0" fontId="52" fillId="4" borderId="0" xfId="0" applyFont="1" applyFill="1" applyBorder="1"/>
    <xf numFmtId="0" fontId="45" fillId="0" borderId="0" xfId="0" applyFont="1"/>
    <xf numFmtId="0" fontId="57" fillId="5" borderId="34" xfId="5" applyNumberFormat="1" applyFont="1" applyFill="1" applyBorder="1" applyAlignment="1">
      <alignment horizontal="right"/>
    </xf>
    <xf numFmtId="0" fontId="57" fillId="5" borderId="35" xfId="5" applyNumberFormat="1" applyFont="1" applyFill="1" applyBorder="1" applyAlignment="1">
      <alignment horizontal="right"/>
    </xf>
    <xf numFmtId="0" fontId="57" fillId="5" borderId="36" xfId="5" applyNumberFormat="1" applyFont="1" applyFill="1" applyBorder="1" applyAlignment="1">
      <alignment horizontal="right"/>
    </xf>
    <xf numFmtId="164" fontId="0" fillId="0" borderId="2" xfId="0" applyNumberFormat="1" applyBorder="1"/>
    <xf numFmtId="0" fontId="0" fillId="0" borderId="0" xfId="0" applyFill="1" applyBorder="1"/>
    <xf numFmtId="0" fontId="0" fillId="5" borderId="27" xfId="0" applyFill="1" applyBorder="1"/>
    <xf numFmtId="0" fontId="0" fillId="8" borderId="18" xfId="0" applyFill="1" applyBorder="1"/>
    <xf numFmtId="0" fontId="0" fillId="5" borderId="51" xfId="0" applyFill="1" applyBorder="1"/>
    <xf numFmtId="0" fontId="0" fillId="0" borderId="27" xfId="0" applyBorder="1"/>
    <xf numFmtId="0" fontId="34" fillId="0" borderId="11" xfId="0" applyFont="1" applyFill="1" applyBorder="1" applyAlignment="1">
      <alignment horizontal="center" vertical="center" wrapText="1"/>
    </xf>
    <xf numFmtId="0" fontId="0" fillId="0" borderId="21" xfId="0" applyBorder="1"/>
    <xf numFmtId="0" fontId="0" fillId="0" borderId="30" xfId="0" applyBorder="1"/>
    <xf numFmtId="0" fontId="0" fillId="0" borderId="23" xfId="0" applyBorder="1"/>
    <xf numFmtId="0" fontId="0" fillId="7" borderId="27" xfId="0" applyFill="1" applyBorder="1"/>
    <xf numFmtId="0" fontId="0" fillId="7" borderId="22" xfId="0" applyFill="1" applyBorder="1"/>
    <xf numFmtId="0" fontId="45" fillId="4" borderId="19" xfId="0" applyFont="1" applyFill="1" applyBorder="1" applyAlignment="1">
      <alignment wrapText="1"/>
    </xf>
    <xf numFmtId="0" fontId="45" fillId="4" borderId="17" xfId="0" applyFont="1" applyFill="1" applyBorder="1" applyAlignment="1">
      <alignment wrapText="1"/>
    </xf>
    <xf numFmtId="0" fontId="45" fillId="4" borderId="18" xfId="0" applyFont="1" applyFill="1" applyBorder="1" applyAlignment="1">
      <alignment wrapText="1"/>
    </xf>
    <xf numFmtId="0" fontId="0" fillId="0" borderId="0" xfId="0" applyFill="1" applyBorder="1" applyAlignment="1">
      <alignment horizontal="center" vertical="center"/>
    </xf>
    <xf numFmtId="0" fontId="0" fillId="0" borderId="13" xfId="0" quotePrefix="1" applyFill="1" applyBorder="1"/>
    <xf numFmtId="0" fontId="0" fillId="0" borderId="0" xfId="0" quotePrefix="1" applyFill="1" applyBorder="1"/>
    <xf numFmtId="0" fontId="28" fillId="0" borderId="2" xfId="0" applyFont="1" applyBorder="1"/>
    <xf numFmtId="0" fontId="0" fillId="0" borderId="29" xfId="0" applyBorder="1"/>
    <xf numFmtId="0" fontId="0" fillId="4" borderId="19" xfId="0" applyFill="1" applyBorder="1"/>
    <xf numFmtId="0" fontId="0" fillId="4" borderId="18" xfId="0" applyFill="1" applyBorder="1"/>
    <xf numFmtId="0" fontId="40" fillId="0" borderId="0" xfId="0" applyFont="1" applyAlignment="1"/>
    <xf numFmtId="1" fontId="19" fillId="0" borderId="0" xfId="0" applyNumberFormat="1" applyFont="1" applyBorder="1" applyAlignment="1">
      <alignment horizontal="left"/>
    </xf>
    <xf numFmtId="0" fontId="9" fillId="0" borderId="0" xfId="0" applyFont="1" applyAlignment="1">
      <alignment horizontal="left"/>
    </xf>
    <xf numFmtId="2" fontId="19" fillId="0" borderId="0" xfId="0" applyNumberFormat="1" applyFont="1" applyBorder="1" applyAlignment="1">
      <alignment horizontal="right" vertical="center"/>
    </xf>
    <xf numFmtId="0" fontId="36" fillId="0" borderId="0" xfId="0" applyFont="1" applyBorder="1" applyAlignment="1"/>
    <xf numFmtId="0" fontId="4" fillId="0" borderId="0" xfId="0" applyFont="1" applyBorder="1"/>
    <xf numFmtId="0" fontId="62" fillId="0" borderId="0" xfId="0" applyFont="1" applyBorder="1" applyAlignment="1"/>
    <xf numFmtId="2" fontId="19" fillId="0" borderId="0" xfId="0" applyNumberFormat="1" applyFont="1" applyBorder="1" applyAlignment="1">
      <alignment horizontal="right" vertical="center"/>
    </xf>
    <xf numFmtId="0" fontId="40" fillId="0" borderId="0" xfId="0" applyFont="1" applyBorder="1" applyAlignment="1"/>
    <xf numFmtId="0" fontId="36" fillId="0" borderId="0" xfId="0" applyFont="1" applyBorder="1" applyAlignment="1">
      <alignment wrapText="1"/>
    </xf>
    <xf numFmtId="0" fontId="9" fillId="0" borderId="0" xfId="0" applyFont="1" applyBorder="1" applyAlignment="1"/>
    <xf numFmtId="0" fontId="65" fillId="0" borderId="0" xfId="0" applyFont="1" applyAlignment="1">
      <alignment horizontal="left" readingOrder="1"/>
    </xf>
    <xf numFmtId="0" fontId="63" fillId="5" borderId="0" xfId="0" applyFont="1" applyFill="1"/>
    <xf numFmtId="0" fontId="9" fillId="0" borderId="0" xfId="0" applyFont="1" applyFill="1" applyBorder="1"/>
    <xf numFmtId="0" fontId="5" fillId="0" borderId="0" xfId="0" applyFont="1" applyFill="1" applyBorder="1"/>
    <xf numFmtId="0" fontId="9" fillId="0" borderId="0" xfId="0" applyFont="1" applyFill="1" applyBorder="1" applyAlignment="1">
      <alignment horizontal="left" indent="3"/>
    </xf>
    <xf numFmtId="1" fontId="19" fillId="0" borderId="0" xfId="0" applyNumberFormat="1" applyFont="1" applyBorder="1" applyAlignment="1">
      <alignment horizontal="right" vertical="center"/>
    </xf>
    <xf numFmtId="1" fontId="19" fillId="0" borderId="2" xfId="0" applyNumberFormat="1" applyFont="1" applyBorder="1" applyAlignment="1">
      <alignment horizontal="right" vertical="center"/>
    </xf>
    <xf numFmtId="0" fontId="0" fillId="0" borderId="2" xfId="0" applyFill="1" applyBorder="1"/>
    <xf numFmtId="0" fontId="0" fillId="8" borderId="24" xfId="0" applyFill="1" applyBorder="1"/>
    <xf numFmtId="0" fontId="0" fillId="0" borderId="0" xfId="0" applyFill="1" applyBorder="1" applyAlignment="1">
      <alignment wrapText="1"/>
    </xf>
    <xf numFmtId="0" fontId="0" fillId="0" borderId="0" xfId="0" applyFill="1"/>
    <xf numFmtId="0" fontId="7" fillId="0" borderId="0" xfId="0" applyFont="1" applyFill="1" applyBorder="1"/>
    <xf numFmtId="0" fontId="59" fillId="0" borderId="0" xfId="0" applyFont="1" applyFill="1" applyBorder="1" applyAlignment="1">
      <alignment horizontal="left" wrapText="1"/>
    </xf>
    <xf numFmtId="49" fontId="59" fillId="0" borderId="0" xfId="0" applyNumberFormat="1" applyFont="1" applyFill="1" applyBorder="1" applyAlignment="1">
      <alignment horizontal="right"/>
    </xf>
    <xf numFmtId="0" fontId="55" fillId="0" borderId="0" xfId="4" applyFont="1" applyFill="1" applyBorder="1" applyAlignment="1">
      <alignment wrapText="1"/>
    </xf>
    <xf numFmtId="0" fontId="54" fillId="0" borderId="0" xfId="4" applyFill="1"/>
    <xf numFmtId="0" fontId="17" fillId="0" borderId="0" xfId="0" applyFont="1" applyFill="1" applyAlignment="1">
      <alignment horizontal="center"/>
    </xf>
    <xf numFmtId="1" fontId="7" fillId="0" borderId="0" xfId="0" applyNumberFormat="1" applyFont="1" applyFill="1"/>
    <xf numFmtId="0" fontId="38" fillId="0" borderId="0" xfId="0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right"/>
    </xf>
    <xf numFmtId="0" fontId="30" fillId="0" borderId="0" xfId="0" applyFont="1" applyFill="1"/>
    <xf numFmtId="0" fontId="0" fillId="0" borderId="2" xfId="0" applyFill="1" applyBorder="1" applyAlignment="1">
      <alignment horizontal="center" vertical="center" wrapText="1"/>
    </xf>
    <xf numFmtId="0" fontId="35" fillId="0" borderId="0" xfId="0" applyNumberFormat="1" applyFont="1" applyFill="1" applyBorder="1"/>
    <xf numFmtId="0" fontId="56" fillId="0" borderId="40" xfId="4" applyFont="1" applyFill="1" applyBorder="1"/>
    <xf numFmtId="0" fontId="55" fillId="0" borderId="0" xfId="4" applyFont="1" applyFill="1" applyBorder="1" applyAlignment="1">
      <alignment horizontal="left" wrapText="1"/>
    </xf>
    <xf numFmtId="0" fontId="0" fillId="0" borderId="2" xfId="0" applyFill="1" applyBorder="1" applyAlignment="1">
      <alignment horizontal="center"/>
    </xf>
    <xf numFmtId="0" fontId="0" fillId="0" borderId="25" xfId="0" applyBorder="1"/>
    <xf numFmtId="0" fontId="0" fillId="0" borderId="28" xfId="0" applyBorder="1"/>
    <xf numFmtId="0" fontId="7" fillId="4" borderId="12" xfId="0" applyFont="1" applyFill="1" applyBorder="1" applyAlignment="1">
      <alignment horizontal="center"/>
    </xf>
    <xf numFmtId="0" fontId="7" fillId="4" borderId="14" xfId="0" applyFont="1" applyFill="1" applyBorder="1" applyAlignment="1">
      <alignment horizontal="center"/>
    </xf>
    <xf numFmtId="0" fontId="0" fillId="0" borderId="20" xfId="0" applyBorder="1" applyAlignment="1">
      <alignment wrapText="1"/>
    </xf>
    <xf numFmtId="0" fontId="0" fillId="0" borderId="27" xfId="0" applyBorder="1" applyAlignment="1">
      <alignment wrapText="1"/>
    </xf>
    <xf numFmtId="0" fontId="0" fillId="7" borderId="12" xfId="0" applyFill="1" applyBorder="1" applyAlignment="1">
      <alignment horizontal="right" vertical="center" wrapText="1"/>
    </xf>
    <xf numFmtId="164" fontId="0" fillId="7" borderId="14" xfId="0" applyNumberFormat="1" applyFill="1" applyBorder="1" applyAlignment="1">
      <alignment vertical="center"/>
    </xf>
    <xf numFmtId="0" fontId="0" fillId="7" borderId="27" xfId="0" applyFill="1" applyBorder="1" applyAlignment="1">
      <alignment horizontal="right" vertical="center" wrapText="1"/>
    </xf>
    <xf numFmtId="164" fontId="0" fillId="7" borderId="28" xfId="0" applyNumberFormat="1" applyFill="1" applyBorder="1" applyAlignment="1">
      <alignment vertical="center"/>
    </xf>
    <xf numFmtId="0" fontId="0" fillId="7" borderId="5" xfId="0" applyFill="1" applyBorder="1" applyAlignment="1">
      <alignment horizontal="right" vertical="center" wrapText="1"/>
    </xf>
    <xf numFmtId="164" fontId="0" fillId="7" borderId="6" xfId="0" applyNumberFormat="1" applyFill="1" applyBorder="1" applyAlignment="1">
      <alignment vertical="center"/>
    </xf>
    <xf numFmtId="164" fontId="0" fillId="7" borderId="12" xfId="0" applyNumberFormat="1" applyFill="1" applyBorder="1" applyAlignment="1">
      <alignment vertical="center"/>
    </xf>
    <xf numFmtId="164" fontId="0" fillId="7" borderId="27" xfId="0" applyNumberFormat="1" applyFill="1" applyBorder="1" applyAlignment="1">
      <alignment vertical="center"/>
    </xf>
    <xf numFmtId="164" fontId="0" fillId="7" borderId="5" xfId="0" applyNumberFormat="1" applyFill="1" applyBorder="1" applyAlignment="1">
      <alignment vertical="center"/>
    </xf>
    <xf numFmtId="164" fontId="0" fillId="7" borderId="26" xfId="0" applyNumberFormat="1" applyFill="1" applyBorder="1" applyAlignment="1">
      <alignment vertical="center"/>
    </xf>
    <xf numFmtId="164" fontId="0" fillId="7" borderId="22" xfId="0" applyNumberFormat="1" applyFill="1" applyBorder="1" applyAlignment="1">
      <alignment vertical="center"/>
    </xf>
    <xf numFmtId="0" fontId="0" fillId="0" borderId="51" xfId="0" applyBorder="1"/>
    <xf numFmtId="0" fontId="0" fillId="0" borderId="23" xfId="0" applyBorder="1" applyAlignment="1">
      <alignment wrapText="1"/>
    </xf>
    <xf numFmtId="0" fontId="0" fillId="5" borderId="1" xfId="0" applyFill="1" applyBorder="1"/>
    <xf numFmtId="0" fontId="0" fillId="7" borderId="21" xfId="0" applyFill="1" applyBorder="1"/>
    <xf numFmtId="0" fontId="0" fillId="7" borderId="51" xfId="0" applyFill="1" applyBorder="1"/>
    <xf numFmtId="0" fontId="0" fillId="7" borderId="23" xfId="0" applyFill="1" applyBorder="1"/>
    <xf numFmtId="0" fontId="0" fillId="5" borderId="12" xfId="0" applyFill="1" applyBorder="1"/>
    <xf numFmtId="0" fontId="0" fillId="0" borderId="51" xfId="0" applyBorder="1" applyAlignment="1">
      <alignment wrapText="1"/>
    </xf>
    <xf numFmtId="0" fontId="0" fillId="0" borderId="1" xfId="0" applyFill="1" applyBorder="1"/>
    <xf numFmtId="0" fontId="0" fillId="0" borderId="12" xfId="0" applyBorder="1" applyAlignment="1">
      <alignment wrapText="1"/>
    </xf>
    <xf numFmtId="0" fontId="0" fillId="0" borderId="20" xfId="0" quotePrefix="1" applyBorder="1"/>
    <xf numFmtId="0" fontId="0" fillId="0" borderId="21" xfId="0" quotePrefix="1" applyBorder="1"/>
    <xf numFmtId="0" fontId="0" fillId="0" borderId="51" xfId="0" quotePrefix="1" applyBorder="1"/>
    <xf numFmtId="0" fontId="0" fillId="0" borderId="23" xfId="0" quotePrefix="1" applyBorder="1"/>
    <xf numFmtId="0" fontId="0" fillId="7" borderId="20" xfId="0" applyFill="1" applyBorder="1"/>
    <xf numFmtId="164" fontId="0" fillId="7" borderId="25" xfId="0" applyNumberFormat="1" applyFill="1" applyBorder="1"/>
    <xf numFmtId="164" fontId="0" fillId="7" borderId="28" xfId="0" applyNumberFormat="1" applyFill="1" applyBorder="1"/>
    <xf numFmtId="164" fontId="0" fillId="7" borderId="26" xfId="0" applyNumberFormat="1" applyFill="1" applyBorder="1"/>
    <xf numFmtId="164" fontId="0" fillId="7" borderId="20" xfId="0" applyNumberFormat="1" applyFill="1" applyBorder="1"/>
    <xf numFmtId="164" fontId="0" fillId="7" borderId="27" xfId="0" applyNumberFormat="1" applyFill="1" applyBorder="1"/>
    <xf numFmtId="164" fontId="0" fillId="7" borderId="22" xfId="0" applyNumberFormat="1" applyFill="1" applyBorder="1"/>
    <xf numFmtId="0" fontId="0" fillId="7" borderId="27" xfId="0" quotePrefix="1" applyFill="1" applyBorder="1"/>
    <xf numFmtId="0" fontId="0" fillId="7" borderId="22" xfId="0" quotePrefix="1" applyFill="1" applyBorder="1"/>
    <xf numFmtId="0" fontId="0" fillId="0" borderId="3" xfId="0" applyFill="1" applyBorder="1"/>
    <xf numFmtId="0" fontId="38" fillId="7" borderId="21" xfId="0" applyNumberFormat="1" applyFont="1" applyFill="1" applyBorder="1"/>
    <xf numFmtId="0" fontId="38" fillId="7" borderId="23" xfId="0" applyNumberFormat="1" applyFont="1" applyFill="1" applyBorder="1"/>
    <xf numFmtId="0" fontId="9" fillId="0" borderId="0" xfId="0" applyFont="1" applyFill="1" applyBorder="1" applyAlignment="1"/>
    <xf numFmtId="0" fontId="9" fillId="0" borderId="0" xfId="0" applyFont="1" applyFill="1" applyAlignment="1"/>
    <xf numFmtId="0" fontId="9" fillId="0" borderId="0" xfId="0" applyFont="1" applyFill="1"/>
    <xf numFmtId="0" fontId="5" fillId="0" borderId="0" xfId="0" applyFont="1" applyFill="1"/>
    <xf numFmtId="0" fontId="19" fillId="0" borderId="0" xfId="0" applyFont="1" applyFill="1" applyBorder="1" applyAlignment="1">
      <alignment horizontal="left" vertical="center"/>
    </xf>
    <xf numFmtId="1" fontId="18" fillId="0" borderId="0" xfId="0" applyNumberFormat="1" applyFont="1" applyFill="1" applyBorder="1" applyAlignment="1">
      <alignment horizontal="right" vertical="center" shrinkToFit="1"/>
    </xf>
    <xf numFmtId="0" fontId="15" fillId="0" borderId="0" xfId="0" applyNumberFormat="1" applyFont="1" applyFill="1" applyBorder="1" applyAlignment="1">
      <alignment horizontal="right" vertical="center" wrapText="1"/>
    </xf>
    <xf numFmtId="0" fontId="7" fillId="7" borderId="21" xfId="0" applyNumberFormat="1" applyFont="1" applyFill="1" applyBorder="1"/>
    <xf numFmtId="0" fontId="7" fillId="7" borderId="51" xfId="0" applyNumberFormat="1" applyFont="1" applyFill="1" applyBorder="1"/>
    <xf numFmtId="0" fontId="7" fillId="7" borderId="23" xfId="0" applyNumberFormat="1" applyFont="1" applyFill="1" applyBorder="1"/>
    <xf numFmtId="0" fontId="7" fillId="7" borderId="21" xfId="0" applyFont="1" applyFill="1" applyBorder="1"/>
    <xf numFmtId="0" fontId="7" fillId="7" borderId="51" xfId="0" applyFont="1" applyFill="1" applyBorder="1"/>
    <xf numFmtId="0" fontId="7" fillId="7" borderId="23" xfId="0" applyFont="1" applyFill="1" applyBorder="1"/>
    <xf numFmtId="0" fontId="7" fillId="7" borderId="20" xfId="0" applyFont="1" applyFill="1" applyBorder="1"/>
    <xf numFmtId="0" fontId="7" fillId="7" borderId="22" xfId="0" applyFont="1" applyFill="1" applyBorder="1"/>
    <xf numFmtId="0" fontId="0" fillId="0" borderId="2" xfId="0" applyBorder="1" applyAlignment="1"/>
    <xf numFmtId="0" fontId="35" fillId="7" borderId="21" xfId="0" applyNumberFormat="1" applyFont="1" applyFill="1" applyBorder="1"/>
    <xf numFmtId="0" fontId="35" fillId="7" borderId="23" xfId="0" applyNumberFormat="1" applyFont="1" applyFill="1" applyBorder="1"/>
    <xf numFmtId="0" fontId="0" fillId="7" borderId="12" xfId="0" applyFill="1" applyBorder="1"/>
    <xf numFmtId="0" fontId="0" fillId="7" borderId="11" xfId="0" applyFill="1" applyBorder="1"/>
    <xf numFmtId="0" fontId="0" fillId="0" borderId="0" xfId="0" applyFont="1" applyFill="1"/>
    <xf numFmtId="0" fontId="28" fillId="7" borderId="1" xfId="0" applyFont="1" applyFill="1" applyBorder="1" applyAlignment="1">
      <alignment horizontal="center"/>
    </xf>
    <xf numFmtId="0" fontId="7" fillId="7" borderId="1" xfId="0" applyNumberFormat="1" applyFont="1" applyFill="1" applyBorder="1"/>
    <xf numFmtId="0" fontId="12" fillId="0" borderId="0" xfId="0" applyFont="1" applyFill="1"/>
    <xf numFmtId="0" fontId="8" fillId="0" borderId="0" xfId="0" applyFont="1" applyFill="1" applyAlignment="1">
      <alignment vertical="top" wrapText="1"/>
    </xf>
    <xf numFmtId="0" fontId="49" fillId="0" borderId="0" xfId="0" applyFont="1" applyFill="1" applyAlignment="1">
      <alignment vertical="top" wrapText="1"/>
    </xf>
    <xf numFmtId="0" fontId="11" fillId="0" borderId="0" xfId="0" applyFont="1" applyFill="1" applyAlignment="1">
      <alignment vertical="top" wrapText="1"/>
    </xf>
    <xf numFmtId="0" fontId="22" fillId="0" borderId="0" xfId="0" applyFont="1" applyFill="1" applyAlignment="1">
      <alignment vertical="center"/>
    </xf>
    <xf numFmtId="0" fontId="23" fillId="0" borderId="0" xfId="0" applyFont="1" applyFill="1" applyAlignment="1"/>
    <xf numFmtId="1" fontId="18" fillId="0" borderId="52" xfId="0" applyNumberFormat="1" applyFont="1" applyFill="1" applyBorder="1" applyAlignment="1">
      <alignment horizontal="right" vertical="center" shrinkToFit="1"/>
    </xf>
    <xf numFmtId="0" fontId="15" fillId="0" borderId="52" xfId="0" applyNumberFormat="1" applyFont="1" applyFill="1" applyBorder="1" applyAlignment="1">
      <alignment horizontal="right" vertical="center" wrapText="1"/>
    </xf>
    <xf numFmtId="0" fontId="18" fillId="0" borderId="0" xfId="0" applyFont="1" applyFill="1" applyBorder="1" applyAlignment="1">
      <alignment vertical="center" wrapText="1"/>
    </xf>
    <xf numFmtId="0" fontId="18" fillId="0" borderId="57" xfId="0" applyFont="1" applyFill="1" applyBorder="1" applyAlignment="1">
      <alignment vertical="center" wrapText="1"/>
    </xf>
    <xf numFmtId="1" fontId="18" fillId="0" borderId="57" xfId="0" applyNumberFormat="1" applyFont="1" applyFill="1" applyBorder="1" applyAlignment="1">
      <alignment horizontal="right" vertical="center" shrinkToFit="1"/>
    </xf>
    <xf numFmtId="0" fontId="15" fillId="0" borderId="57" xfId="0" applyNumberFormat="1" applyFont="1" applyFill="1" applyBorder="1" applyAlignment="1">
      <alignment horizontal="right" vertical="center" wrapText="1"/>
    </xf>
    <xf numFmtId="0" fontId="18" fillId="0" borderId="56" xfId="0" applyFont="1" applyFill="1" applyBorder="1" applyAlignment="1">
      <alignment vertical="center" wrapText="1"/>
    </xf>
    <xf numFmtId="1" fontId="18" fillId="0" borderId="56" xfId="0" applyNumberFormat="1" applyFont="1" applyFill="1" applyBorder="1" applyAlignment="1">
      <alignment horizontal="right" vertical="center" shrinkToFit="1"/>
    </xf>
    <xf numFmtId="0" fontId="15" fillId="0" borderId="56" xfId="0" applyNumberFormat="1" applyFont="1" applyFill="1" applyBorder="1" applyAlignment="1">
      <alignment horizontal="right" vertical="center" wrapText="1"/>
    </xf>
    <xf numFmtId="0" fontId="6" fillId="0" borderId="0" xfId="0" applyFont="1" applyFill="1"/>
    <xf numFmtId="2" fontId="18" fillId="0" borderId="0" xfId="0" applyNumberFormat="1" applyFont="1" applyFill="1" applyBorder="1" applyAlignment="1">
      <alignment horizontal="right" vertical="center" shrinkToFit="1"/>
    </xf>
    <xf numFmtId="0" fontId="36" fillId="0" borderId="56" xfId="0" applyFont="1" applyFill="1" applyBorder="1" applyAlignment="1">
      <alignment vertical="center" wrapText="1"/>
    </xf>
    <xf numFmtId="1" fontId="18" fillId="0" borderId="53" xfId="0" applyNumberFormat="1" applyFont="1" applyFill="1" applyBorder="1" applyAlignment="1">
      <alignment horizontal="right" vertical="center" shrinkToFit="1"/>
    </xf>
    <xf numFmtId="0" fontId="15" fillId="0" borderId="53" xfId="0" applyNumberFormat="1" applyFont="1" applyFill="1" applyBorder="1" applyAlignment="1">
      <alignment horizontal="right" vertical="center" wrapText="1"/>
    </xf>
    <xf numFmtId="0" fontId="9" fillId="0" borderId="0" xfId="0" applyFont="1" applyFill="1" applyAlignment="1">
      <alignment vertical="center"/>
    </xf>
    <xf numFmtId="0" fontId="7" fillId="4" borderId="18" xfId="0" applyFont="1" applyFill="1" applyBorder="1"/>
    <xf numFmtId="0" fontId="0" fillId="0" borderId="18" xfId="0" applyFill="1" applyBorder="1"/>
    <xf numFmtId="0" fontId="0" fillId="0" borderId="20" xfId="0" applyFill="1" applyBorder="1"/>
    <xf numFmtId="0" fontId="0" fillId="0" borderId="19" xfId="0" applyFill="1" applyBorder="1"/>
    <xf numFmtId="0" fontId="0" fillId="0" borderId="29" xfId="0" applyFill="1" applyBorder="1"/>
    <xf numFmtId="0" fontId="0" fillId="0" borderId="24" xfId="0" applyFill="1" applyBorder="1"/>
    <xf numFmtId="0" fontId="0" fillId="0" borderId="31" xfId="0" applyFill="1" applyBorder="1"/>
    <xf numFmtId="0" fontId="0" fillId="0" borderId="16" xfId="0" applyFill="1" applyBorder="1"/>
    <xf numFmtId="0" fontId="35" fillId="0" borderId="16" xfId="0" applyNumberFormat="1" applyFont="1" applyFill="1" applyBorder="1"/>
    <xf numFmtId="0" fontId="7" fillId="0" borderId="0" xfId="0" applyNumberFormat="1" applyFont="1" applyFill="1" applyBorder="1"/>
    <xf numFmtId="0" fontId="0" fillId="0" borderId="15" xfId="0" applyBorder="1"/>
    <xf numFmtId="0" fontId="25" fillId="0" borderId="0" xfId="0" applyFont="1" applyFill="1"/>
    <xf numFmtId="0" fontId="25" fillId="0" borderId="0" xfId="0" applyFont="1" applyFill="1" applyAlignment="1">
      <alignment horizontal="left"/>
    </xf>
    <xf numFmtId="0" fontId="26" fillId="0" borderId="0" xfId="0" applyFont="1" applyFill="1" applyAlignment="1">
      <alignment vertical="center"/>
    </xf>
    <xf numFmtId="0" fontId="4" fillId="0" borderId="0" xfId="0" applyFont="1" applyFill="1"/>
    <xf numFmtId="0" fontId="24" fillId="0" borderId="0" xfId="0" applyFont="1" applyFill="1"/>
    <xf numFmtId="0" fontId="41" fillId="0" borderId="16" xfId="0" applyFont="1" applyFill="1" applyBorder="1" applyAlignment="1">
      <alignment horizontal="center"/>
    </xf>
    <xf numFmtId="0" fontId="38" fillId="0" borderId="16" xfId="0" applyNumberFormat="1" applyFont="1" applyFill="1" applyBorder="1"/>
    <xf numFmtId="0" fontId="19" fillId="0" borderId="0" xfId="0" applyFont="1" applyFill="1" applyBorder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165" fontId="18" fillId="0" borderId="0" xfId="0" applyNumberFormat="1" applyFont="1" applyFill="1" applyBorder="1" applyAlignment="1">
      <alignment horizontal="right" vertical="center" shrinkToFit="1"/>
    </xf>
    <xf numFmtId="0" fontId="26" fillId="0" borderId="0" xfId="0" applyFont="1" applyFill="1" applyAlignment="1">
      <alignment horizontal="left" vertical="center"/>
    </xf>
    <xf numFmtId="0" fontId="9" fillId="0" borderId="0" xfId="0" applyFont="1" applyFill="1" applyAlignment="1">
      <alignment horizontal="center"/>
    </xf>
    <xf numFmtId="1" fontId="0" fillId="7" borderId="22" xfId="0" applyNumberFormat="1" applyFill="1" applyBorder="1" applyAlignment="1">
      <alignment horizontal="right"/>
    </xf>
    <xf numFmtId="0" fontId="18" fillId="0" borderId="0" xfId="0" applyFont="1" applyFill="1" applyBorder="1" applyAlignment="1">
      <alignment vertical="center"/>
    </xf>
    <xf numFmtId="0" fontId="0" fillId="0" borderId="0" xfId="0" applyFill="1" applyAlignment="1">
      <alignment vertical="center" wrapText="1"/>
    </xf>
    <xf numFmtId="0" fontId="20" fillId="0" borderId="0" xfId="0" applyFont="1" applyFill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0" fontId="68" fillId="0" borderId="0" xfId="0" applyFont="1"/>
    <xf numFmtId="0" fontId="22" fillId="0" borderId="0" xfId="0" applyFont="1" applyFill="1" applyAlignment="1">
      <alignment horizontal="left" vertical="center"/>
    </xf>
    <xf numFmtId="2" fontId="18" fillId="0" borderId="57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wrapText="1"/>
    </xf>
    <xf numFmtId="0" fontId="48" fillId="0" borderId="0" xfId="0" applyFont="1" applyFill="1" applyBorder="1" applyAlignment="1"/>
    <xf numFmtId="0" fontId="0" fillId="0" borderId="0" xfId="0" applyFill="1" applyBorder="1" applyAlignment="1"/>
    <xf numFmtId="0" fontId="36" fillId="0" borderId="0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vertical="center" wrapText="1"/>
    </xf>
    <xf numFmtId="0" fontId="19" fillId="0" borderId="0" xfId="0" applyNumberFormat="1" applyFont="1" applyFill="1" applyBorder="1" applyAlignment="1">
      <alignment horizontal="center" vertical="center"/>
    </xf>
    <xf numFmtId="1" fontId="15" fillId="0" borderId="57" xfId="0" applyNumberFormat="1" applyFont="1" applyFill="1" applyBorder="1" applyAlignment="1">
      <alignment horizontal="center" vertical="center" wrapText="1"/>
    </xf>
    <xf numFmtId="1" fontId="15" fillId="0" borderId="56" xfId="0" applyNumberFormat="1" applyFont="1" applyFill="1" applyBorder="1" applyAlignment="1">
      <alignment horizontal="center" vertical="center" wrapText="1"/>
    </xf>
    <xf numFmtId="1" fontId="15" fillId="0" borderId="0" xfId="0" applyNumberFormat="1" applyFont="1" applyFill="1" applyBorder="1" applyAlignment="1">
      <alignment horizontal="center" vertical="center" wrapText="1"/>
    </xf>
    <xf numFmtId="0" fontId="9" fillId="0" borderId="0" xfId="0" applyFont="1" applyFill="1" applyAlignment="1">
      <alignment vertical="top"/>
    </xf>
    <xf numFmtId="0" fontId="4" fillId="0" borderId="0" xfId="0" applyFont="1" applyFill="1" applyBorder="1"/>
    <xf numFmtId="0" fontId="36" fillId="0" borderId="0" xfId="0" applyFont="1" applyFill="1" applyBorder="1" applyAlignment="1">
      <alignment vertical="center" wrapText="1"/>
    </xf>
    <xf numFmtId="0" fontId="19" fillId="0" borderId="0" xfId="0" applyFont="1" applyFill="1" applyBorder="1" applyAlignment="1">
      <alignment horizontal="left" vertical="center" wrapText="1"/>
    </xf>
    <xf numFmtId="3" fontId="18" fillId="0" borderId="52" xfId="0" applyNumberFormat="1" applyFont="1" applyFill="1" applyBorder="1" applyAlignment="1">
      <alignment horizontal="right" vertical="center" shrinkToFit="1"/>
    </xf>
    <xf numFmtId="3" fontId="18" fillId="0" borderId="57" xfId="0" applyNumberFormat="1" applyFont="1" applyFill="1" applyBorder="1" applyAlignment="1">
      <alignment horizontal="right" vertical="center" shrinkToFit="1"/>
    </xf>
    <xf numFmtId="3" fontId="18" fillId="0" borderId="56" xfId="0" applyNumberFormat="1" applyFont="1" applyFill="1" applyBorder="1" applyAlignment="1">
      <alignment horizontal="right" vertical="center" shrinkToFit="1"/>
    </xf>
    <xf numFmtId="0" fontId="42" fillId="0" borderId="0" xfId="0" applyFont="1" applyFill="1" applyBorder="1" applyAlignment="1">
      <alignment horizontal="left" vertical="center" indent="2"/>
    </xf>
    <xf numFmtId="0" fontId="42" fillId="0" borderId="57" xfId="0" applyFont="1" applyFill="1" applyBorder="1" applyAlignment="1">
      <alignment horizontal="left" vertical="center" indent="2"/>
    </xf>
    <xf numFmtId="0" fontId="9" fillId="0" borderId="57" xfId="0" applyFont="1" applyFill="1" applyBorder="1"/>
    <xf numFmtId="164" fontId="18" fillId="0" borderId="56" xfId="0" applyNumberFormat="1" applyFont="1" applyFill="1" applyBorder="1" applyAlignment="1">
      <alignment horizontal="right" vertical="center" shrinkToFit="1"/>
    </xf>
    <xf numFmtId="164" fontId="18" fillId="0" borderId="0" xfId="0" applyNumberFormat="1" applyFont="1" applyFill="1" applyBorder="1" applyAlignment="1">
      <alignment horizontal="right" vertical="center" shrinkToFit="1"/>
    </xf>
    <xf numFmtId="3" fontId="18" fillId="0" borderId="53" xfId="0" applyNumberFormat="1" applyFont="1" applyFill="1" applyBorder="1" applyAlignment="1">
      <alignment horizontal="right" vertical="center" shrinkToFit="1"/>
    </xf>
    <xf numFmtId="164" fontId="18" fillId="0" borderId="57" xfId="0" applyNumberFormat="1" applyFont="1" applyFill="1" applyBorder="1" applyAlignment="1">
      <alignment horizontal="right" vertical="center" shrinkToFit="1"/>
    </xf>
    <xf numFmtId="164" fontId="18" fillId="0" borderId="54" xfId="0" applyNumberFormat="1" applyFont="1" applyFill="1" applyBorder="1" applyAlignment="1">
      <alignment horizontal="right" vertical="center" shrinkToFit="1"/>
    </xf>
    <xf numFmtId="164" fontId="18" fillId="0" borderId="55" xfId="0" applyNumberFormat="1" applyFont="1" applyFill="1" applyBorder="1" applyAlignment="1">
      <alignment horizontal="right" vertical="center" shrinkToFit="1"/>
    </xf>
    <xf numFmtId="0" fontId="47" fillId="0" borderId="0" xfId="0" applyFont="1" applyFill="1" applyBorder="1" applyAlignment="1">
      <alignment horizontal="left" vertical="center" wrapText="1"/>
    </xf>
    <xf numFmtId="0" fontId="0" fillId="0" borderId="56" xfId="0" applyFill="1" applyBorder="1" applyAlignment="1"/>
    <xf numFmtId="1" fontId="18" fillId="0" borderId="58" xfId="0" applyNumberFormat="1" applyFont="1" applyFill="1" applyBorder="1" applyAlignment="1">
      <alignment horizontal="right" vertical="center" shrinkToFit="1"/>
    </xf>
    <xf numFmtId="0" fontId="15" fillId="0" borderId="58" xfId="0" applyNumberFormat="1" applyFont="1" applyFill="1" applyBorder="1" applyAlignment="1">
      <alignment horizontal="right" vertical="center" wrapText="1"/>
    </xf>
    <xf numFmtId="1" fontId="19" fillId="0" borderId="0" xfId="0" applyNumberFormat="1" applyFont="1" applyFill="1" applyBorder="1" applyAlignment="1">
      <alignment horizontal="right" vertical="center" wrapText="1"/>
    </xf>
    <xf numFmtId="0" fontId="15" fillId="0" borderId="0" xfId="0" applyFont="1" applyFill="1" applyAlignment="1">
      <alignment vertical="top"/>
    </xf>
    <xf numFmtId="0" fontId="48" fillId="0" borderId="0" xfId="0" applyFont="1" applyFill="1" applyAlignment="1"/>
    <xf numFmtId="0" fontId="18" fillId="0" borderId="58" xfId="0" applyFont="1" applyFill="1" applyBorder="1" applyAlignment="1">
      <alignment vertical="center" wrapText="1"/>
    </xf>
    <xf numFmtId="1" fontId="15" fillId="0" borderId="58" xfId="0" applyNumberFormat="1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36" fillId="0" borderId="57" xfId="0" applyFont="1" applyFill="1" applyBorder="1" applyAlignment="1">
      <alignment vertical="center" wrapText="1"/>
    </xf>
    <xf numFmtId="0" fontId="36" fillId="0" borderId="58" xfId="0" applyFont="1" applyFill="1" applyBorder="1" applyAlignment="1">
      <alignment vertical="center" wrapText="1"/>
    </xf>
    <xf numFmtId="0" fontId="40" fillId="0" borderId="0" xfId="0" applyFont="1" applyFill="1" applyAlignment="1"/>
    <xf numFmtId="0" fontId="40" fillId="0" borderId="0" xfId="0" applyFont="1" applyFill="1" applyBorder="1" applyAlignment="1"/>
    <xf numFmtId="0" fontId="36" fillId="0" borderId="0" xfId="0" applyFont="1" applyFill="1" applyBorder="1" applyAlignment="1"/>
    <xf numFmtId="2" fontId="19" fillId="0" borderId="0" xfId="0" applyNumberFormat="1" applyFont="1" applyFill="1" applyBorder="1" applyAlignment="1">
      <alignment horizontal="right" vertical="center"/>
    </xf>
    <xf numFmtId="0" fontId="9" fillId="0" borderId="0" xfId="0" applyFont="1" applyFill="1" applyAlignment="1">
      <alignment vertical="center" wrapText="1"/>
    </xf>
    <xf numFmtId="0" fontId="37" fillId="0" borderId="0" xfId="0" applyFont="1" applyFill="1" applyBorder="1"/>
    <xf numFmtId="0" fontId="62" fillId="0" borderId="0" xfId="0" applyFont="1" applyFill="1" applyBorder="1" applyAlignment="1"/>
    <xf numFmtId="0" fontId="19" fillId="0" borderId="57" xfId="0" applyFont="1" applyFill="1" applyBorder="1" applyAlignment="1">
      <alignment vertical="center" wrapText="1"/>
    </xf>
    <xf numFmtId="1" fontId="19" fillId="0" borderId="0" xfId="0" applyNumberFormat="1" applyFont="1" applyFill="1" applyBorder="1" applyAlignment="1">
      <alignment horizontal="left"/>
    </xf>
    <xf numFmtId="0" fontId="40" fillId="0" borderId="0" xfId="0" applyFont="1" applyFill="1" applyBorder="1" applyAlignment="1">
      <alignment horizontal="left"/>
    </xf>
    <xf numFmtId="0" fontId="15" fillId="0" borderId="0" xfId="0" applyFont="1" applyFill="1" applyAlignment="1"/>
    <xf numFmtId="0" fontId="15" fillId="0" borderId="0" xfId="0" applyFont="1" applyFill="1" applyAlignment="1">
      <alignment horizontal="left" vertical="center" indent="2"/>
    </xf>
    <xf numFmtId="0" fontId="61" fillId="7" borderId="12" xfId="0" applyFont="1" applyFill="1" applyBorder="1"/>
    <xf numFmtId="0" fontId="7" fillId="7" borderId="20" xfId="0" applyFont="1" applyFill="1" applyBorder="1" applyAlignment="1">
      <alignment horizontal="center"/>
    </xf>
    <xf numFmtId="0" fontId="7" fillId="7" borderId="1" xfId="0" applyFont="1" applyFill="1" applyBorder="1" applyAlignment="1">
      <alignment horizontal="center"/>
    </xf>
    <xf numFmtId="0" fontId="69" fillId="0" borderId="0" xfId="0" applyFont="1" applyFill="1" applyBorder="1" applyAlignment="1"/>
    <xf numFmtId="0" fontId="38" fillId="0" borderId="16" xfId="0" applyNumberFormat="1" applyFont="1" applyFill="1" applyBorder="1" applyAlignment="1">
      <alignment horizontal="right"/>
    </xf>
    <xf numFmtId="0" fontId="0" fillId="0" borderId="16" xfId="0" applyFill="1" applyBorder="1" applyAlignment="1">
      <alignment horizontal="right"/>
    </xf>
    <xf numFmtId="0" fontId="0" fillId="7" borderId="21" xfId="0" applyFill="1" applyBorder="1" applyAlignment="1">
      <alignment horizontal="right"/>
    </xf>
    <xf numFmtId="0" fontId="0" fillId="7" borderId="51" xfId="0" applyFill="1" applyBorder="1" applyAlignment="1">
      <alignment horizontal="right"/>
    </xf>
    <xf numFmtId="0" fontId="0" fillId="7" borderId="23" xfId="0" applyFill="1" applyBorder="1" applyAlignment="1">
      <alignment horizontal="right"/>
    </xf>
    <xf numFmtId="0" fontId="71" fillId="0" borderId="0" xfId="0" applyFont="1"/>
    <xf numFmtId="0" fontId="38" fillId="0" borderId="0" xfId="0" applyFont="1" applyFill="1" applyBorder="1"/>
    <xf numFmtId="0" fontId="0" fillId="0" borderId="31" xfId="0" applyBorder="1"/>
    <xf numFmtId="0" fontId="39" fillId="0" borderId="0" xfId="0" applyFont="1" applyFill="1"/>
    <xf numFmtId="1" fontId="0" fillId="7" borderId="20" xfId="0" applyNumberFormat="1" applyFill="1" applyBorder="1" applyAlignment="1">
      <alignment horizontal="right"/>
    </xf>
    <xf numFmtId="1" fontId="0" fillId="7" borderId="27" xfId="0" applyNumberFormat="1" applyFill="1" applyBorder="1" applyAlignment="1">
      <alignment horizontal="right"/>
    </xf>
    <xf numFmtId="0" fontId="33" fillId="0" borderId="16" xfId="0" applyFont="1" applyFill="1" applyBorder="1" applyAlignment="1">
      <alignment horizontal="center" vertical="center"/>
    </xf>
    <xf numFmtId="0" fontId="33" fillId="0" borderId="0" xfId="0" applyFont="1" applyFill="1" applyBorder="1" applyAlignment="1">
      <alignment vertical="center"/>
    </xf>
    <xf numFmtId="0" fontId="28" fillId="0" borderId="0" xfId="0" applyFont="1" applyFill="1" applyBorder="1" applyAlignment="1">
      <alignment horizontal="center" wrapText="1"/>
    </xf>
    <xf numFmtId="0" fontId="34" fillId="0" borderId="16" xfId="0" applyFont="1" applyFill="1" applyBorder="1" applyAlignment="1">
      <alignment vertical="center"/>
    </xf>
    <xf numFmtId="0" fontId="72" fillId="0" borderId="0" xfId="0" applyFont="1"/>
    <xf numFmtId="0" fontId="36" fillId="0" borderId="0" xfId="0" applyFont="1" applyFill="1" applyBorder="1" applyAlignment="1">
      <alignment horizontal="center" vertical="center" wrapText="1"/>
    </xf>
    <xf numFmtId="0" fontId="45" fillId="5" borderId="27" xfId="0" applyNumberFormat="1" applyFont="1" applyFill="1" applyBorder="1"/>
    <xf numFmtId="0" fontId="45" fillId="5" borderId="17" xfId="0" applyNumberFormat="1" applyFont="1" applyFill="1" applyBorder="1"/>
    <xf numFmtId="0" fontId="73" fillId="0" borderId="0" xfId="0" applyFont="1" applyFill="1"/>
    <xf numFmtId="0" fontId="9" fillId="0" borderId="0" xfId="0" applyFont="1" applyFill="1" applyAlignment="1">
      <alignment vertical="top" wrapText="1"/>
    </xf>
    <xf numFmtId="0" fontId="0" fillId="0" borderId="26" xfId="0" applyFill="1" applyBorder="1"/>
    <xf numFmtId="0" fontId="0" fillId="8" borderId="17" xfId="0" applyFill="1" applyBorder="1"/>
    <xf numFmtId="1" fontId="18" fillId="0" borderId="67" xfId="0" applyNumberFormat="1" applyFont="1" applyFill="1" applyBorder="1" applyAlignment="1">
      <alignment horizontal="right" vertical="center" shrinkToFit="1"/>
    </xf>
    <xf numFmtId="1" fontId="15" fillId="0" borderId="0" xfId="0" applyNumberFormat="1" applyFont="1" applyFill="1" applyBorder="1" applyAlignment="1">
      <alignment horizontal="right" vertical="center" shrinkToFit="1"/>
    </xf>
    <xf numFmtId="2" fontId="19" fillId="0" borderId="0" xfId="0" applyNumberFormat="1" applyFont="1" applyBorder="1" applyAlignment="1">
      <alignment horizontal="right" vertical="center"/>
    </xf>
    <xf numFmtId="0" fontId="75" fillId="0" borderId="0" xfId="0" applyFont="1" applyFill="1" applyAlignment="1"/>
    <xf numFmtId="0" fontId="76" fillId="0" borderId="0" xfId="0" applyFont="1" applyFill="1" applyAlignment="1">
      <alignment vertical="center"/>
    </xf>
    <xf numFmtId="0" fontId="76" fillId="0" borderId="0" xfId="0" applyFont="1" applyFill="1" applyAlignment="1"/>
    <xf numFmtId="0" fontId="77" fillId="0" borderId="0" xfId="0" applyFont="1" applyFill="1"/>
    <xf numFmtId="0" fontId="77" fillId="0" borderId="0" xfId="0" applyFont="1" applyFill="1" applyAlignment="1">
      <alignment horizontal="left"/>
    </xf>
    <xf numFmtId="0" fontId="78" fillId="0" borderId="0" xfId="0" applyFont="1" applyFill="1"/>
    <xf numFmtId="0" fontId="78" fillId="0" borderId="0" xfId="0" applyFont="1" applyFill="1" applyAlignment="1">
      <alignment horizontal="left"/>
    </xf>
    <xf numFmtId="0" fontId="79" fillId="0" borderId="0" xfId="0" applyFont="1" applyFill="1" applyAlignment="1">
      <alignment horizontal="left" vertical="center"/>
    </xf>
    <xf numFmtId="0" fontId="76" fillId="0" borderId="0" xfId="0" applyFont="1" applyFill="1" applyAlignment="1">
      <alignment horizontal="left"/>
    </xf>
    <xf numFmtId="0" fontId="76" fillId="0" borderId="0" xfId="0" applyFont="1" applyFill="1" applyAlignment="1">
      <alignment horizontal="left" vertical="center"/>
    </xf>
    <xf numFmtId="0" fontId="0" fillId="0" borderId="4" xfId="0" applyFill="1" applyBorder="1"/>
    <xf numFmtId="0" fontId="0" fillId="8" borderId="19" xfId="0" applyFill="1" applyBorder="1"/>
    <xf numFmtId="0" fontId="0" fillId="0" borderId="6" xfId="0" applyFill="1" applyBorder="1"/>
    <xf numFmtId="0" fontId="38" fillId="7" borderId="51" xfId="0" applyNumberFormat="1" applyFont="1" applyFill="1" applyBorder="1"/>
    <xf numFmtId="0" fontId="0" fillId="0" borderId="27" xfId="0" applyFill="1" applyBorder="1"/>
    <xf numFmtId="0" fontId="0" fillId="0" borderId="23" xfId="0" applyFill="1" applyBorder="1"/>
    <xf numFmtId="0" fontId="0" fillId="0" borderId="22" xfId="0" applyFill="1" applyBorder="1"/>
    <xf numFmtId="0" fontId="7" fillId="0" borderId="17" xfId="0" applyFont="1" applyFill="1" applyBorder="1"/>
    <xf numFmtId="0" fontId="33" fillId="0" borderId="0" xfId="0" applyFont="1" applyBorder="1" applyAlignment="1">
      <alignment vertical="center" wrapText="1"/>
    </xf>
    <xf numFmtId="0" fontId="33" fillId="0" borderId="0" xfId="0" applyFont="1" applyFill="1" applyBorder="1" applyAlignment="1">
      <alignment horizontal="center" vertical="center"/>
    </xf>
    <xf numFmtId="0" fontId="0" fillId="0" borderId="51" xfId="0" applyFill="1" applyBorder="1"/>
    <xf numFmtId="0" fontId="81" fillId="0" borderId="2" xfId="0" applyFont="1" applyBorder="1" applyAlignment="1">
      <alignment horizontal="center"/>
    </xf>
    <xf numFmtId="0" fontId="81" fillId="0" borderId="5" xfId="0" applyFont="1" applyBorder="1" applyAlignment="1">
      <alignment horizontal="center"/>
    </xf>
    <xf numFmtId="0" fontId="81" fillId="0" borderId="3" xfId="0" applyFont="1" applyBorder="1" applyAlignment="1">
      <alignment horizontal="center"/>
    </xf>
    <xf numFmtId="0" fontId="81" fillId="0" borderId="4" xfId="0" applyFont="1" applyBorder="1" applyAlignment="1">
      <alignment horizontal="center"/>
    </xf>
    <xf numFmtId="0" fontId="81" fillId="0" borderId="9" xfId="0" applyFont="1" applyBorder="1" applyAlignment="1">
      <alignment horizontal="center"/>
    </xf>
    <xf numFmtId="0" fontId="0" fillId="4" borderId="24" xfId="0" applyFill="1" applyBorder="1"/>
    <xf numFmtId="0" fontId="0" fillId="0" borderId="0" xfId="0" applyFill="1" applyAlignment="1"/>
    <xf numFmtId="0" fontId="81" fillId="0" borderId="16" xfId="0" applyFont="1" applyBorder="1" applyAlignment="1">
      <alignment horizontal="center"/>
    </xf>
    <xf numFmtId="0" fontId="81" fillId="0" borderId="0" xfId="0" applyFont="1" applyBorder="1" applyAlignment="1">
      <alignment horizontal="center"/>
    </xf>
    <xf numFmtId="0" fontId="81" fillId="0" borderId="10" xfId="0" applyFont="1" applyBorder="1" applyAlignment="1">
      <alignment horizontal="center"/>
    </xf>
    <xf numFmtId="0" fontId="81" fillId="0" borderId="21" xfId="0" applyFont="1" applyBorder="1"/>
    <xf numFmtId="0" fontId="81" fillId="0" borderId="51" xfId="0" applyFont="1" applyBorder="1"/>
    <xf numFmtId="0" fontId="81" fillId="0" borderId="23" xfId="0" applyFont="1" applyBorder="1"/>
    <xf numFmtId="0" fontId="28" fillId="0" borderId="4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7" borderId="1" xfId="0" applyFill="1" applyBorder="1" applyAlignment="1">
      <alignment horizontal="center"/>
    </xf>
    <xf numFmtId="0" fontId="28" fillId="7" borderId="1" xfId="0" applyFont="1" applyFill="1" applyBorder="1"/>
    <xf numFmtId="0" fontId="28" fillId="7" borderId="2" xfId="0" applyFont="1" applyFill="1" applyBorder="1" applyAlignment="1">
      <alignment horizontal="center"/>
    </xf>
    <xf numFmtId="0" fontId="28" fillId="0" borderId="0" xfId="0" applyFont="1"/>
    <xf numFmtId="0" fontId="81" fillId="0" borderId="6" xfId="0" applyFont="1" applyBorder="1" applyAlignment="1">
      <alignment horizontal="center"/>
    </xf>
    <xf numFmtId="0" fontId="81" fillId="0" borderId="5" xfId="0" applyFont="1" applyBorder="1" applyAlignment="1">
      <alignment horizontal="center" vertical="center" wrapText="1"/>
    </xf>
    <xf numFmtId="0" fontId="81" fillId="0" borderId="2" xfId="0" applyFont="1" applyBorder="1" applyAlignment="1">
      <alignment horizontal="center" vertical="center" wrapText="1"/>
    </xf>
    <xf numFmtId="0" fontId="81" fillId="0" borderId="6" xfId="0" applyFont="1" applyBorder="1" applyAlignment="1">
      <alignment horizontal="center" vertical="center" wrapText="1"/>
    </xf>
    <xf numFmtId="0" fontId="81" fillId="0" borderId="7" xfId="0" applyFont="1" applyBorder="1" applyAlignment="1">
      <alignment horizontal="center" vertical="center" wrapText="1"/>
    </xf>
    <xf numFmtId="0" fontId="81" fillId="0" borderId="72" xfId="0" applyFont="1" applyBorder="1" applyAlignment="1">
      <alignment horizontal="center" vertical="center" wrapText="1"/>
    </xf>
    <xf numFmtId="0" fontId="81" fillId="0" borderId="79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0" fillId="0" borderId="21" xfId="0" applyFill="1" applyBorder="1"/>
    <xf numFmtId="0" fontId="0" fillId="0" borderId="16" xfId="0" applyBorder="1" applyAlignment="1">
      <alignment horizontal="center"/>
    </xf>
    <xf numFmtId="0" fontId="0" fillId="0" borderId="10" xfId="0" applyBorder="1" applyAlignment="1">
      <alignment horizontal="center"/>
    </xf>
    <xf numFmtId="0" fontId="31" fillId="0" borderId="19" xfId="0" applyFont="1" applyBorder="1" applyAlignment="1">
      <alignment horizontal="left"/>
    </xf>
    <xf numFmtId="0" fontId="31" fillId="0" borderId="17" xfId="0" applyFont="1" applyBorder="1" applyAlignment="1">
      <alignment horizontal="left"/>
    </xf>
    <xf numFmtId="0" fontId="31" fillId="0" borderId="18" xfId="0" applyFont="1" applyBorder="1" applyAlignment="1">
      <alignment horizontal="left"/>
    </xf>
    <xf numFmtId="0" fontId="0" fillId="0" borderId="12" xfId="0" applyBorder="1" applyAlignment="1">
      <alignment horizontal="center" vertical="center"/>
    </xf>
    <xf numFmtId="0" fontId="0" fillId="0" borderId="12" xfId="0" applyBorder="1" applyAlignment="1">
      <alignment horizontal="right"/>
    </xf>
    <xf numFmtId="0" fontId="0" fillId="0" borderId="12" xfId="0" applyBorder="1" applyAlignment="1">
      <alignment horizontal="center" vertical="center"/>
    </xf>
    <xf numFmtId="0" fontId="28" fillId="0" borderId="13" xfId="0" applyFont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28" fillId="0" borderId="87" xfId="0" applyFont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9" borderId="78" xfId="0" applyFont="1" applyFill="1" applyBorder="1" applyAlignment="1">
      <alignment horizontal="center" vertical="center" wrapText="1"/>
    </xf>
    <xf numFmtId="0" fontId="28" fillId="0" borderId="70" xfId="0" applyFont="1" applyBorder="1" applyAlignment="1">
      <alignment horizontal="center" vertical="center" wrapText="1"/>
    </xf>
    <xf numFmtId="0" fontId="28" fillId="0" borderId="76" xfId="0" applyFont="1" applyBorder="1" applyAlignment="1">
      <alignment horizontal="center" vertical="center" wrapText="1"/>
    </xf>
    <xf numFmtId="0" fontId="28" fillId="0" borderId="78" xfId="0" applyFont="1" applyBorder="1" applyAlignment="1">
      <alignment horizontal="center" vertical="center" wrapText="1"/>
    </xf>
    <xf numFmtId="0" fontId="28" fillId="0" borderId="77" xfId="0" applyFont="1" applyBorder="1" applyAlignment="1">
      <alignment horizontal="center" vertical="center" wrapText="1"/>
    </xf>
    <xf numFmtId="0" fontId="28" fillId="0" borderId="83" xfId="0" applyFont="1" applyBorder="1" applyAlignment="1">
      <alignment horizontal="center" vertical="center" wrapText="1"/>
    </xf>
    <xf numFmtId="0" fontId="28" fillId="0" borderId="84" xfId="0" applyFont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28" fillId="0" borderId="1" xfId="0" applyFont="1" applyBorder="1" applyAlignment="1">
      <alignment horizontal="center"/>
    </xf>
    <xf numFmtId="49" fontId="57" fillId="0" borderId="33" xfId="4" applyNumberFormat="1" applyFont="1" applyFill="1" applyBorder="1" applyAlignment="1">
      <alignment horizontal="center" wrapText="1"/>
    </xf>
    <xf numFmtId="0" fontId="19" fillId="0" borderId="0" xfId="0" applyFont="1" applyFill="1" applyBorder="1" applyAlignment="1">
      <alignment horizontal="left" vertical="center" wrapText="1"/>
    </xf>
    <xf numFmtId="0" fontId="53" fillId="0" borderId="0" xfId="0" applyFont="1" applyFill="1" applyAlignment="1">
      <alignment vertical="center"/>
    </xf>
    <xf numFmtId="0" fontId="18" fillId="0" borderId="0" xfId="0" applyNumberFormat="1" applyFont="1" applyFill="1" applyBorder="1" applyAlignment="1">
      <alignment horizontal="right" vertical="center" wrapText="1"/>
    </xf>
    <xf numFmtId="0" fontId="36" fillId="0" borderId="0" xfId="0" applyFont="1" applyFill="1" applyBorder="1" applyAlignment="1">
      <alignment horizontal="left"/>
    </xf>
    <xf numFmtId="0" fontId="53" fillId="0" borderId="0" xfId="0" applyFont="1" applyFill="1" applyAlignment="1"/>
    <xf numFmtId="0" fontId="84" fillId="0" borderId="0" xfId="0" applyFont="1"/>
    <xf numFmtId="0" fontId="18" fillId="0" borderId="90" xfId="0" applyFont="1" applyFill="1" applyBorder="1" applyAlignment="1">
      <alignment horizontal="left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5" fillId="0" borderId="9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 wrapText="1"/>
    </xf>
    <xf numFmtId="0" fontId="45" fillId="0" borderId="0" xfId="0" applyFont="1" applyFill="1" applyBorder="1" applyAlignment="1">
      <alignment wrapText="1"/>
    </xf>
    <xf numFmtId="0" fontId="18" fillId="0" borderId="0" xfId="0" applyFont="1" applyBorder="1" applyAlignment="1">
      <alignment vertical="center"/>
    </xf>
    <xf numFmtId="0" fontId="18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 wrapText="1"/>
    </xf>
    <xf numFmtId="0" fontId="53" fillId="0" borderId="0" xfId="0" applyFont="1" applyAlignment="1">
      <alignment horizontal="left"/>
    </xf>
    <xf numFmtId="0" fontId="85" fillId="0" borderId="0" xfId="0" applyFont="1" applyBorder="1"/>
    <xf numFmtId="0" fontId="86" fillId="0" borderId="0" xfId="6" applyFont="1" applyBorder="1" applyAlignment="1" applyProtection="1"/>
    <xf numFmtId="0" fontId="87" fillId="0" borderId="0" xfId="0" applyFont="1" applyBorder="1"/>
    <xf numFmtId="0" fontId="18" fillId="0" borderId="0" xfId="0" applyFont="1" applyBorder="1" applyAlignment="1">
      <alignment horizontal="right" vertical="center"/>
    </xf>
    <xf numFmtId="0" fontId="19" fillId="0" borderId="0" xfId="0" applyFont="1" applyFill="1" applyBorder="1" applyAlignment="1">
      <alignment horizontal="left" vertical="center" wrapText="1"/>
    </xf>
    <xf numFmtId="2" fontId="19" fillId="0" borderId="0" xfId="0" applyNumberFormat="1" applyFont="1" applyBorder="1" applyAlignment="1">
      <alignment horizontal="right" vertical="center"/>
    </xf>
    <xf numFmtId="0" fontId="18" fillId="0" borderId="0" xfId="0" applyFont="1" applyFill="1" applyBorder="1" applyAlignment="1">
      <alignment horizontal="left" wrapText="1"/>
    </xf>
    <xf numFmtId="0" fontId="19" fillId="0" borderId="0" xfId="0" applyFont="1" applyFill="1" applyBorder="1" applyAlignment="1">
      <alignment horizontal="left" vertical="center" wrapText="1"/>
    </xf>
    <xf numFmtId="0" fontId="18" fillId="0" borderId="0" xfId="0" applyFont="1" applyFill="1" applyBorder="1" applyAlignment="1">
      <alignment horizontal="left" wrapText="1"/>
    </xf>
    <xf numFmtId="0" fontId="51" fillId="0" borderId="0" xfId="0" applyFont="1" applyFill="1" applyAlignment="1">
      <alignment horizontal="center" vertical="center"/>
    </xf>
    <xf numFmtId="0" fontId="0" fillId="0" borderId="9" xfId="0" applyFill="1" applyBorder="1"/>
    <xf numFmtId="0" fontId="61" fillId="0" borderId="13" xfId="0" applyFont="1" applyFill="1" applyBorder="1"/>
    <xf numFmtId="0" fontId="7" fillId="0" borderId="13" xfId="0" applyNumberFormat="1" applyFont="1" applyFill="1" applyBorder="1"/>
    <xf numFmtId="0" fontId="61" fillId="0" borderId="0" xfId="0" applyFont="1" applyFill="1" applyBorder="1"/>
    <xf numFmtId="0" fontId="38" fillId="0" borderId="13" xfId="0" applyNumberFormat="1" applyFont="1" applyFill="1" applyBorder="1"/>
    <xf numFmtId="0" fontId="0" fillId="0" borderId="11" xfId="0" applyFill="1" applyBorder="1"/>
    <xf numFmtId="49" fontId="7" fillId="0" borderId="13" xfId="0" applyNumberFormat="1" applyFont="1" applyFill="1" applyBorder="1"/>
    <xf numFmtId="0" fontId="7" fillId="0" borderId="13" xfId="0" applyNumberFormat="1" applyFont="1" applyFill="1" applyBorder="1" applyAlignment="1">
      <alignment horizontal="left"/>
    </xf>
    <xf numFmtId="0" fontId="17" fillId="0" borderId="0" xfId="0" applyFont="1" applyBorder="1"/>
    <xf numFmtId="0" fontId="73" fillId="0" borderId="0" xfId="0" applyFont="1"/>
    <xf numFmtId="0" fontId="88" fillId="0" borderId="0" xfId="6" applyFont="1" applyBorder="1" applyAlignment="1" applyProtection="1"/>
    <xf numFmtId="0" fontId="67" fillId="0" borderId="0" xfId="0" applyFont="1" applyFill="1" applyAlignment="1">
      <alignment vertical="center"/>
    </xf>
    <xf numFmtId="0" fontId="89" fillId="0" borderId="0" xfId="0" applyFont="1"/>
    <xf numFmtId="0" fontId="85" fillId="0" borderId="0" xfId="0" applyFont="1"/>
    <xf numFmtId="0" fontId="67" fillId="0" borderId="0" xfId="0" applyFont="1" applyAlignment="1">
      <alignment vertical="center"/>
    </xf>
    <xf numFmtId="0" fontId="14" fillId="0" borderId="0" xfId="0" applyFont="1" applyFill="1" applyAlignment="1"/>
    <xf numFmtId="0" fontId="14" fillId="0" borderId="0" xfId="0" applyFont="1" applyFill="1" applyAlignment="1">
      <alignment horizontal="center"/>
    </xf>
    <xf numFmtId="0" fontId="82" fillId="0" borderId="0" xfId="0" applyFont="1" applyFill="1" applyBorder="1"/>
    <xf numFmtId="0" fontId="28" fillId="0" borderId="13" xfId="0" applyFont="1" applyBorder="1" applyAlignment="1">
      <alignment horizontal="left"/>
    </xf>
    <xf numFmtId="0" fontId="0" fillId="0" borderId="0" xfId="0" applyFont="1"/>
    <xf numFmtId="0" fontId="0" fillId="0" borderId="62" xfId="0" applyBorder="1"/>
    <xf numFmtId="0" fontId="0" fillId="0" borderId="64" xfId="0" applyFill="1" applyBorder="1"/>
    <xf numFmtId="0" fontId="0" fillId="0" borderId="69" xfId="0" applyFill="1" applyBorder="1"/>
    <xf numFmtId="0" fontId="0" fillId="0" borderId="16" xfId="0" applyFill="1" applyBorder="1" applyAlignment="1"/>
    <xf numFmtId="0" fontId="0" fillId="0" borderId="0" xfId="0" applyFont="1" applyFill="1" applyBorder="1"/>
    <xf numFmtId="0" fontId="7" fillId="0" borderId="13" xfId="0" quotePrefix="1" applyFont="1" applyBorder="1"/>
    <xf numFmtId="0" fontId="7" fillId="0" borderId="0" xfId="0" quotePrefix="1" applyFont="1" applyBorder="1"/>
    <xf numFmtId="0" fontId="7" fillId="0" borderId="0" xfId="0" quotePrefix="1" applyFont="1" applyFill="1" applyBorder="1"/>
    <xf numFmtId="1" fontId="0" fillId="0" borderId="0" xfId="0" applyNumberFormat="1"/>
    <xf numFmtId="1" fontId="7" fillId="0" borderId="13" xfId="0" applyNumberFormat="1" applyFont="1" applyFill="1" applyBorder="1"/>
    <xf numFmtId="1" fontId="7" fillId="0" borderId="0" xfId="0" applyNumberFormat="1" applyFont="1" applyFill="1" applyBorder="1"/>
    <xf numFmtId="0" fontId="0" fillId="0" borderId="19" xfId="0" applyFill="1" applyBorder="1" applyAlignment="1">
      <alignment wrapText="1"/>
    </xf>
    <xf numFmtId="0" fontId="0" fillId="0" borderId="18" xfId="0" applyFill="1" applyBorder="1" applyAlignment="1">
      <alignment wrapText="1"/>
    </xf>
    <xf numFmtId="0" fontId="0" fillId="5" borderId="20" xfId="0" applyFont="1" applyFill="1" applyBorder="1"/>
    <xf numFmtId="0" fontId="0" fillId="5" borderId="21" xfId="0" applyFont="1" applyFill="1" applyBorder="1"/>
    <xf numFmtId="0" fontId="45" fillId="5" borderId="29" xfId="0" applyNumberFormat="1" applyFont="1" applyFill="1" applyBorder="1"/>
    <xf numFmtId="0" fontId="45" fillId="5" borderId="30" xfId="0" applyNumberFormat="1" applyFont="1" applyFill="1" applyBorder="1"/>
    <xf numFmtId="0" fontId="0" fillId="7" borderId="13" xfId="0" applyFill="1" applyBorder="1" applyAlignment="1">
      <alignment wrapText="1"/>
    </xf>
    <xf numFmtId="1" fontId="0" fillId="0" borderId="0" xfId="0" applyNumberFormat="1" applyFill="1" applyBorder="1" applyAlignment="1">
      <alignment horizontal="right"/>
    </xf>
    <xf numFmtId="0" fontId="33" fillId="0" borderId="11" xfId="0" applyFont="1" applyBorder="1" applyAlignment="1">
      <alignment horizontal="center" vertical="center" wrapText="1"/>
    </xf>
    <xf numFmtId="0" fontId="0" fillId="0" borderId="7" xfId="0" applyFont="1" applyFill="1" applyBorder="1" applyAlignment="1">
      <alignment horizontal="center" wrapText="1"/>
    </xf>
    <xf numFmtId="0" fontId="80" fillId="0" borderId="11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0" fillId="8" borderId="51" xfId="0" applyFont="1" applyFill="1" applyBorder="1"/>
    <xf numFmtId="0" fontId="45" fillId="5" borderId="20" xfId="0" applyNumberFormat="1" applyFont="1" applyFill="1" applyBorder="1"/>
    <xf numFmtId="0" fontId="45" fillId="5" borderId="19" xfId="0" applyNumberFormat="1" applyFont="1" applyFill="1" applyBorder="1"/>
    <xf numFmtId="0" fontId="45" fillId="5" borderId="24" xfId="0" applyNumberFormat="1" applyFont="1" applyFill="1" applyBorder="1"/>
    <xf numFmtId="0" fontId="45" fillId="8" borderId="21" xfId="0" applyNumberFormat="1" applyFont="1" applyFill="1" applyBorder="1"/>
    <xf numFmtId="0" fontId="45" fillId="8" borderId="30" xfId="0" applyNumberFormat="1" applyFont="1" applyFill="1" applyBorder="1"/>
    <xf numFmtId="0" fontId="45" fillId="8" borderId="23" xfId="0" applyNumberFormat="1" applyFont="1" applyFill="1" applyBorder="1"/>
    <xf numFmtId="0" fontId="0" fillId="5" borderId="19" xfId="0" applyFont="1" applyFill="1" applyBorder="1"/>
    <xf numFmtId="0" fontId="45" fillId="5" borderId="23" xfId="0" applyNumberFormat="1" applyFont="1" applyFill="1" applyBorder="1"/>
    <xf numFmtId="0" fontId="45" fillId="7" borderId="25" xfId="0" applyNumberFormat="1" applyFont="1" applyFill="1" applyBorder="1"/>
    <xf numFmtId="0" fontId="45" fillId="7" borderId="28" xfId="0" applyNumberFormat="1" applyFont="1" applyFill="1" applyBorder="1"/>
    <xf numFmtId="0" fontId="45" fillId="7" borderId="26" xfId="0" applyNumberFormat="1" applyFont="1" applyFill="1" applyBorder="1"/>
    <xf numFmtId="0" fontId="45" fillId="7" borderId="13" xfId="0" applyNumberFormat="1" applyFont="1" applyFill="1" applyBorder="1"/>
    <xf numFmtId="0" fontId="45" fillId="7" borderId="0" xfId="0" applyNumberFormat="1" applyFont="1" applyFill="1" applyBorder="1"/>
    <xf numFmtId="0" fontId="45" fillId="7" borderId="2" xfId="0" applyNumberFormat="1" applyFont="1" applyFill="1" applyBorder="1"/>
    <xf numFmtId="0" fontId="45" fillId="7" borderId="0" xfId="0" applyNumberFormat="1" applyFont="1" applyFill="1" applyAlignment="1">
      <alignment horizontal="left"/>
    </xf>
    <xf numFmtId="0" fontId="0" fillId="7" borderId="13" xfId="0" applyFont="1" applyFill="1" applyBorder="1"/>
    <xf numFmtId="0" fontId="0" fillId="7" borderId="0" xfId="0" applyFont="1" applyFill="1" applyBorder="1"/>
    <xf numFmtId="0" fontId="0" fillId="7" borderId="2" xfId="0" applyFont="1" applyFill="1" applyBorder="1"/>
    <xf numFmtId="0" fontId="45" fillId="7" borderId="13" xfId="0" applyFont="1" applyFill="1" applyBorder="1" applyAlignment="1">
      <alignment wrapText="1"/>
    </xf>
    <xf numFmtId="166" fontId="58" fillId="7" borderId="59" xfId="0" applyNumberFormat="1" applyFont="1" applyFill="1" applyBorder="1" applyAlignment="1">
      <alignment horizontal="right" vertical="center" shrinkToFit="1"/>
    </xf>
    <xf numFmtId="166" fontId="58" fillId="7" borderId="60" xfId="0" applyNumberFormat="1" applyFont="1" applyFill="1" applyBorder="1" applyAlignment="1">
      <alignment horizontal="right" vertical="center" shrinkToFit="1"/>
    </xf>
    <xf numFmtId="0" fontId="0" fillId="7" borderId="13" xfId="0" applyFont="1" applyFill="1" applyBorder="1" applyAlignment="1">
      <alignment horizontal="left"/>
    </xf>
    <xf numFmtId="0" fontId="0" fillId="7" borderId="0" xfId="0" applyFont="1" applyFill="1" applyBorder="1" applyAlignment="1">
      <alignment horizontal="left"/>
    </xf>
    <xf numFmtId="0" fontId="0" fillId="7" borderId="2" xfId="0" applyFont="1" applyFill="1" applyBorder="1" applyAlignment="1">
      <alignment horizontal="left"/>
    </xf>
    <xf numFmtId="0" fontId="45" fillId="7" borderId="13" xfId="0" applyFont="1" applyFill="1" applyBorder="1"/>
    <xf numFmtId="0" fontId="45" fillId="7" borderId="2" xfId="0" applyFont="1" applyFill="1" applyBorder="1"/>
    <xf numFmtId="0" fontId="0" fillId="7" borderId="0" xfId="0" applyFont="1" applyFill="1"/>
    <xf numFmtId="0" fontId="45" fillId="7" borderId="0" xfId="0" applyNumberFormat="1" applyFont="1" applyFill="1"/>
    <xf numFmtId="0" fontId="98" fillId="0" borderId="0" xfId="0" applyFont="1"/>
    <xf numFmtId="0" fontId="0" fillId="0" borderId="1" xfId="0" applyFont="1" applyBorder="1" applyAlignment="1">
      <alignment horizontal="center"/>
    </xf>
    <xf numFmtId="0" fontId="0" fillId="0" borderId="21" xfId="0" applyFont="1" applyBorder="1"/>
    <xf numFmtId="0" fontId="0" fillId="0" borderId="51" xfId="0" applyFont="1" applyBorder="1"/>
    <xf numFmtId="0" fontId="0" fillId="0" borderId="30" xfId="0" applyFont="1" applyBorder="1"/>
    <xf numFmtId="0" fontId="45" fillId="5" borderId="11" xfId="0" applyNumberFormat="1" applyFont="1" applyFill="1" applyBorder="1"/>
    <xf numFmtId="0" fontId="45" fillId="10" borderId="30" xfId="0" applyNumberFormat="1" applyFont="1" applyFill="1" applyBorder="1"/>
    <xf numFmtId="0" fontId="33" fillId="0" borderId="3" xfId="0" applyFont="1" applyBorder="1" applyAlignment="1">
      <alignment horizontal="center" vertical="center" wrapText="1"/>
    </xf>
    <xf numFmtId="0" fontId="33" fillId="0" borderId="1" xfId="0" applyFont="1" applyBorder="1" applyAlignment="1">
      <alignment horizontal="center" vertical="center" wrapText="1"/>
    </xf>
    <xf numFmtId="0" fontId="45" fillId="7" borderId="4" xfId="0" applyFont="1" applyFill="1" applyBorder="1" applyAlignment="1">
      <alignment wrapText="1"/>
    </xf>
    <xf numFmtId="0" fontId="45" fillId="7" borderId="4" xfId="0" applyNumberFormat="1" applyFont="1" applyFill="1" applyBorder="1"/>
    <xf numFmtId="0" fontId="0" fillId="7" borderId="4" xfId="0" applyFont="1" applyFill="1" applyBorder="1"/>
    <xf numFmtId="0" fontId="0" fillId="0" borderId="27" xfId="0" quotePrefix="1" applyFont="1" applyBorder="1"/>
    <xf numFmtId="0" fontId="0" fillId="5" borderId="51" xfId="0" applyNumberFormat="1" applyFont="1" applyFill="1" applyBorder="1"/>
    <xf numFmtId="0" fontId="0" fillId="0" borderId="22" xfId="0" quotePrefix="1" applyFont="1" applyBorder="1"/>
    <xf numFmtId="0" fontId="0" fillId="5" borderId="23" xfId="0" applyNumberFormat="1" applyFont="1" applyFill="1" applyBorder="1"/>
    <xf numFmtId="16" fontId="45" fillId="0" borderId="20" xfId="0" quotePrefix="1" applyNumberFormat="1" applyFont="1" applyBorder="1"/>
    <xf numFmtId="0" fontId="45" fillId="5" borderId="21" xfId="0" applyNumberFormat="1" applyFont="1" applyFill="1" applyBorder="1"/>
    <xf numFmtId="0" fontId="45" fillId="0" borderId="27" xfId="0" quotePrefix="1" applyFont="1" applyBorder="1"/>
    <xf numFmtId="0" fontId="45" fillId="5" borderId="51" xfId="0" applyNumberFormat="1" applyFont="1" applyFill="1" applyBorder="1"/>
    <xf numFmtId="0" fontId="99" fillId="0" borderId="0" xfId="0" applyFont="1"/>
    <xf numFmtId="0" fontId="45" fillId="0" borderId="2" xfId="0" applyFont="1" applyBorder="1" applyAlignment="1">
      <alignment horizontal="center"/>
    </xf>
    <xf numFmtId="0" fontId="0" fillId="0" borderId="23" xfId="0" applyFont="1" applyBorder="1" applyAlignment="1">
      <alignment wrapText="1"/>
    </xf>
    <xf numFmtId="0" fontId="0" fillId="0" borderId="1" xfId="0" applyFont="1" applyBorder="1"/>
    <xf numFmtId="16" fontId="45" fillId="0" borderId="21" xfId="0" applyNumberFormat="1" applyFont="1" applyBorder="1"/>
    <xf numFmtId="0" fontId="45" fillId="0" borderId="23" xfId="0" applyFont="1" applyBorder="1"/>
    <xf numFmtId="0" fontId="45" fillId="4" borderId="4" xfId="0" applyFont="1" applyFill="1" applyBorder="1"/>
    <xf numFmtId="0" fontId="45" fillId="4" borderId="0" xfId="0" applyNumberFormat="1" applyFont="1" applyFill="1" applyBorder="1"/>
    <xf numFmtId="0" fontId="45" fillId="0" borderId="21" xfId="0" applyFont="1" applyBorder="1" applyAlignment="1">
      <alignment wrapText="1"/>
    </xf>
    <xf numFmtId="0" fontId="45" fillId="5" borderId="1" xfId="0" applyNumberFormat="1" applyFont="1" applyFill="1" applyBorder="1"/>
    <xf numFmtId="0" fontId="0" fillId="0" borderId="2" xfId="0" applyFont="1" applyBorder="1"/>
    <xf numFmtId="0" fontId="45" fillId="7" borderId="20" xfId="0" applyNumberFormat="1" applyFont="1" applyFill="1" applyBorder="1"/>
    <xf numFmtId="0" fontId="45" fillId="7" borderId="27" xfId="0" applyNumberFormat="1" applyFont="1" applyFill="1" applyBorder="1"/>
    <xf numFmtId="0" fontId="45" fillId="7" borderId="22" xfId="0" applyNumberFormat="1" applyFont="1" applyFill="1" applyBorder="1"/>
    <xf numFmtId="0" fontId="0" fillId="0" borderId="22" xfId="0" applyFont="1" applyBorder="1" applyAlignment="1">
      <alignment wrapText="1"/>
    </xf>
    <xf numFmtId="16" fontId="45" fillId="0" borderId="20" xfId="0" applyNumberFormat="1" applyFont="1" applyBorder="1"/>
    <xf numFmtId="0" fontId="45" fillId="7" borderId="21" xfId="0" applyNumberFormat="1" applyFont="1" applyFill="1" applyBorder="1"/>
    <xf numFmtId="0" fontId="45" fillId="0" borderId="22" xfId="0" applyFont="1" applyBorder="1"/>
    <xf numFmtId="0" fontId="45" fillId="7" borderId="23" xfId="0" applyNumberFormat="1" applyFont="1" applyFill="1" applyBorder="1"/>
    <xf numFmtId="0" fontId="45" fillId="4" borderId="4" xfId="0" applyNumberFormat="1" applyFont="1" applyFill="1" applyBorder="1"/>
    <xf numFmtId="0" fontId="45" fillId="0" borderId="20" xfId="0" applyFont="1" applyBorder="1" applyAlignment="1">
      <alignment wrapText="1"/>
    </xf>
    <xf numFmtId="0" fontId="0" fillId="7" borderId="1" xfId="0" applyFont="1" applyFill="1" applyBorder="1"/>
    <xf numFmtId="0" fontId="100" fillId="0" borderId="0" xfId="4" applyFont="1" applyFill="1" applyBorder="1" applyAlignment="1">
      <alignment wrapText="1"/>
    </xf>
    <xf numFmtId="0" fontId="100" fillId="0" borderId="0" xfId="4" applyFont="1" applyFill="1" applyBorder="1" applyAlignment="1">
      <alignment horizontal="left" wrapText="1"/>
    </xf>
    <xf numFmtId="0" fontId="0" fillId="0" borderId="5" xfId="0" applyFont="1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 wrapText="1"/>
    </xf>
    <xf numFmtId="0" fontId="0" fillId="0" borderId="6" xfId="0" applyFont="1" applyBorder="1" applyAlignment="1">
      <alignment horizontal="center" vertical="center" wrapText="1"/>
    </xf>
    <xf numFmtId="0" fontId="45" fillId="0" borderId="20" xfId="0" applyFont="1" applyFill="1" applyBorder="1" applyAlignment="1">
      <alignment wrapText="1"/>
    </xf>
    <xf numFmtId="0" fontId="45" fillId="0" borderId="22" xfId="0" applyFont="1" applyFill="1" applyBorder="1" applyAlignment="1">
      <alignment wrapText="1"/>
    </xf>
    <xf numFmtId="0" fontId="0" fillId="0" borderId="17" xfId="0" applyFont="1" applyBorder="1"/>
    <xf numFmtId="0" fontId="45" fillId="4" borderId="19" xfId="0" applyFont="1" applyFill="1" applyBorder="1"/>
    <xf numFmtId="0" fontId="45" fillId="4" borderId="17" xfId="0" applyFont="1" applyFill="1" applyBorder="1"/>
    <xf numFmtId="0" fontId="0" fillId="5" borderId="17" xfId="0" applyFont="1" applyFill="1" applyBorder="1"/>
    <xf numFmtId="0" fontId="0" fillId="5" borderId="18" xfId="0" applyFont="1" applyFill="1" applyBorder="1"/>
    <xf numFmtId="0" fontId="0" fillId="0" borderId="12" xfId="0" applyFont="1" applyBorder="1"/>
    <xf numFmtId="1" fontId="45" fillId="0" borderId="51" xfId="0" applyNumberFormat="1" applyFont="1" applyBorder="1"/>
    <xf numFmtId="0" fontId="45" fillId="4" borderId="21" xfId="0" applyFont="1" applyFill="1" applyBorder="1"/>
    <xf numFmtId="0" fontId="45" fillId="4" borderId="51" xfId="0" applyFont="1" applyFill="1" applyBorder="1"/>
    <xf numFmtId="0" fontId="45" fillId="4" borderId="23" xfId="0" applyFont="1" applyFill="1" applyBorder="1"/>
    <xf numFmtId="0" fontId="0" fillId="7" borderId="21" xfId="0" applyFont="1" applyFill="1" applyBorder="1"/>
    <xf numFmtId="0" fontId="0" fillId="7" borderId="51" xfId="0" applyFont="1" applyFill="1" applyBorder="1"/>
    <xf numFmtId="0" fontId="0" fillId="7" borderId="23" xfId="0" applyFont="1" applyFill="1" applyBorder="1"/>
    <xf numFmtId="0" fontId="45" fillId="7" borderId="21" xfId="0" applyFont="1" applyFill="1" applyBorder="1"/>
    <xf numFmtId="0" fontId="45" fillId="7" borderId="51" xfId="0" applyFont="1" applyFill="1" applyBorder="1"/>
    <xf numFmtId="0" fontId="45" fillId="7" borderId="23" xfId="0" applyFont="1" applyFill="1" applyBorder="1"/>
    <xf numFmtId="0" fontId="0" fillId="0" borderId="5" xfId="0" applyFont="1" applyBorder="1"/>
    <xf numFmtId="0" fontId="45" fillId="0" borderId="16" xfId="0" applyFont="1" applyBorder="1"/>
    <xf numFmtId="0" fontId="45" fillId="0" borderId="27" xfId="0" applyFont="1" applyBorder="1"/>
    <xf numFmtId="0" fontId="45" fillId="0" borderId="5" xfId="0" applyFont="1" applyBorder="1"/>
    <xf numFmtId="0" fontId="0" fillId="0" borderId="21" xfId="0" applyFont="1" applyBorder="1" applyAlignment="1">
      <alignment horizontal="right"/>
    </xf>
    <xf numFmtId="0" fontId="0" fillId="0" borderId="51" xfId="0" applyFont="1" applyBorder="1" applyAlignment="1">
      <alignment horizontal="right"/>
    </xf>
    <xf numFmtId="0" fontId="0" fillId="0" borderId="23" xfId="0" applyFont="1" applyBorder="1" applyAlignment="1">
      <alignment horizontal="right"/>
    </xf>
    <xf numFmtId="0" fontId="0" fillId="0" borderId="88" xfId="0" applyFont="1" applyBorder="1"/>
    <xf numFmtId="0" fontId="0" fillId="0" borderId="89" xfId="0" applyFont="1" applyBorder="1"/>
    <xf numFmtId="0" fontId="0" fillId="0" borderId="86" xfId="0" applyFont="1" applyBorder="1"/>
    <xf numFmtId="0" fontId="0" fillId="0" borderId="85" xfId="0" applyFont="1" applyBorder="1"/>
    <xf numFmtId="0" fontId="0" fillId="0" borderId="28" xfId="0" applyFont="1" applyBorder="1"/>
    <xf numFmtId="0" fontId="0" fillId="8" borderId="85" xfId="0" applyFont="1" applyFill="1" applyBorder="1"/>
    <xf numFmtId="0" fontId="0" fillId="8" borderId="28" xfId="0" applyFont="1" applyFill="1" applyBorder="1"/>
    <xf numFmtId="0" fontId="0" fillId="0" borderId="75" xfId="0" applyFont="1" applyBorder="1"/>
    <xf numFmtId="0" fontId="0" fillId="0" borderId="23" xfId="0" applyFont="1" applyBorder="1"/>
    <xf numFmtId="0" fontId="0" fillId="0" borderId="26" xfId="0" applyFont="1" applyBorder="1"/>
    <xf numFmtId="0" fontId="45" fillId="8" borderId="8" xfId="0" applyNumberFormat="1" applyFont="1" applyFill="1" applyBorder="1"/>
    <xf numFmtId="0" fontId="45" fillId="8" borderId="16" xfId="0" applyNumberFormat="1" applyFont="1" applyFill="1" applyBorder="1"/>
    <xf numFmtId="0" fontId="45" fillId="8" borderId="29" xfId="0" applyNumberFormat="1" applyFont="1" applyFill="1" applyBorder="1"/>
    <xf numFmtId="0" fontId="45" fillId="8" borderId="22" xfId="0" applyNumberFormat="1" applyFont="1" applyFill="1" applyBorder="1"/>
    <xf numFmtId="0" fontId="0" fillId="0" borderId="18" xfId="0" applyFont="1" applyFill="1" applyBorder="1"/>
    <xf numFmtId="0" fontId="45" fillId="0" borderId="19" xfId="0" applyFont="1" applyBorder="1"/>
    <xf numFmtId="0" fontId="45" fillId="0" borderId="24" xfId="0" applyFont="1" applyBorder="1"/>
    <xf numFmtId="0" fontId="45" fillId="0" borderId="18" xfId="0" applyFont="1" applyBorder="1"/>
    <xf numFmtId="0" fontId="0" fillId="0" borderId="19" xfId="0" applyFont="1" applyBorder="1"/>
    <xf numFmtId="0" fontId="0" fillId="0" borderId="25" xfId="0" applyFont="1" applyBorder="1"/>
    <xf numFmtId="0" fontId="0" fillId="0" borderId="18" xfId="0" applyFont="1" applyBorder="1"/>
    <xf numFmtId="0" fontId="45" fillId="0" borderId="20" xfId="0" applyFont="1" applyBorder="1"/>
    <xf numFmtId="2" fontId="0" fillId="7" borderId="23" xfId="0" applyNumberFormat="1" applyFont="1" applyFill="1" applyBorder="1"/>
    <xf numFmtId="2" fontId="45" fillId="7" borderId="21" xfId="0" applyNumberFormat="1" applyFont="1" applyFill="1" applyBorder="1"/>
    <xf numFmtId="2" fontId="45" fillId="7" borderId="51" xfId="0" applyNumberFormat="1" applyFont="1" applyFill="1" applyBorder="1"/>
    <xf numFmtId="1" fontId="0" fillId="0" borderId="0" xfId="0" applyNumberFormat="1" applyFill="1"/>
    <xf numFmtId="0" fontId="7" fillId="0" borderId="0" xfId="0" applyFont="1" applyFill="1" applyBorder="1" applyAlignment="1">
      <alignment horizontal="right"/>
    </xf>
    <xf numFmtId="0" fontId="45" fillId="0" borderId="0" xfId="0" applyFont="1" applyFill="1" applyAlignment="1">
      <alignment horizontal="right"/>
    </xf>
    <xf numFmtId="0" fontId="0" fillId="0" borderId="0" xfId="0" applyFill="1" applyAlignment="1">
      <alignment horizontal="right"/>
    </xf>
    <xf numFmtId="1" fontId="0" fillId="7" borderId="0" xfId="0" applyNumberFormat="1" applyFill="1"/>
    <xf numFmtId="0" fontId="52" fillId="0" borderId="0" xfId="0" applyFont="1" applyAlignment="1">
      <alignment horizontal="center"/>
    </xf>
    <xf numFmtId="0" fontId="0" fillId="0" borderId="0" xfId="0" applyFill="1" applyAlignment="1">
      <alignment horizontal="right" wrapText="1"/>
    </xf>
    <xf numFmtId="0" fontId="7" fillId="0" borderId="0" xfId="0" applyFont="1" applyFill="1" applyBorder="1" applyAlignment="1">
      <alignment horizontal="right" wrapText="1"/>
    </xf>
    <xf numFmtId="0" fontId="0" fillId="0" borderId="0" xfId="0" applyFont="1" applyFill="1" applyBorder="1" applyAlignment="1">
      <alignment horizontal="right"/>
    </xf>
    <xf numFmtId="0" fontId="0" fillId="0" borderId="0" xfId="0" applyFont="1" applyFill="1" applyBorder="1" applyAlignment="1"/>
    <xf numFmtId="0" fontId="18" fillId="0" borderId="0" xfId="0" applyFont="1" applyAlignment="1">
      <alignment vertical="center"/>
    </xf>
    <xf numFmtId="0" fontId="45" fillId="0" borderId="0" xfId="0" applyFont="1" applyFill="1" applyBorder="1"/>
    <xf numFmtId="0" fontId="45" fillId="0" borderId="0" xfId="0" applyFont="1" applyFill="1" applyBorder="1" applyAlignment="1">
      <alignment horizontal="right"/>
    </xf>
    <xf numFmtId="0" fontId="45" fillId="0" borderId="21" xfId="0" quotePrefix="1" applyFont="1" applyBorder="1" applyAlignment="1">
      <alignment horizontal="left"/>
    </xf>
    <xf numFmtId="0" fontId="45" fillId="0" borderId="51" xfId="0" quotePrefix="1" applyFont="1" applyBorder="1" applyAlignment="1">
      <alignment horizontal="left"/>
    </xf>
    <xf numFmtId="0" fontId="45" fillId="0" borderId="30" xfId="0" quotePrefix="1" applyFont="1" applyBorder="1" applyAlignment="1">
      <alignment horizontal="left"/>
    </xf>
    <xf numFmtId="0" fontId="0" fillId="5" borderId="51" xfId="0" applyFont="1" applyFill="1" applyBorder="1"/>
    <xf numFmtId="0" fontId="0" fillId="5" borderId="23" xfId="0" applyFont="1" applyFill="1" applyBorder="1"/>
    <xf numFmtId="0" fontId="0" fillId="5" borderId="27" xfId="0" applyFont="1" applyFill="1" applyBorder="1"/>
    <xf numFmtId="0" fontId="0" fillId="5" borderId="22" xfId="0" applyFont="1" applyFill="1" applyBorder="1"/>
    <xf numFmtId="0" fontId="7" fillId="0" borderId="16" xfId="0" applyNumberFormat="1" applyFont="1" applyFill="1" applyBorder="1"/>
    <xf numFmtId="164" fontId="45" fillId="0" borderId="0" xfId="0" applyNumberFormat="1" applyFont="1" applyFill="1" applyBorder="1"/>
    <xf numFmtId="0" fontId="7" fillId="5" borderId="27" xfId="0" applyNumberFormat="1" applyFont="1" applyFill="1" applyBorder="1"/>
    <xf numFmtId="0" fontId="7" fillId="5" borderId="17" xfId="0" applyNumberFormat="1" applyFont="1" applyFill="1" applyBorder="1"/>
    <xf numFmtId="0" fontId="45" fillId="0" borderId="17" xfId="0" applyNumberFormat="1" applyFont="1" applyFill="1" applyBorder="1"/>
    <xf numFmtId="0" fontId="45" fillId="0" borderId="24" xfId="0" applyNumberFormat="1" applyFont="1" applyFill="1" applyBorder="1"/>
    <xf numFmtId="0" fontId="45" fillId="0" borderId="28" xfId="0" applyNumberFormat="1" applyFont="1" applyFill="1" applyBorder="1"/>
    <xf numFmtId="0" fontId="45" fillId="0" borderId="31" xfId="0" applyNumberFormat="1" applyFont="1" applyFill="1" applyBorder="1"/>
    <xf numFmtId="0" fontId="45" fillId="5" borderId="28" xfId="0" applyNumberFormat="1" applyFont="1" applyFill="1" applyBorder="1"/>
    <xf numFmtId="0" fontId="28" fillId="0" borderId="2" xfId="0" applyFont="1" applyBorder="1" applyAlignment="1">
      <alignment horizontal="center" wrapText="1"/>
    </xf>
    <xf numFmtId="0" fontId="101" fillId="0" borderId="0" xfId="0" applyNumberFormat="1" applyFont="1" applyFill="1" applyBorder="1"/>
    <xf numFmtId="0" fontId="97" fillId="0" borderId="2" xfId="0" applyFont="1" applyFill="1" applyBorder="1" applyAlignment="1">
      <alignment horizontal="right"/>
    </xf>
    <xf numFmtId="0" fontId="0" fillId="0" borderId="30" xfId="0" applyFill="1" applyBorder="1"/>
    <xf numFmtId="0" fontId="0" fillId="0" borderId="91" xfId="0" applyFill="1" applyBorder="1"/>
    <xf numFmtId="0" fontId="61" fillId="0" borderId="19" xfId="0" applyFont="1" applyFill="1" applyBorder="1"/>
    <xf numFmtId="0" fontId="61" fillId="0" borderId="17" xfId="0" applyFont="1" applyFill="1" applyBorder="1"/>
    <xf numFmtId="0" fontId="61" fillId="0" borderId="17" xfId="0" applyFont="1" applyBorder="1"/>
    <xf numFmtId="0" fontId="61" fillId="0" borderId="18" xfId="0" applyFont="1" applyBorder="1"/>
    <xf numFmtId="0" fontId="102" fillId="0" borderId="91" xfId="0" applyFont="1" applyFill="1" applyBorder="1" applyAlignment="1">
      <alignment horizontal="left" indent="2"/>
    </xf>
    <xf numFmtId="0" fontId="81" fillId="0" borderId="10" xfId="0" applyFont="1" applyBorder="1" applyAlignment="1">
      <alignment horizontal="center" vertical="center"/>
    </xf>
    <xf numFmtId="0" fontId="81" fillId="0" borderId="0" xfId="0" applyFont="1" applyFill="1" applyBorder="1" applyAlignment="1">
      <alignment horizontal="center" vertical="center"/>
    </xf>
    <xf numFmtId="0" fontId="81" fillId="0" borderId="16" xfId="0" applyFont="1" applyBorder="1" applyAlignment="1">
      <alignment horizontal="center" vertical="center"/>
    </xf>
    <xf numFmtId="0" fontId="81" fillId="0" borderId="0" xfId="0" applyFont="1" applyBorder="1" applyAlignment="1">
      <alignment horizontal="center" vertical="center"/>
    </xf>
    <xf numFmtId="0" fontId="81" fillId="0" borderId="1" xfId="0" applyFont="1" applyFill="1" applyBorder="1" applyAlignment="1">
      <alignment horizontal="center" vertical="center"/>
    </xf>
    <xf numFmtId="0" fontId="103" fillId="0" borderId="0" xfId="0" applyFont="1" applyFill="1" applyBorder="1" applyAlignment="1">
      <alignment horizontal="left" vertical="center" wrapText="1" indent="2"/>
    </xf>
    <xf numFmtId="0" fontId="19" fillId="0" borderId="57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center" vertical="center" wrapText="1"/>
    </xf>
    <xf numFmtId="0" fontId="47" fillId="0" borderId="57" xfId="0" applyFont="1" applyFill="1" applyBorder="1" applyAlignment="1">
      <alignment horizontal="left" vertical="center" wrapText="1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1" fontId="19" fillId="0" borderId="58" xfId="0" applyNumberFormat="1" applyFont="1" applyFill="1" applyBorder="1" applyAlignment="1">
      <alignment horizontal="right" vertical="center"/>
    </xf>
    <xf numFmtId="0" fontId="19" fillId="0" borderId="58" xfId="0" applyFont="1" applyFill="1" applyBorder="1" applyAlignment="1">
      <alignment horizontal="left" vertical="center" wrapText="1"/>
    </xf>
    <xf numFmtId="0" fontId="18" fillId="0" borderId="90" xfId="0" applyFont="1" applyFill="1" applyBorder="1" applyAlignment="1">
      <alignment vertical="center" wrapText="1"/>
    </xf>
    <xf numFmtId="0" fontId="15" fillId="0" borderId="90" xfId="0" applyNumberFormat="1" applyFont="1" applyFill="1" applyBorder="1" applyAlignment="1">
      <alignment horizontal="right" vertical="center" wrapText="1"/>
    </xf>
    <xf numFmtId="0" fontId="18" fillId="0" borderId="67" xfId="0" applyFont="1" applyFill="1" applyBorder="1" applyAlignment="1">
      <alignment vertical="center" wrapText="1"/>
    </xf>
    <xf numFmtId="0" fontId="15" fillId="0" borderId="67" xfId="0" applyNumberFormat="1" applyFont="1" applyFill="1" applyBorder="1" applyAlignment="1">
      <alignment horizontal="right" vertical="center" wrapText="1"/>
    </xf>
    <xf numFmtId="0" fontId="19" fillId="0" borderId="56" xfId="0" applyNumberFormat="1" applyFont="1" applyFill="1" applyBorder="1" applyAlignment="1">
      <alignment horizontal="center" vertical="center"/>
    </xf>
    <xf numFmtId="0" fontId="19" fillId="0" borderId="90" xfId="0" applyFont="1" applyFill="1" applyBorder="1" applyAlignment="1">
      <alignment vertical="center" wrapText="1"/>
    </xf>
    <xf numFmtId="1" fontId="15" fillId="0" borderId="67" xfId="0" applyNumberFormat="1" applyFont="1" applyFill="1" applyBorder="1" applyAlignment="1">
      <alignment horizontal="center" vertical="center" wrapText="1"/>
    </xf>
    <xf numFmtId="164" fontId="18" fillId="0" borderId="90" xfId="0" applyNumberFormat="1" applyFont="1" applyFill="1" applyBorder="1" applyAlignment="1">
      <alignment horizontal="right" vertical="center" shrinkToFit="1"/>
    </xf>
    <xf numFmtId="164" fontId="18" fillId="0" borderId="67" xfId="0" applyNumberFormat="1" applyFont="1" applyFill="1" applyBorder="1" applyAlignment="1">
      <alignment horizontal="right" vertical="center" shrinkToFit="1"/>
    </xf>
    <xf numFmtId="0" fontId="21" fillId="0" borderId="0" xfId="0" applyFont="1" applyBorder="1" applyAlignment="1">
      <alignment horizontal="right" vertical="center"/>
    </xf>
    <xf numFmtId="0" fontId="36" fillId="0" borderId="90" xfId="0" applyFont="1" applyFill="1" applyBorder="1" applyAlignment="1">
      <alignment vertical="center" wrapText="1"/>
    </xf>
    <xf numFmtId="0" fontId="36" fillId="0" borderId="67" xfId="0" applyFont="1" applyFill="1" applyBorder="1" applyAlignment="1">
      <alignment vertical="center" wrapText="1"/>
    </xf>
    <xf numFmtId="0" fontId="18" fillId="0" borderId="90" xfId="0" applyNumberFormat="1" applyFont="1" applyFill="1" applyBorder="1" applyAlignment="1">
      <alignment horizontal="right" vertical="center" wrapText="1"/>
    </xf>
    <xf numFmtId="0" fontId="18" fillId="0" borderId="67" xfId="0" applyNumberFormat="1" applyFont="1" applyFill="1" applyBorder="1" applyAlignment="1">
      <alignment horizontal="right" vertical="center" wrapText="1"/>
    </xf>
    <xf numFmtId="1" fontId="19" fillId="0" borderId="67" xfId="0" applyNumberFormat="1" applyFont="1" applyFill="1" applyBorder="1" applyAlignment="1">
      <alignment horizontal="right" vertical="center"/>
    </xf>
    <xf numFmtId="1" fontId="19" fillId="0" borderId="90" xfId="0" applyNumberFormat="1" applyFont="1" applyFill="1" applyBorder="1" applyAlignment="1">
      <alignment horizontal="right" vertical="center"/>
    </xf>
    <xf numFmtId="0" fontId="36" fillId="0" borderId="92" xfId="0" applyFont="1" applyBorder="1" applyAlignment="1">
      <alignment horizontal="left" vertical="center"/>
    </xf>
    <xf numFmtId="0" fontId="36" fillId="0" borderId="0" xfId="0" applyFont="1" applyBorder="1" applyAlignment="1">
      <alignment vertical="center"/>
    </xf>
    <xf numFmtId="0" fontId="36" fillId="0" borderId="2" xfId="0" applyFont="1" applyBorder="1" applyAlignment="1">
      <alignment vertical="center" wrapText="1"/>
    </xf>
    <xf numFmtId="0" fontId="36" fillId="0" borderId="2" xfId="0" applyFont="1" applyBorder="1" applyAlignment="1">
      <alignment vertical="center"/>
    </xf>
    <xf numFmtId="0" fontId="36" fillId="0" borderId="90" xfId="0" applyFont="1" applyBorder="1" applyAlignment="1">
      <alignment vertical="center"/>
    </xf>
    <xf numFmtId="0" fontId="36" fillId="0" borderId="92" xfId="0" applyFont="1" applyBorder="1" applyAlignment="1">
      <alignment vertical="center"/>
    </xf>
    <xf numFmtId="0" fontId="36" fillId="0" borderId="90" xfId="0" applyFont="1" applyBorder="1" applyAlignment="1">
      <alignment horizontal="left" vertical="center"/>
    </xf>
    <xf numFmtId="1" fontId="19" fillId="0" borderId="90" xfId="0" applyNumberFormat="1" applyFont="1" applyBorder="1" applyAlignment="1">
      <alignment horizontal="right" vertical="center"/>
    </xf>
    <xf numFmtId="1" fontId="19" fillId="0" borderId="92" xfId="0" applyNumberFormat="1" applyFont="1" applyBorder="1" applyAlignment="1">
      <alignment horizontal="right" vertical="center"/>
    </xf>
    <xf numFmtId="3" fontId="18" fillId="0" borderId="90" xfId="0" applyNumberFormat="1" applyFont="1" applyFill="1" applyBorder="1" applyAlignment="1">
      <alignment horizontal="right" vertical="center" shrinkToFit="1"/>
    </xf>
    <xf numFmtId="3" fontId="18" fillId="0" borderId="67" xfId="0" applyNumberFormat="1" applyFont="1" applyFill="1" applyBorder="1" applyAlignment="1">
      <alignment horizontal="right" vertical="center" shrinkToFit="1"/>
    </xf>
    <xf numFmtId="0" fontId="37" fillId="0" borderId="67" xfId="0" applyFont="1" applyFill="1" applyBorder="1"/>
    <xf numFmtId="0" fontId="36" fillId="0" borderId="67" xfId="0" applyFont="1" applyFill="1" applyBorder="1" applyAlignment="1">
      <alignment horizontal="center" vertical="center" wrapText="1"/>
    </xf>
    <xf numFmtId="0" fontId="19" fillId="0" borderId="67" xfId="0" applyFont="1" applyFill="1" applyBorder="1" applyAlignment="1">
      <alignment vertical="center" wrapText="1"/>
    </xf>
    <xf numFmtId="0" fontId="18" fillId="0" borderId="90" xfId="0" applyFont="1" applyBorder="1" applyAlignment="1">
      <alignment vertical="center" wrapText="1"/>
    </xf>
    <xf numFmtId="0" fontId="19" fillId="0" borderId="90" xfId="0" applyFont="1" applyFill="1" applyBorder="1" applyAlignment="1">
      <alignment horizontal="left" vertical="center" wrapText="1"/>
    </xf>
    <xf numFmtId="0" fontId="0" fillId="0" borderId="67" xfId="0" applyFill="1" applyBorder="1" applyAlignment="1"/>
    <xf numFmtId="0" fontId="19" fillId="0" borderId="67" xfId="0" applyFont="1" applyFill="1" applyBorder="1" applyAlignment="1">
      <alignment horizontal="left" vertical="center" wrapText="1"/>
    </xf>
    <xf numFmtId="0" fontId="5" fillId="0" borderId="93" xfId="0" applyFont="1" applyFill="1" applyBorder="1"/>
    <xf numFmtId="1" fontId="18" fillId="0" borderId="93" xfId="0" applyNumberFormat="1" applyFont="1" applyFill="1" applyBorder="1" applyAlignment="1">
      <alignment horizontal="right" vertical="center" shrinkToFit="1"/>
    </xf>
    <xf numFmtId="0" fontId="15" fillId="0" borderId="93" xfId="0" applyNumberFormat="1" applyFont="1" applyFill="1" applyBorder="1" applyAlignment="1">
      <alignment horizontal="right" vertical="center" wrapText="1"/>
    </xf>
    <xf numFmtId="0" fontId="19" fillId="0" borderId="90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/>
    </xf>
    <xf numFmtId="0" fontId="0" fillId="7" borderId="0" xfId="0" applyFont="1" applyFill="1" applyAlignment="1">
      <alignment wrapText="1"/>
    </xf>
    <xf numFmtId="0" fontId="0" fillId="7" borderId="2" xfId="0" applyFont="1" applyFill="1" applyBorder="1" applyAlignment="1">
      <alignment wrapText="1"/>
    </xf>
    <xf numFmtId="2" fontId="18" fillId="0" borderId="90" xfId="0" applyNumberFormat="1" applyFont="1" applyFill="1" applyBorder="1" applyAlignment="1">
      <alignment horizontal="right" vertical="center" wrapText="1"/>
    </xf>
    <xf numFmtId="0" fontId="18" fillId="0" borderId="90" xfId="0" applyFont="1" applyBorder="1" applyAlignment="1">
      <alignment horizontal="right" vertical="center"/>
    </xf>
    <xf numFmtId="0" fontId="18" fillId="0" borderId="67" xfId="0" applyFont="1" applyBorder="1" applyAlignment="1">
      <alignment horizontal="right" vertical="center"/>
    </xf>
    <xf numFmtId="0" fontId="21" fillId="0" borderId="90" xfId="0" applyFont="1" applyBorder="1" applyAlignment="1">
      <alignment vertical="center"/>
    </xf>
    <xf numFmtId="0" fontId="21" fillId="0" borderId="0" xfId="0" applyFont="1" applyBorder="1" applyAlignment="1">
      <alignment vertical="center"/>
    </xf>
    <xf numFmtId="0" fontId="21" fillId="0" borderId="67" xfId="0" applyFont="1" applyBorder="1" applyAlignment="1">
      <alignment vertical="center"/>
    </xf>
    <xf numFmtId="0" fontId="0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36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51" fillId="0" borderId="0" xfId="0" applyFont="1" applyFill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64" fillId="0" borderId="0" xfId="0" applyFont="1" applyFill="1" applyAlignment="1"/>
    <xf numFmtId="0" fontId="105" fillId="0" borderId="0" xfId="0" applyFont="1" applyFill="1" applyAlignment="1"/>
    <xf numFmtId="0" fontId="53" fillId="0" borderId="0" xfId="0" applyFont="1" applyAlignment="1"/>
    <xf numFmtId="0" fontId="64" fillId="0" borderId="0" xfId="0" applyFont="1" applyFill="1"/>
    <xf numFmtId="164" fontId="18" fillId="0" borderId="90" xfId="0" applyNumberFormat="1" applyFont="1" applyBorder="1" applyAlignment="1">
      <alignment horizontal="right" vertical="center"/>
    </xf>
    <xf numFmtId="164" fontId="18" fillId="0" borderId="0" xfId="0" applyNumberFormat="1" applyFont="1" applyBorder="1" applyAlignment="1">
      <alignment horizontal="right" vertical="center"/>
    </xf>
    <xf numFmtId="164" fontId="18" fillId="0" borderId="2" xfId="0" applyNumberFormat="1" applyFont="1" applyBorder="1" applyAlignment="1">
      <alignment horizontal="right" vertical="center"/>
    </xf>
    <xf numFmtId="0" fontId="45" fillId="7" borderId="51" xfId="0" applyNumberFormat="1" applyFont="1" applyFill="1" applyBorder="1"/>
    <xf numFmtId="0" fontId="0" fillId="7" borderId="12" xfId="0" applyFont="1" applyFill="1" applyBorder="1"/>
    <xf numFmtId="0" fontId="45" fillId="7" borderId="20" xfId="0" applyFont="1" applyFill="1" applyBorder="1" applyAlignment="1">
      <alignment horizontal="center"/>
    </xf>
    <xf numFmtId="0" fontId="45" fillId="7" borderId="1" xfId="0" applyFont="1" applyFill="1" applyBorder="1" applyAlignment="1">
      <alignment horizontal="center"/>
    </xf>
    <xf numFmtId="0" fontId="107" fillId="11" borderId="0" xfId="6" applyFont="1" applyFill="1" applyAlignment="1" applyProtection="1">
      <alignment horizontal="left" vertical="center" indent="5"/>
    </xf>
    <xf numFmtId="0" fontId="106" fillId="11" borderId="0" xfId="0" applyFont="1" applyFill="1" applyBorder="1"/>
    <xf numFmtId="0" fontId="108" fillId="11" borderId="0" xfId="0" applyFont="1" applyFill="1" applyBorder="1"/>
    <xf numFmtId="0" fontId="106" fillId="11" borderId="0" xfId="0" applyFont="1" applyFill="1"/>
    <xf numFmtId="0" fontId="107" fillId="11" borderId="0" xfId="6" applyFont="1" applyFill="1" applyBorder="1" applyAlignment="1" applyProtection="1">
      <alignment horizontal="left" vertical="center" indent="5"/>
    </xf>
    <xf numFmtId="0" fontId="109" fillId="0" borderId="0" xfId="0" applyFont="1" applyFill="1" applyBorder="1" applyAlignment="1">
      <alignment horizontal="left" wrapText="1" indent="5"/>
    </xf>
    <xf numFmtId="0" fontId="33" fillId="0" borderId="12" xfId="0" applyFont="1" applyFill="1" applyBorder="1" applyAlignment="1">
      <alignment horizontal="center" vertical="center" wrapText="1"/>
    </xf>
    <xf numFmtId="0" fontId="28" fillId="0" borderId="0" xfId="0" quotePrefix="1" applyFont="1" applyFill="1"/>
    <xf numFmtId="0" fontId="0" fillId="0" borderId="17" xfId="0" applyFill="1" applyBorder="1" applyAlignment="1">
      <alignment vertical="center"/>
    </xf>
    <xf numFmtId="0" fontId="98" fillId="0" borderId="0" xfId="0" applyFont="1" applyFill="1"/>
    <xf numFmtId="0" fontId="0" fillId="0" borderId="11" xfId="0" applyFill="1" applyBorder="1" applyAlignment="1">
      <alignment horizontal="center" vertical="center"/>
    </xf>
    <xf numFmtId="0" fontId="0" fillId="5" borderId="0" xfId="0" applyFill="1" applyBorder="1"/>
    <xf numFmtId="0" fontId="45" fillId="5" borderId="8" xfId="0" applyNumberFormat="1" applyFont="1" applyFill="1" applyBorder="1"/>
    <xf numFmtId="0" fontId="45" fillId="7" borderId="2" xfId="0" applyFont="1" applyFill="1" applyBorder="1" applyAlignment="1">
      <alignment wrapText="1"/>
    </xf>
    <xf numFmtId="0" fontId="45" fillId="7" borderId="0" xfId="0" applyFont="1" applyFill="1"/>
    <xf numFmtId="0" fontId="33" fillId="0" borderId="2" xfId="0" applyFont="1" applyBorder="1"/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3" xfId="0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7" borderId="2" xfId="0" applyFont="1" applyFill="1" applyBorder="1" applyAlignment="1">
      <alignment horizontal="center" wrapText="1"/>
    </xf>
    <xf numFmtId="0" fontId="45" fillId="7" borderId="89" xfId="0" applyNumberFormat="1" applyFont="1" applyFill="1" applyBorder="1"/>
    <xf numFmtId="0" fontId="39" fillId="7" borderId="2" xfId="0" applyFont="1" applyFill="1" applyBorder="1"/>
    <xf numFmtId="0" fontId="82" fillId="0" borderId="13" xfId="0" applyFont="1" applyBorder="1" applyAlignment="1">
      <alignment vertical="center"/>
    </xf>
    <xf numFmtId="0" fontId="31" fillId="0" borderId="0" xfId="0" applyFont="1" applyBorder="1" applyAlignment="1">
      <alignment horizontal="right"/>
    </xf>
    <xf numFmtId="0" fontId="31" fillId="0" borderId="2" xfId="0" applyFont="1" applyBorder="1" applyAlignment="1">
      <alignment horizontal="right"/>
    </xf>
    <xf numFmtId="0" fontId="45" fillId="7" borderId="25" xfId="0" applyFont="1" applyFill="1" applyBorder="1"/>
    <xf numFmtId="0" fontId="45" fillId="7" borderId="86" xfId="0" applyFont="1" applyFill="1" applyBorder="1"/>
    <xf numFmtId="0" fontId="45" fillId="7" borderId="94" xfId="0" applyNumberFormat="1" applyFont="1" applyFill="1" applyBorder="1"/>
    <xf numFmtId="0" fontId="45" fillId="7" borderId="6" xfId="0" applyFont="1" applyFill="1" applyBorder="1"/>
    <xf numFmtId="0" fontId="45" fillId="7" borderId="7" xfId="0" applyNumberFormat="1" applyFont="1" applyFill="1" applyBorder="1"/>
    <xf numFmtId="0" fontId="45" fillId="7" borderId="5" xfId="0" applyNumberFormat="1" applyFont="1" applyFill="1" applyBorder="1"/>
    <xf numFmtId="0" fontId="45" fillId="7" borderId="28" xfId="0" applyFont="1" applyFill="1" applyBorder="1"/>
    <xf numFmtId="0" fontId="45" fillId="7" borderId="26" xfId="0" applyFont="1" applyFill="1" applyBorder="1"/>
    <xf numFmtId="0" fontId="31" fillId="0" borderId="19" xfId="0" applyFont="1" applyBorder="1" applyAlignment="1">
      <alignment horizontal="right"/>
    </xf>
    <xf numFmtId="0" fontId="31" fillId="0" borderId="17" xfId="0" applyFont="1" applyBorder="1" applyAlignment="1">
      <alignment horizontal="right"/>
    </xf>
    <xf numFmtId="0" fontId="31" fillId="0" borderId="24" xfId="0" applyFont="1" applyBorder="1" applyAlignment="1">
      <alignment horizontal="right"/>
    </xf>
    <xf numFmtId="0" fontId="31" fillId="0" borderId="18" xfId="0" applyFont="1" applyBorder="1" applyAlignment="1">
      <alignment horizontal="right"/>
    </xf>
    <xf numFmtId="0" fontId="0" fillId="0" borderId="19" xfId="0" applyFill="1" applyBorder="1" applyAlignment="1">
      <alignment vertical="center"/>
    </xf>
    <xf numFmtId="0" fontId="31" fillId="0" borderId="19" xfId="0" applyFont="1" applyBorder="1" applyAlignment="1">
      <alignment horizontal="right" vertical="center"/>
    </xf>
    <xf numFmtId="0" fontId="0" fillId="0" borderId="18" xfId="0" applyFill="1" applyBorder="1" applyAlignment="1">
      <alignment vertical="center"/>
    </xf>
    <xf numFmtId="0" fontId="31" fillId="0" borderId="18" xfId="0" applyFont="1" applyBorder="1" applyAlignment="1">
      <alignment horizontal="right" vertical="center"/>
    </xf>
    <xf numFmtId="0" fontId="31" fillId="0" borderId="17" xfId="0" applyFont="1" applyBorder="1" applyAlignment="1">
      <alignment horizontal="right" vertical="center"/>
    </xf>
    <xf numFmtId="0" fontId="0" fillId="0" borderId="2" xfId="0" applyFill="1" applyBorder="1" applyAlignment="1">
      <alignment wrapText="1"/>
    </xf>
    <xf numFmtId="0" fontId="31" fillId="0" borderId="19" xfId="0" applyFont="1" applyFill="1" applyBorder="1" applyAlignment="1">
      <alignment horizontal="right" vertical="center"/>
    </xf>
    <xf numFmtId="0" fontId="31" fillId="0" borderId="17" xfId="0" applyFont="1" applyFill="1" applyBorder="1" applyAlignment="1">
      <alignment horizontal="right" vertical="center"/>
    </xf>
    <xf numFmtId="0" fontId="81" fillId="0" borderId="17" xfId="0" applyFont="1" applyFill="1" applyBorder="1" applyAlignment="1">
      <alignment horizontal="right" vertical="center"/>
    </xf>
    <xf numFmtId="0" fontId="31" fillId="0" borderId="18" xfId="0" applyFont="1" applyFill="1" applyBorder="1" applyAlignment="1">
      <alignment horizontal="right" vertical="center"/>
    </xf>
    <xf numFmtId="0" fontId="45" fillId="4" borderId="19" xfId="0" applyFont="1" applyFill="1" applyBorder="1" applyAlignment="1">
      <alignment vertical="center"/>
    </xf>
    <xf numFmtId="0" fontId="45" fillId="4" borderId="17" xfId="0" applyFont="1" applyFill="1" applyBorder="1" applyAlignment="1">
      <alignment vertical="center"/>
    </xf>
    <xf numFmtId="0" fontId="0" fillId="4" borderId="17" xfId="0" applyFont="1" applyFill="1" applyBorder="1" applyAlignment="1">
      <alignment vertical="center"/>
    </xf>
    <xf numFmtId="0" fontId="45" fillId="0" borderId="17" xfId="0" applyFont="1" applyFill="1" applyBorder="1" applyAlignment="1">
      <alignment vertical="center"/>
    </xf>
    <xf numFmtId="0" fontId="0" fillId="0" borderId="17" xfId="0" applyFont="1" applyBorder="1" applyAlignment="1">
      <alignment vertical="center"/>
    </xf>
    <xf numFmtId="0" fontId="45" fillId="4" borderId="18" xfId="0" applyFont="1" applyFill="1" applyBorder="1" applyAlignment="1">
      <alignment vertical="center"/>
    </xf>
    <xf numFmtId="0" fontId="0" fillId="0" borderId="17" xfId="0" applyFont="1" applyFill="1" applyBorder="1" applyAlignment="1">
      <alignment vertical="center"/>
    </xf>
    <xf numFmtId="0" fontId="0" fillId="5" borderId="17" xfId="0" applyFont="1" applyFill="1" applyBorder="1" applyAlignment="1">
      <alignment vertical="center"/>
    </xf>
    <xf numFmtId="0" fontId="31" fillId="4" borderId="25" xfId="0" applyFont="1" applyFill="1" applyBorder="1" applyAlignment="1">
      <alignment horizontal="right" vertical="center"/>
    </xf>
    <xf numFmtId="0" fontId="31" fillId="4" borderId="26" xfId="0" applyFont="1" applyFill="1" applyBorder="1" applyAlignment="1">
      <alignment horizontal="right" vertical="center"/>
    </xf>
    <xf numFmtId="0" fontId="61" fillId="0" borderId="20" xfId="0" applyFont="1" applyBorder="1" applyAlignment="1">
      <alignment vertical="center"/>
    </xf>
    <xf numFmtId="0" fontId="38" fillId="7" borderId="20" xfId="0" applyNumberFormat="1" applyFont="1" applyFill="1" applyBorder="1" applyAlignment="1">
      <alignment vertical="center"/>
    </xf>
    <xf numFmtId="0" fontId="38" fillId="7" borderId="25" xfId="0" applyNumberFormat="1" applyFont="1" applyFill="1" applyBorder="1" applyAlignment="1">
      <alignment vertical="center"/>
    </xf>
    <xf numFmtId="0" fontId="61" fillId="0" borderId="22" xfId="0" applyFont="1" applyBorder="1" applyAlignment="1">
      <alignment vertical="center"/>
    </xf>
    <xf numFmtId="0" fontId="38" fillId="7" borderId="22" xfId="0" applyNumberFormat="1" applyFont="1" applyFill="1" applyBorder="1" applyAlignment="1">
      <alignment vertical="center"/>
    </xf>
    <xf numFmtId="0" fontId="38" fillId="7" borderId="26" xfId="0" applyNumberFormat="1" applyFont="1" applyFill="1" applyBorder="1" applyAlignment="1">
      <alignment vertical="center"/>
    </xf>
    <xf numFmtId="0" fontId="61" fillId="0" borderId="20" xfId="0" applyFont="1" applyFill="1" applyBorder="1" applyAlignment="1">
      <alignment vertical="center"/>
    </xf>
    <xf numFmtId="0" fontId="61" fillId="0" borderId="22" xfId="0" applyFont="1" applyFill="1" applyBorder="1" applyAlignment="1">
      <alignment vertical="center"/>
    </xf>
    <xf numFmtId="0" fontId="7" fillId="4" borderId="12" xfId="0" applyFont="1" applyFill="1" applyBorder="1" applyAlignment="1">
      <alignment horizontal="center" vertical="center"/>
    </xf>
    <xf numFmtId="0" fontId="31" fillId="0" borderId="19" xfId="0" applyFont="1" applyFill="1" applyBorder="1" applyAlignment="1">
      <alignment horizontal="right"/>
    </xf>
    <xf numFmtId="0" fontId="31" fillId="0" borderId="17" xfId="0" applyFont="1" applyFill="1" applyBorder="1" applyAlignment="1">
      <alignment horizontal="right"/>
    </xf>
    <xf numFmtId="0" fontId="31" fillId="0" borderId="0" xfId="0" applyFont="1" applyFill="1" applyBorder="1" applyAlignment="1">
      <alignment horizontal="right"/>
    </xf>
    <xf numFmtId="0" fontId="31" fillId="0" borderId="18" xfId="0" applyFont="1" applyFill="1" applyBorder="1" applyAlignment="1">
      <alignment horizontal="right"/>
    </xf>
    <xf numFmtId="0" fontId="7" fillId="0" borderId="2" xfId="0" applyFont="1" applyBorder="1" applyAlignment="1">
      <alignment horizontal="center"/>
    </xf>
    <xf numFmtId="0" fontId="33" fillId="7" borderId="0" xfId="0" applyFont="1" applyFill="1"/>
    <xf numFmtId="0" fontId="0" fillId="0" borderId="19" xfId="0" applyFont="1" applyFill="1" applyBorder="1" applyAlignment="1">
      <alignment vertical="center"/>
    </xf>
    <xf numFmtId="0" fontId="0" fillId="0" borderId="24" xfId="0" applyFont="1" applyFill="1" applyBorder="1" applyAlignment="1">
      <alignment vertical="center"/>
    </xf>
    <xf numFmtId="0" fontId="0" fillId="0" borderId="18" xfId="0" applyFont="1" applyFill="1" applyBorder="1" applyAlignment="1">
      <alignment vertical="center"/>
    </xf>
    <xf numFmtId="0" fontId="0" fillId="7" borderId="8" xfId="0" applyFill="1" applyBorder="1"/>
    <xf numFmtId="0" fontId="38" fillId="7" borderId="1" xfId="0" applyNumberFormat="1" applyFont="1" applyFill="1" applyBorder="1"/>
    <xf numFmtId="0" fontId="38" fillId="7" borderId="11" xfId="0" applyNumberFormat="1" applyFont="1" applyFill="1" applyBorder="1"/>
    <xf numFmtId="0" fontId="38" fillId="7" borderId="7" xfId="0" applyNumberFormat="1" applyFont="1" applyFill="1" applyBorder="1"/>
    <xf numFmtId="0" fontId="38" fillId="7" borderId="12" xfId="0" applyNumberFormat="1" applyFont="1" applyFill="1" applyBorder="1"/>
    <xf numFmtId="0" fontId="38" fillId="7" borderId="5" xfId="0" applyNumberFormat="1" applyFont="1" applyFill="1" applyBorder="1"/>
    <xf numFmtId="0" fontId="38" fillId="7" borderId="3" xfId="0" applyNumberFormat="1" applyFont="1" applyFill="1" applyBorder="1"/>
    <xf numFmtId="0" fontId="0" fillId="7" borderId="8" xfId="0" applyFill="1" applyBorder="1" applyAlignment="1">
      <alignment horizontal="center"/>
    </xf>
    <xf numFmtId="0" fontId="0" fillId="7" borderId="16" xfId="0" applyFill="1" applyBorder="1" applyAlignment="1">
      <alignment horizontal="center"/>
    </xf>
    <xf numFmtId="0" fontId="45" fillId="0" borderId="0" xfId="0" applyFont="1" applyFill="1"/>
    <xf numFmtId="0" fontId="0" fillId="0" borderId="16" xfId="0" applyFill="1" applyBorder="1" applyAlignment="1">
      <alignment horizontal="center" vertical="center" wrapText="1"/>
    </xf>
    <xf numFmtId="0" fontId="0" fillId="5" borderId="25" xfId="0" applyFont="1" applyFill="1" applyBorder="1"/>
    <xf numFmtId="0" fontId="45" fillId="5" borderId="31" xfId="0" applyNumberFormat="1" applyFont="1" applyFill="1" applyBorder="1"/>
    <xf numFmtId="0" fontId="45" fillId="5" borderId="22" xfId="0" applyNumberFormat="1" applyFont="1" applyFill="1" applyBorder="1"/>
    <xf numFmtId="0" fontId="45" fillId="5" borderId="26" xfId="0" applyNumberFormat="1" applyFont="1" applyFill="1" applyBorder="1"/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42" fillId="0" borderId="67" xfId="0" applyFont="1" applyFill="1" applyBorder="1" applyAlignment="1">
      <alignment horizontal="left" vertical="center" indent="2"/>
    </xf>
    <xf numFmtId="0" fontId="19" fillId="0" borderId="67" xfId="0" applyFont="1" applyFill="1" applyBorder="1" applyAlignment="1">
      <alignment vertical="center"/>
    </xf>
    <xf numFmtId="0" fontId="111" fillId="0" borderId="56" xfId="0" applyFont="1" applyFill="1" applyBorder="1" applyAlignment="1">
      <alignment vertical="center"/>
    </xf>
    <xf numFmtId="0" fontId="80" fillId="0" borderId="7" xfId="0" applyFont="1" applyBorder="1" applyAlignment="1">
      <alignment horizontal="center" vertical="center" wrapText="1"/>
    </xf>
    <xf numFmtId="0" fontId="0" fillId="5" borderId="30" xfId="0" applyFont="1" applyFill="1" applyBorder="1"/>
    <xf numFmtId="0" fontId="0" fillId="0" borderId="98" xfId="0" applyFill="1" applyBorder="1"/>
    <xf numFmtId="0" fontId="70" fillId="0" borderId="18" xfId="0" applyFont="1" applyBorder="1"/>
    <xf numFmtId="0" fontId="18" fillId="0" borderId="0" xfId="0" applyFont="1" applyFill="1" applyBorder="1" applyAlignment="1">
      <alignment horizontal="left" wrapTex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horizontal="left"/>
    </xf>
    <xf numFmtId="0" fontId="109" fillId="11" borderId="0" xfId="0" applyFont="1" applyFill="1" applyBorder="1" applyAlignment="1">
      <alignment horizontal="left" wrapText="1" indent="5"/>
    </xf>
    <xf numFmtId="0" fontId="69" fillId="11" borderId="0" xfId="0" applyFont="1" applyFill="1" applyBorder="1" applyAlignment="1"/>
    <xf numFmtId="0" fontId="9" fillId="11" borderId="0" xfId="0" applyFont="1" applyFill="1" applyBorder="1"/>
    <xf numFmtId="0" fontId="5" fillId="11" borderId="0" xfId="0" applyFont="1" applyFill="1" applyBorder="1"/>
    <xf numFmtId="0" fontId="9" fillId="11" borderId="0" xfId="0" applyFont="1" applyFill="1"/>
    <xf numFmtId="0" fontId="4" fillId="11" borderId="0" xfId="0" applyFont="1" applyFill="1"/>
    <xf numFmtId="0" fontId="105" fillId="0" borderId="0" xfId="0" applyFont="1" applyAlignment="1"/>
    <xf numFmtId="0" fontId="45" fillId="5" borderId="12" xfId="0" applyNumberFormat="1" applyFont="1" applyFill="1" applyBorder="1" applyAlignment="1">
      <alignment horizontal="right"/>
    </xf>
    <xf numFmtId="0" fontId="45" fillId="5" borderId="13" xfId="0" applyNumberFormat="1" applyFont="1" applyFill="1" applyBorder="1" applyAlignment="1">
      <alignment horizontal="right"/>
    </xf>
    <xf numFmtId="0" fontId="0" fillId="5" borderId="27" xfId="0" applyFont="1" applyFill="1" applyBorder="1" applyAlignment="1">
      <alignment horizontal="right"/>
    </xf>
    <xf numFmtId="0" fontId="0" fillId="5" borderId="17" xfId="0" applyFont="1" applyFill="1" applyBorder="1" applyAlignment="1">
      <alignment horizontal="right"/>
    </xf>
    <xf numFmtId="0" fontId="0" fillId="5" borderId="28" xfId="0" applyFont="1" applyFill="1" applyBorder="1"/>
    <xf numFmtId="0" fontId="0" fillId="5" borderId="5" xfId="0" applyFont="1" applyFill="1" applyBorder="1" applyAlignment="1">
      <alignment horizontal="right"/>
    </xf>
    <xf numFmtId="0" fontId="0" fillId="5" borderId="2" xfId="0" applyFont="1" applyFill="1" applyBorder="1" applyAlignment="1">
      <alignment horizontal="right"/>
    </xf>
    <xf numFmtId="0" fontId="0" fillId="5" borderId="26" xfId="0" applyFont="1" applyFill="1" applyBorder="1"/>
    <xf numFmtId="0" fontId="0" fillId="5" borderId="31" xfId="0" applyFont="1" applyFill="1" applyBorder="1"/>
    <xf numFmtId="0" fontId="45" fillId="5" borderId="18" xfId="0" applyNumberFormat="1" applyFont="1" applyFill="1" applyBorder="1"/>
    <xf numFmtId="1" fontId="18" fillId="0" borderId="0" xfId="0" applyNumberFormat="1" applyFont="1" applyFill="1" applyBorder="1" applyAlignment="1">
      <alignment horizontal="right" vertical="center" shrinkToFit="1"/>
    </xf>
    <xf numFmtId="0" fontId="19" fillId="12" borderId="102" xfId="0" applyFont="1" applyFill="1" applyBorder="1" applyAlignment="1">
      <alignment horizontal="left" vertical="center"/>
    </xf>
    <xf numFmtId="1" fontId="18" fillId="12" borderId="102" xfId="0" applyNumberFormat="1" applyFont="1" applyFill="1" applyBorder="1" applyAlignment="1">
      <alignment horizontal="right" vertical="center" shrinkToFit="1"/>
    </xf>
    <xf numFmtId="0" fontId="15" fillId="12" borderId="102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 wrapText="1"/>
    </xf>
    <xf numFmtId="1" fontId="18" fillId="12" borderId="0" xfId="0" applyNumberFormat="1" applyFont="1" applyFill="1" applyBorder="1" applyAlignment="1">
      <alignment horizontal="right" vertical="center" shrinkToFit="1"/>
    </xf>
    <xf numFmtId="0" fontId="15" fillId="12" borderId="0" xfId="0" applyNumberFormat="1" applyFont="1" applyFill="1" applyBorder="1" applyAlignment="1">
      <alignment horizontal="right" vertical="center" wrapText="1"/>
    </xf>
    <xf numFmtId="0" fontId="19" fillId="12" borderId="104" xfId="0" applyFont="1" applyFill="1" applyBorder="1" applyAlignment="1">
      <alignment horizontal="left" vertical="center"/>
    </xf>
    <xf numFmtId="1" fontId="18" fillId="12" borderId="104" xfId="0" applyNumberFormat="1" applyFont="1" applyFill="1" applyBorder="1" applyAlignment="1">
      <alignment horizontal="right" vertical="center" shrinkToFit="1"/>
    </xf>
    <xf numFmtId="0" fontId="15" fillId="12" borderId="104" xfId="0" applyNumberFormat="1" applyFont="1" applyFill="1" applyBorder="1" applyAlignment="1">
      <alignment horizontal="right" vertical="center" wrapText="1"/>
    </xf>
    <xf numFmtId="0" fontId="19" fillId="12" borderId="105" xfId="0" applyFont="1" applyFill="1" applyBorder="1" applyAlignment="1">
      <alignment horizontal="left" vertical="center" wrapText="1"/>
    </xf>
    <xf numFmtId="1" fontId="18" fillId="12" borderId="105" xfId="0" applyNumberFormat="1" applyFont="1" applyFill="1" applyBorder="1" applyAlignment="1">
      <alignment horizontal="right" vertical="center" shrinkToFit="1"/>
    </xf>
    <xf numFmtId="0" fontId="15" fillId="12" borderId="105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1" fontId="18" fillId="12" borderId="103" xfId="0" applyNumberFormat="1" applyFont="1" applyFill="1" applyBorder="1" applyAlignment="1">
      <alignment horizontal="right" vertical="center" shrinkToFit="1"/>
    </xf>
    <xf numFmtId="0" fontId="15" fillId="12" borderId="103" xfId="0" applyNumberFormat="1" applyFont="1" applyFill="1" applyBorder="1" applyAlignment="1">
      <alignment horizontal="right" vertical="center" wrapText="1"/>
    </xf>
    <xf numFmtId="0" fontId="113" fillId="0" borderId="0" xfId="0" applyFont="1" applyFill="1" applyAlignment="1">
      <alignment vertical="center"/>
    </xf>
    <xf numFmtId="0" fontId="113" fillId="0" borderId="0" xfId="0" applyFont="1" applyFill="1" applyAlignment="1"/>
    <xf numFmtId="0" fontId="81" fillId="0" borderId="1" xfId="0" applyFont="1" applyBorder="1" applyAlignment="1">
      <alignment horizontal="center" vertical="center"/>
    </xf>
    <xf numFmtId="0" fontId="38" fillId="5" borderId="20" xfId="0" applyNumberFormat="1" applyFont="1" applyFill="1" applyBorder="1" applyAlignment="1">
      <alignment vertical="center"/>
    </xf>
    <xf numFmtId="0" fontId="38" fillId="5" borderId="25" xfId="0" applyNumberFormat="1" applyFont="1" applyFill="1" applyBorder="1" applyAlignment="1">
      <alignment vertical="center"/>
    </xf>
    <xf numFmtId="0" fontId="38" fillId="5" borderId="22" xfId="0" applyNumberFormat="1" applyFont="1" applyFill="1" applyBorder="1" applyAlignment="1">
      <alignment vertical="center"/>
    </xf>
    <xf numFmtId="0" fontId="38" fillId="5" borderId="26" xfId="0" applyNumberFormat="1" applyFont="1" applyFill="1" applyBorder="1" applyAlignment="1">
      <alignment vertical="center"/>
    </xf>
    <xf numFmtId="1" fontId="7" fillId="5" borderId="29" xfId="0" applyNumberFormat="1" applyFont="1" applyFill="1" applyBorder="1"/>
    <xf numFmtId="0" fontId="0" fillId="5" borderId="19" xfId="0" applyFont="1" applyFill="1" applyBorder="1" applyAlignment="1">
      <alignment vertical="center"/>
    </xf>
    <xf numFmtId="0" fontId="0" fillId="5" borderId="0" xfId="0" applyFill="1"/>
    <xf numFmtId="0" fontId="100" fillId="0" borderId="0" xfId="4" applyFont="1" applyFill="1" applyBorder="1" applyAlignment="1">
      <alignment horizontal="left" wrapText="1"/>
    </xf>
    <xf numFmtId="0" fontId="0" fillId="0" borderId="106" xfId="0" applyFill="1" applyBorder="1"/>
    <xf numFmtId="49" fontId="57" fillId="0" borderId="107" xfId="4" applyNumberFormat="1" applyFont="1" applyFill="1" applyBorder="1" applyAlignment="1">
      <alignment horizontal="center" wrapText="1"/>
    </xf>
    <xf numFmtId="0" fontId="35" fillId="5" borderId="20" xfId="0" applyNumberFormat="1" applyFont="1" applyFill="1" applyBorder="1"/>
    <xf numFmtId="0" fontId="35" fillId="5" borderId="19" xfId="0" applyNumberFormat="1" applyFont="1" applyFill="1" applyBorder="1"/>
    <xf numFmtId="0" fontId="35" fillId="5" borderId="21" xfId="0" applyNumberFormat="1" applyFont="1" applyFill="1" applyBorder="1"/>
    <xf numFmtId="0" fontId="35" fillId="5" borderId="27" xfId="0" applyNumberFormat="1" applyFont="1" applyFill="1" applyBorder="1"/>
    <xf numFmtId="0" fontId="35" fillId="5" borderId="17" xfId="0" applyNumberFormat="1" applyFont="1" applyFill="1" applyBorder="1"/>
    <xf numFmtId="0" fontId="35" fillId="5" borderId="51" xfId="0" applyNumberFormat="1" applyFont="1" applyFill="1" applyBorder="1"/>
    <xf numFmtId="0" fontId="7" fillId="5" borderId="22" xfId="0" applyNumberFormat="1" applyFont="1" applyFill="1" applyBorder="1"/>
    <xf numFmtId="0" fontId="7" fillId="5" borderId="18" xfId="0" applyNumberFormat="1" applyFont="1" applyFill="1" applyBorder="1"/>
    <xf numFmtId="0" fontId="61" fillId="5" borderId="23" xfId="0" applyFont="1" applyFill="1" applyBorder="1"/>
    <xf numFmtId="0" fontId="61" fillId="5" borderId="22" xfId="0" applyFont="1" applyFill="1" applyBorder="1"/>
    <xf numFmtId="0" fontId="61" fillId="5" borderId="18" xfId="0" applyFont="1" applyFill="1" applyBorder="1"/>
    <xf numFmtId="0" fontId="61" fillId="5" borderId="26" xfId="0" applyFont="1" applyFill="1" applyBorder="1"/>
    <xf numFmtId="0" fontId="7" fillId="5" borderId="20" xfId="0" applyNumberFormat="1" applyFont="1" applyFill="1" applyBorder="1"/>
    <xf numFmtId="0" fontId="7" fillId="5" borderId="19" xfId="0" applyNumberFormat="1" applyFont="1" applyFill="1" applyBorder="1"/>
    <xf numFmtId="0" fontId="7" fillId="5" borderId="21" xfId="0" applyNumberFormat="1" applyFont="1" applyFill="1" applyBorder="1"/>
    <xf numFmtId="0" fontId="61" fillId="5" borderId="20" xfId="0" applyFont="1" applyFill="1" applyBorder="1"/>
    <xf numFmtId="0" fontId="61" fillId="5" borderId="19" xfId="0" applyFont="1" applyFill="1" applyBorder="1"/>
    <xf numFmtId="0" fontId="61" fillId="5" borderId="25" xfId="0" applyFont="1" applyFill="1" applyBorder="1"/>
    <xf numFmtId="0" fontId="7" fillId="5" borderId="51" xfId="0" applyNumberFormat="1" applyFont="1" applyFill="1" applyBorder="1"/>
    <xf numFmtId="0" fontId="61" fillId="5" borderId="27" xfId="0" applyFont="1" applyFill="1" applyBorder="1"/>
    <xf numFmtId="0" fontId="61" fillId="5" borderId="17" xfId="0" applyFont="1" applyFill="1" applyBorder="1"/>
    <xf numFmtId="0" fontId="61" fillId="5" borderId="28" xfId="0" applyFont="1" applyFill="1" applyBorder="1"/>
    <xf numFmtId="0" fontId="0" fillId="5" borderId="91" xfId="0" applyFill="1" applyBorder="1"/>
    <xf numFmtId="0" fontId="0" fillId="5" borderId="24" xfId="0" applyFont="1" applyFill="1" applyBorder="1"/>
    <xf numFmtId="0" fontId="0" fillId="5" borderId="51" xfId="0" applyFont="1" applyFill="1" applyBorder="1" applyAlignment="1"/>
    <xf numFmtId="0" fontId="45" fillId="5" borderId="25" xfId="0" applyNumberFormat="1" applyFont="1" applyFill="1" applyBorder="1"/>
    <xf numFmtId="0" fontId="0" fillId="5" borderId="73" xfId="0" applyFont="1" applyFill="1" applyBorder="1"/>
    <xf numFmtId="0" fontId="0" fillId="5" borderId="80" xfId="0" applyFont="1" applyFill="1" applyBorder="1"/>
    <xf numFmtId="0" fontId="0" fillId="5" borderId="74" xfId="0" applyFont="1" applyFill="1" applyBorder="1"/>
    <xf numFmtId="0" fontId="0" fillId="5" borderId="29" xfId="0" applyFont="1" applyFill="1" applyBorder="1"/>
    <xf numFmtId="0" fontId="0" fillId="5" borderId="81" xfId="0" applyFont="1" applyFill="1" applyBorder="1"/>
    <xf numFmtId="0" fontId="0" fillId="5" borderId="75" xfId="0" applyFont="1" applyFill="1" applyBorder="1"/>
    <xf numFmtId="0" fontId="0" fillId="5" borderId="82" xfId="0" applyFont="1" applyFill="1" applyBorder="1"/>
    <xf numFmtId="0" fontId="45" fillId="5" borderId="14" xfId="0" applyNumberFormat="1" applyFont="1" applyFill="1" applyBorder="1"/>
    <xf numFmtId="0" fontId="45" fillId="5" borderId="89" xfId="0" applyNumberFormat="1" applyFont="1" applyFill="1" applyBorder="1"/>
    <xf numFmtId="0" fontId="110" fillId="0" borderId="17" xfId="0" applyFont="1" applyBorder="1" applyAlignment="1">
      <alignment horizontal="left" vertical="center" indent="2"/>
    </xf>
    <xf numFmtId="0" fontId="110" fillId="0" borderId="18" xfId="0" applyFont="1" applyBorder="1" applyAlignment="1">
      <alignment horizontal="left" vertical="center" indent="2"/>
    </xf>
    <xf numFmtId="0" fontId="19" fillId="0" borderId="90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19" fillId="0" borderId="55" xfId="0" applyFont="1" applyFill="1" applyBorder="1" applyAlignment="1">
      <alignment horizontal="left" vertical="center" wrapText="1"/>
    </xf>
    <xf numFmtId="0" fontId="19" fillId="0" borderId="54" xfId="0" applyFont="1" applyFill="1" applyBorder="1" applyAlignment="1">
      <alignment horizontal="left" vertical="center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73" fillId="0" borderId="0" xfId="0" applyFont="1" applyBorder="1" applyAlignment="1">
      <alignment horizontal="right" vertical="center"/>
    </xf>
    <xf numFmtId="0" fontId="73" fillId="0" borderId="0" xfId="0" applyFont="1" applyBorder="1" applyAlignment="1"/>
    <xf numFmtId="0" fontId="73" fillId="0" borderId="0" xfId="0" applyFont="1" applyAlignment="1">
      <alignment horizontal="center" vertical="center"/>
    </xf>
    <xf numFmtId="0" fontId="73" fillId="0" borderId="0" xfId="0" applyFont="1" applyAlignment="1">
      <alignment vertical="center"/>
    </xf>
    <xf numFmtId="0" fontId="73" fillId="0" borderId="0" xfId="0" applyFont="1" applyAlignment="1">
      <alignment vertical="top"/>
    </xf>
    <xf numFmtId="0" fontId="73" fillId="0" borderId="0" xfId="0" applyFont="1" applyAlignment="1"/>
    <xf numFmtId="49" fontId="0" fillId="0" borderId="2" xfId="0" applyNumberFormat="1" applyFill="1" applyBorder="1" applyAlignment="1">
      <alignment horizontal="center" vertical="center" wrapText="1"/>
    </xf>
    <xf numFmtId="49" fontId="0" fillId="0" borderId="0" xfId="0" applyNumberFormat="1" applyFill="1" applyBorder="1" applyAlignment="1">
      <alignment horizontal="center" vertical="center"/>
    </xf>
    <xf numFmtId="0" fontId="45" fillId="0" borderId="19" xfId="0" applyFont="1" applyFill="1" applyBorder="1" applyAlignment="1">
      <alignment vertical="center" wrapText="1"/>
    </xf>
    <xf numFmtId="0" fontId="45" fillId="0" borderId="17" xfId="0" applyFont="1" applyFill="1" applyBorder="1" applyAlignment="1">
      <alignment vertical="center" wrapText="1"/>
    </xf>
    <xf numFmtId="0" fontId="45" fillId="0" borderId="18" xfId="0" applyFont="1" applyFill="1" applyBorder="1" applyAlignment="1">
      <alignment vertical="center" wrapText="1"/>
    </xf>
    <xf numFmtId="0" fontId="46" fillId="0" borderId="17" xfId="0" applyFont="1" applyFill="1" applyBorder="1" applyAlignment="1">
      <alignment vertical="center" wrapText="1"/>
    </xf>
    <xf numFmtId="0" fontId="46" fillId="0" borderId="18" xfId="0" applyFont="1" applyFill="1" applyBorder="1" applyAlignment="1">
      <alignment vertical="center" wrapText="1"/>
    </xf>
    <xf numFmtId="49" fontId="0" fillId="0" borderId="0" xfId="0" applyNumberFormat="1" applyAlignment="1">
      <alignment horizontal="center"/>
    </xf>
    <xf numFmtId="0" fontId="99" fillId="0" borderId="0" xfId="0" applyFont="1" applyFill="1"/>
    <xf numFmtId="0" fontId="0" fillId="5" borderId="19" xfId="0" applyFill="1" applyBorder="1" applyAlignment="1">
      <alignment wrapText="1"/>
    </xf>
    <xf numFmtId="0" fontId="0" fillId="5" borderId="18" xfId="0" applyFill="1" applyBorder="1" applyAlignment="1">
      <alignment wrapText="1"/>
    </xf>
    <xf numFmtId="0" fontId="33" fillId="0" borderId="16" xfId="0" applyFont="1" applyFill="1" applyBorder="1" applyAlignment="1">
      <alignment horizontal="center" vertical="center" wrapText="1"/>
    </xf>
    <xf numFmtId="0" fontId="45" fillId="0" borderId="16" xfId="0" applyNumberFormat="1" applyFont="1" applyFill="1" applyBorder="1"/>
    <xf numFmtId="0" fontId="7" fillId="5" borderId="23" xfId="0" applyNumberFormat="1" applyFont="1" applyFill="1" applyBorder="1"/>
    <xf numFmtId="0" fontId="115" fillId="0" borderId="92" xfId="0" applyFont="1" applyBorder="1" applyAlignment="1">
      <alignment vertical="center"/>
    </xf>
    <xf numFmtId="0" fontId="0" fillId="0" borderId="108" xfId="0" applyBorder="1"/>
    <xf numFmtId="0" fontId="110" fillId="0" borderId="0" xfId="0" applyFont="1"/>
    <xf numFmtId="0" fontId="70" fillId="5" borderId="23" xfId="0" applyFont="1" applyFill="1" applyBorder="1"/>
    <xf numFmtId="0" fontId="70" fillId="5" borderId="22" xfId="0" applyFont="1" applyFill="1" applyBorder="1"/>
    <xf numFmtId="0" fontId="70" fillId="5" borderId="18" xfId="0" applyFont="1" applyFill="1" applyBorder="1"/>
    <xf numFmtId="0" fontId="70" fillId="5" borderId="26" xfId="0" applyFont="1" applyFill="1" applyBorder="1"/>
    <xf numFmtId="0" fontId="38" fillId="5" borderId="23" xfId="0" applyNumberFormat="1" applyFont="1" applyFill="1" applyBorder="1"/>
    <xf numFmtId="0" fontId="0" fillId="5" borderId="61" xfId="0" applyFill="1" applyBorder="1"/>
    <xf numFmtId="0" fontId="0" fillId="5" borderId="62" xfId="0" applyFill="1" applyBorder="1"/>
    <xf numFmtId="0" fontId="0" fillId="5" borderId="73" xfId="0" applyFill="1" applyBorder="1"/>
    <xf numFmtId="0" fontId="0" fillId="5" borderId="63" xfId="0" applyFill="1" applyBorder="1"/>
    <xf numFmtId="0" fontId="0" fillId="5" borderId="64" xfId="0" applyFill="1" applyBorder="1"/>
    <xf numFmtId="0" fontId="0" fillId="5" borderId="85" xfId="0" applyFill="1" applyBorder="1"/>
    <xf numFmtId="0" fontId="0" fillId="5" borderId="68" xfId="0" applyFill="1" applyBorder="1"/>
    <xf numFmtId="0" fontId="0" fillId="5" borderId="69" xfId="0" applyFill="1" applyBorder="1"/>
    <xf numFmtId="0" fontId="0" fillId="5" borderId="74" xfId="0" applyFill="1" applyBorder="1"/>
    <xf numFmtId="0" fontId="0" fillId="5" borderId="99" xfId="0" applyFill="1" applyBorder="1"/>
    <xf numFmtId="0" fontId="0" fillId="5" borderId="100" xfId="0" applyFill="1" applyBorder="1"/>
    <xf numFmtId="0" fontId="0" fillId="5" borderId="101" xfId="0" applyFill="1" applyBorder="1"/>
    <xf numFmtId="0" fontId="0" fillId="5" borderId="18" xfId="0" applyFont="1" applyFill="1" applyBorder="1" applyAlignment="1">
      <alignment vertical="center"/>
    </xf>
    <xf numFmtId="0" fontId="0" fillId="5" borderId="0" xfId="0" applyFont="1" applyFill="1"/>
    <xf numFmtId="0" fontId="96" fillId="5" borderId="11" xfId="0" applyNumberFormat="1" applyFont="1" applyFill="1" applyBorder="1"/>
    <xf numFmtId="0" fontId="95" fillId="5" borderId="11" xfId="0" applyFont="1" applyFill="1" applyBorder="1"/>
    <xf numFmtId="0" fontId="96" fillId="5" borderId="30" xfId="0" applyNumberFormat="1" applyFont="1" applyFill="1" applyBorder="1"/>
    <xf numFmtId="0" fontId="95" fillId="5" borderId="30" xfId="0" applyFont="1" applyFill="1" applyBorder="1"/>
    <xf numFmtId="0" fontId="111" fillId="0" borderId="90" xfId="0" applyFont="1" applyFill="1" applyBorder="1" applyAlignment="1">
      <alignment horizontal="left" vertical="center" wrapText="1"/>
    </xf>
    <xf numFmtId="0" fontId="111" fillId="0" borderId="56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/>
    </xf>
    <xf numFmtId="0" fontId="36" fillId="0" borderId="67" xfId="0" applyFont="1" applyFill="1" applyBorder="1" applyAlignment="1">
      <alignment horizontal="left" vertical="center"/>
    </xf>
    <xf numFmtId="0" fontId="53" fillId="0" borderId="0" xfId="0" applyFont="1" applyFill="1" applyBorder="1" applyAlignment="1">
      <alignment horizontal="left"/>
    </xf>
    <xf numFmtId="0" fontId="83" fillId="0" borderId="0" xfId="0" applyFont="1" applyFill="1" applyBorder="1" applyAlignment="1">
      <alignment horizontal="left" wrapText="1"/>
    </xf>
    <xf numFmtId="0" fontId="36" fillId="0" borderId="0" xfId="0" applyFont="1" applyFill="1" applyBorder="1" applyAlignment="1">
      <alignment horizontal="right" vertical="center" wrapText="1"/>
    </xf>
    <xf numFmtId="1" fontId="19" fillId="0" borderId="58" xfId="0" applyNumberFormat="1" applyFont="1" applyFill="1" applyBorder="1" applyAlignment="1">
      <alignment horizontal="right" vertical="center"/>
    </xf>
    <xf numFmtId="0" fontId="19" fillId="0" borderId="57" xfId="0" applyFont="1" applyFill="1" applyBorder="1" applyAlignment="1">
      <alignment horizontal="left" vertical="center"/>
    </xf>
    <xf numFmtId="0" fontId="18" fillId="0" borderId="0" xfId="0" applyFont="1" applyFill="1" applyBorder="1" applyAlignment="1">
      <alignment horizontal="left" wrapText="1"/>
    </xf>
    <xf numFmtId="0" fontId="74" fillId="0" borderId="0" xfId="0" applyFont="1" applyFill="1" applyBorder="1" applyAlignment="1">
      <alignment horizontal="left" vertical="center" wrapText="1" indent="2"/>
    </xf>
    <xf numFmtId="0" fontId="18" fillId="0" borderId="65" xfId="0" applyFont="1" applyFill="1" applyBorder="1" applyAlignment="1">
      <alignment horizontal="left" wrapText="1"/>
    </xf>
    <xf numFmtId="0" fontId="18" fillId="0" borderId="66" xfId="0" applyFont="1" applyFill="1" applyBorder="1" applyAlignment="1">
      <alignment horizontal="left" wrapText="1"/>
    </xf>
    <xf numFmtId="1" fontId="18" fillId="0" borderId="0" xfId="0" applyNumberFormat="1" applyFont="1" applyFill="1" applyBorder="1" applyAlignment="1">
      <alignment horizontal="right" vertical="center" shrinkToFit="1"/>
    </xf>
    <xf numFmtId="1" fontId="18" fillId="0" borderId="65" xfId="0" applyNumberFormat="1" applyFont="1" applyFill="1" applyBorder="1" applyAlignment="1">
      <alignment horizontal="right" vertical="center" shrinkToFit="1"/>
    </xf>
    <xf numFmtId="1" fontId="18" fillId="0" borderId="66" xfId="0" applyNumberFormat="1" applyFont="1" applyFill="1" applyBorder="1" applyAlignment="1">
      <alignment horizontal="right" vertical="center" shrinkToFit="1"/>
    </xf>
    <xf numFmtId="1" fontId="18" fillId="0" borderId="67" xfId="0" applyNumberFormat="1" applyFont="1" applyFill="1" applyBorder="1" applyAlignment="1">
      <alignment horizontal="right" vertical="center" shrinkToFit="1"/>
    </xf>
    <xf numFmtId="0" fontId="19" fillId="12" borderId="102" xfId="0" applyFont="1" applyFill="1" applyBorder="1" applyAlignment="1">
      <alignment horizontal="left" vertical="center"/>
    </xf>
    <xf numFmtId="0" fontId="19" fillId="12" borderId="0" xfId="0" applyFont="1" applyFill="1" applyBorder="1" applyAlignment="1">
      <alignment horizontal="left" vertical="center" wrapText="1"/>
    </xf>
    <xf numFmtId="0" fontId="19" fillId="12" borderId="104" xfId="0" applyFont="1" applyFill="1" applyBorder="1" applyAlignment="1">
      <alignment horizontal="left" vertical="center"/>
    </xf>
    <xf numFmtId="0" fontId="19" fillId="12" borderId="105" xfId="0" applyFont="1" applyFill="1" applyBorder="1" applyAlignment="1">
      <alignment horizontal="lef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2" fontId="19" fillId="0" borderId="92" xfId="0" applyNumberFormat="1" applyFont="1" applyBorder="1" applyAlignment="1">
      <alignment horizontal="right" vertical="center"/>
    </xf>
    <xf numFmtId="0" fontId="48" fillId="0" borderId="0" xfId="0" applyFont="1" applyFill="1" applyAlignment="1">
      <alignment horizontal="left"/>
    </xf>
    <xf numFmtId="1" fontId="19" fillId="0" borderId="90" xfId="0" applyNumberFormat="1" applyFont="1" applyFill="1" applyBorder="1" applyAlignment="1">
      <alignment horizontal="right" vertical="center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0" fontId="19" fillId="0" borderId="54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67" xfId="0" applyFont="1" applyFill="1" applyBorder="1" applyAlignment="1">
      <alignment vertical="center" wrapText="1"/>
    </xf>
    <xf numFmtId="0" fontId="36" fillId="0" borderId="0" xfId="0" applyFont="1" applyFill="1" applyBorder="1" applyAlignment="1">
      <alignment vertical="center"/>
    </xf>
    <xf numFmtId="0" fontId="19" fillId="0" borderId="90" xfId="0" applyFont="1" applyFill="1" applyBorder="1" applyAlignment="1">
      <alignment horizontal="left" vertical="center" wrapText="1"/>
    </xf>
    <xf numFmtId="0" fontId="19" fillId="0" borderId="55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vertical="center"/>
    </xf>
    <xf numFmtId="0" fontId="19" fillId="0" borderId="90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 wrapText="1"/>
    </xf>
    <xf numFmtId="0" fontId="112" fillId="0" borderId="0" xfId="0" applyFont="1" applyFill="1" applyBorder="1" applyAlignment="1">
      <alignment horizontal="center" vertical="center"/>
    </xf>
    <xf numFmtId="1" fontId="18" fillId="0" borderId="90" xfId="0" applyNumberFormat="1" applyFont="1" applyFill="1" applyBorder="1" applyAlignment="1">
      <alignment horizontal="right" vertical="center" shrinkToFit="1"/>
    </xf>
    <xf numFmtId="0" fontId="18" fillId="0" borderId="67" xfId="0" applyFont="1" applyFill="1" applyBorder="1" applyAlignment="1">
      <alignment horizontal="left" wrapTex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0" fontId="19" fillId="0" borderId="93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left" vertical="center"/>
    </xf>
    <xf numFmtId="0" fontId="73" fillId="0" borderId="0" xfId="0" applyFont="1" applyAlignment="1">
      <alignment horizontal="left" vertical="center" wrapText="1"/>
    </xf>
    <xf numFmtId="0" fontId="73" fillId="0" borderId="0" xfId="0" applyFont="1" applyAlignment="1">
      <alignment horizontal="left" vertical="center"/>
    </xf>
    <xf numFmtId="0" fontId="19" fillId="0" borderId="56" xfId="0" applyFont="1" applyFill="1" applyBorder="1" applyAlignment="1">
      <alignment horizontal="left" vertical="center"/>
    </xf>
    <xf numFmtId="0" fontId="36" fillId="0" borderId="90" xfId="0" applyFont="1" applyFill="1" applyBorder="1" applyAlignment="1">
      <alignment horizontal="left" vertical="center" wrapText="1"/>
    </xf>
    <xf numFmtId="0" fontId="36" fillId="0" borderId="57" xfId="0" applyFont="1" applyFill="1" applyBorder="1" applyAlignment="1">
      <alignment vertical="center"/>
    </xf>
    <xf numFmtId="0" fontId="19" fillId="0" borderId="90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/>
    </xf>
    <xf numFmtId="0" fontId="104" fillId="0" borderId="0" xfId="0" applyFont="1" applyFill="1" applyAlignment="1">
      <alignment horizontal="center" vertical="center"/>
    </xf>
    <xf numFmtId="0" fontId="51" fillId="0" borderId="0" xfId="0" applyFont="1" applyFill="1" applyAlignment="1">
      <alignment horizontal="center" vertical="center"/>
    </xf>
    <xf numFmtId="0" fontId="36" fillId="0" borderId="0" xfId="0" applyFont="1" applyFill="1" applyBorder="1" applyAlignment="1">
      <alignment horizontal="center" vertical="center" wrapText="1"/>
    </xf>
    <xf numFmtId="1" fontId="19" fillId="0" borderId="67" xfId="0" applyNumberFormat="1" applyFont="1" applyFill="1" applyBorder="1" applyAlignment="1">
      <alignment horizontal="right" vertical="center"/>
    </xf>
    <xf numFmtId="2" fontId="19" fillId="0" borderId="90" xfId="0" applyNumberFormat="1" applyFont="1" applyBorder="1" applyAlignment="1">
      <alignment horizontal="right" vertical="center"/>
    </xf>
    <xf numFmtId="2" fontId="19" fillId="0" borderId="0" xfId="0" applyNumberFormat="1" applyFont="1" applyBorder="1" applyAlignment="1">
      <alignment horizontal="right" vertical="center"/>
    </xf>
    <xf numFmtId="2" fontId="19" fillId="0" borderId="2" xfId="0" applyNumberFormat="1" applyFont="1" applyBorder="1" applyAlignment="1">
      <alignment horizontal="right" vertical="center"/>
    </xf>
    <xf numFmtId="0" fontId="9" fillId="0" borderId="0" xfId="0" applyFont="1" applyFill="1" applyBorder="1" applyAlignment="1">
      <alignment horizontal="left" vertical="center" wrapText="1"/>
    </xf>
    <xf numFmtId="0" fontId="53" fillId="0" borderId="67" xfId="0" applyFont="1" applyFill="1" applyBorder="1" applyAlignment="1">
      <alignment horizontal="left" wrapText="1"/>
    </xf>
    <xf numFmtId="0" fontId="36" fillId="0" borderId="67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wrapText="1"/>
    </xf>
    <xf numFmtId="0" fontId="19" fillId="0" borderId="0" xfId="0" applyFont="1" applyFill="1" applyBorder="1" applyAlignment="1">
      <alignment vertical="center" wrapText="1"/>
    </xf>
    <xf numFmtId="0" fontId="18" fillId="0" borderId="0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left"/>
    </xf>
    <xf numFmtId="0" fontId="40" fillId="0" borderId="0" xfId="0" applyFont="1" applyFill="1" applyAlignment="1">
      <alignment horizontal="left"/>
    </xf>
    <xf numFmtId="0" fontId="19" fillId="0" borderId="52" xfId="0" applyFont="1" applyFill="1" applyBorder="1" applyAlignment="1">
      <alignment horizontal="left" vertical="center" wrapText="1"/>
    </xf>
    <xf numFmtId="0" fontId="83" fillId="0" borderId="67" xfId="0" applyFont="1" applyFill="1" applyBorder="1" applyAlignment="1">
      <alignment horizontal="left" vertical="center" wrapText="1"/>
    </xf>
    <xf numFmtId="164" fontId="73" fillId="0" borderId="0" xfId="0" applyNumberFormat="1" applyFont="1" applyFill="1" applyBorder="1" applyAlignment="1">
      <alignment horizontal="left" shrinkToFit="1"/>
    </xf>
    <xf numFmtId="0" fontId="18" fillId="0" borderId="56" xfId="0" applyFont="1" applyFill="1" applyBorder="1" applyAlignment="1">
      <alignment horizontal="left" wrapText="1"/>
    </xf>
    <xf numFmtId="0" fontId="36" fillId="0" borderId="53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vertical="center" wrapText="1"/>
    </xf>
    <xf numFmtId="0" fontId="19" fillId="0" borderId="58" xfId="0" applyFont="1" applyFill="1" applyBorder="1" applyAlignment="1">
      <alignment horizontal="left" vertical="center" wrapText="1"/>
    </xf>
    <xf numFmtId="0" fontId="0" fillId="0" borderId="12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28" fillId="0" borderId="12" xfId="0" applyFont="1" applyBorder="1" applyAlignment="1">
      <alignment horizontal="center" vertical="center" wrapText="1"/>
    </xf>
    <xf numFmtId="0" fontId="28" fillId="0" borderId="13" xfId="0" applyFont="1" applyBorder="1" applyAlignment="1">
      <alignment horizontal="center" vertical="center" wrapText="1"/>
    </xf>
    <xf numFmtId="0" fontId="28" fillId="0" borderId="14" xfId="0" applyFont="1" applyBorder="1" applyAlignment="1">
      <alignment horizontal="center" vertical="center" wrapText="1"/>
    </xf>
    <xf numFmtId="0" fontId="28" fillId="0" borderId="12" xfId="0" applyFont="1" applyBorder="1" applyAlignment="1">
      <alignment horizontal="center"/>
    </xf>
    <xf numFmtId="0" fontId="28" fillId="0" borderId="13" xfId="0" applyFont="1" applyBorder="1" applyAlignment="1">
      <alignment horizontal="center"/>
    </xf>
    <xf numFmtId="0" fontId="28" fillId="0" borderId="14" xfId="0" applyFont="1" applyBorder="1" applyAlignment="1">
      <alignment horizontal="center"/>
    </xf>
    <xf numFmtId="0" fontId="28" fillId="0" borderId="12" xfId="0" applyFont="1" applyFill="1" applyBorder="1" applyAlignment="1">
      <alignment horizontal="center" vertical="center" wrapText="1"/>
    </xf>
    <xf numFmtId="0" fontId="28" fillId="0" borderId="13" xfId="0" applyFont="1" applyFill="1" applyBorder="1" applyAlignment="1">
      <alignment horizontal="center" vertical="center" wrapText="1"/>
    </xf>
    <xf numFmtId="0" fontId="28" fillId="0" borderId="14" xfId="0" applyFont="1" applyFill="1" applyBorder="1" applyAlignment="1">
      <alignment horizontal="center" vertical="center" wrapText="1"/>
    </xf>
    <xf numFmtId="0" fontId="81" fillId="0" borderId="11" xfId="0" applyFont="1" applyBorder="1" applyAlignment="1">
      <alignment horizontal="center" vertical="center"/>
    </xf>
    <xf numFmtId="0" fontId="81" fillId="0" borderId="7" xfId="0" applyFont="1" applyBorder="1" applyAlignment="1">
      <alignment horizontal="center" vertical="center"/>
    </xf>
    <xf numFmtId="0" fontId="28" fillId="0" borderId="11" xfId="0" applyFont="1" applyFill="1" applyBorder="1" applyAlignment="1">
      <alignment horizontal="center" wrapText="1"/>
    </xf>
    <xf numFmtId="0" fontId="28" fillId="0" borderId="7" xfId="0" applyFont="1" applyFill="1" applyBorder="1" applyAlignment="1">
      <alignment horizontal="center" wrapText="1"/>
    </xf>
    <xf numFmtId="0" fontId="28" fillId="0" borderId="11" xfId="0" applyFont="1" applyBorder="1" applyAlignment="1">
      <alignment horizontal="center" wrapText="1"/>
    </xf>
    <xf numFmtId="0" fontId="28" fillId="0" borderId="7" xfId="0" applyFont="1" applyBorder="1" applyAlignment="1">
      <alignment horizontal="center" wrapText="1"/>
    </xf>
    <xf numFmtId="0" fontId="0" fillId="0" borderId="11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28" fillId="0" borderId="11" xfId="0" applyFont="1" applyFill="1" applyBorder="1" applyAlignment="1">
      <alignment horizontal="center" vertical="center" wrapText="1"/>
    </xf>
    <xf numFmtId="0" fontId="28" fillId="0" borderId="7" xfId="0" applyFont="1" applyFill="1" applyBorder="1" applyAlignment="1">
      <alignment horizontal="center" vertical="center" wrapText="1"/>
    </xf>
    <xf numFmtId="0" fontId="28" fillId="0" borderId="12" xfId="0" applyFont="1" applyBorder="1" applyAlignment="1">
      <alignment horizontal="center" wrapText="1"/>
    </xf>
    <xf numFmtId="0" fontId="28" fillId="0" borderId="13" xfId="0" applyFont="1" applyBorder="1" applyAlignment="1">
      <alignment horizontal="center" wrapText="1"/>
    </xf>
    <xf numFmtId="0" fontId="28" fillId="0" borderId="14" xfId="0" applyFont="1" applyBorder="1" applyAlignment="1">
      <alignment horizontal="center" wrapText="1"/>
    </xf>
    <xf numFmtId="0" fontId="28" fillId="0" borderId="12" xfId="0" applyFont="1" applyBorder="1" applyAlignment="1">
      <alignment horizontal="center" vertical="center"/>
    </xf>
    <xf numFmtId="0" fontId="28" fillId="0" borderId="13" xfId="0" applyFont="1" applyBorder="1" applyAlignment="1">
      <alignment horizontal="center" vertical="center"/>
    </xf>
    <xf numFmtId="0" fontId="28" fillId="0" borderId="14" xfId="0" applyFont="1" applyBorder="1" applyAlignment="1">
      <alignment horizontal="center" vertical="center"/>
    </xf>
    <xf numFmtId="0" fontId="28" fillId="0" borderId="3" xfId="0" applyFont="1" applyBorder="1" applyAlignment="1">
      <alignment horizontal="center" vertical="center"/>
    </xf>
    <xf numFmtId="0" fontId="28" fillId="0" borderId="4" xfId="0" applyFont="1" applyBorder="1" applyAlignment="1">
      <alignment horizontal="center" vertical="center"/>
    </xf>
    <xf numFmtId="0" fontId="28" fillId="0" borderId="3" xfId="0" applyFont="1" applyFill="1" applyBorder="1" applyAlignment="1">
      <alignment horizontal="center" vertical="center" wrapText="1"/>
    </xf>
    <xf numFmtId="0" fontId="28" fillId="0" borderId="4" xfId="0" applyFont="1" applyFill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78" xfId="0" applyFont="1" applyFill="1" applyBorder="1" applyAlignment="1">
      <alignment horizontal="center" vertical="center" wrapText="1"/>
    </xf>
    <xf numFmtId="0" fontId="28" fillId="0" borderId="71" xfId="0" applyFont="1" applyFill="1" applyBorder="1" applyAlignment="1">
      <alignment horizontal="center" vertical="center" wrapText="1"/>
    </xf>
    <xf numFmtId="0" fontId="28" fillId="0" borderId="71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28" fillId="0" borderId="7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33" fillId="0" borderId="13" xfId="0" applyFont="1" applyBorder="1" applyAlignment="1">
      <alignment horizontal="center" vertical="center" wrapText="1"/>
    </xf>
    <xf numFmtId="0" fontId="33" fillId="0" borderId="14" xfId="0" applyFont="1" applyBorder="1" applyAlignment="1">
      <alignment horizontal="center" vertical="center" wrapText="1"/>
    </xf>
    <xf numFmtId="0" fontId="100" fillId="0" borderId="32" xfId="4" applyFont="1" applyFill="1" applyBorder="1" applyAlignment="1">
      <alignment horizontal="left" wrapText="1"/>
    </xf>
    <xf numFmtId="0" fontId="100" fillId="0" borderId="0" xfId="4" applyFont="1" applyFill="1" applyBorder="1" applyAlignment="1">
      <alignment horizontal="left" wrapText="1"/>
    </xf>
    <xf numFmtId="0" fontId="114" fillId="0" borderId="0" xfId="4" applyFont="1" applyFill="1" applyBorder="1" applyAlignment="1">
      <alignment horizontal="left" wrapText="1"/>
    </xf>
    <xf numFmtId="0" fontId="33" fillId="0" borderId="3" xfId="0" applyFont="1" applyBorder="1" applyAlignment="1">
      <alignment horizontal="center" vertical="center" wrapText="1"/>
    </xf>
    <xf numFmtId="0" fontId="33" fillId="0" borderId="4" xfId="0" applyFont="1" applyBorder="1" applyAlignment="1">
      <alignment horizontal="center" vertical="center" wrapText="1"/>
    </xf>
    <xf numFmtId="0" fontId="33" fillId="0" borderId="9" xfId="0" applyFont="1" applyBorder="1" applyAlignment="1">
      <alignment horizontal="center" vertical="center" wrapText="1"/>
    </xf>
    <xf numFmtId="0" fontId="28" fillId="3" borderId="95" xfId="0" applyFont="1" applyFill="1" applyBorder="1" applyAlignment="1">
      <alignment horizontal="center" vertical="center" wrapText="1"/>
    </xf>
    <xf numFmtId="0" fontId="28" fillId="3" borderId="96" xfId="0" applyFont="1" applyFill="1" applyBorder="1" applyAlignment="1">
      <alignment horizontal="center" vertical="center" wrapText="1"/>
    </xf>
    <xf numFmtId="0" fontId="28" fillId="3" borderId="97" xfId="0" applyFont="1" applyFill="1" applyBorder="1" applyAlignment="1">
      <alignment horizontal="center" vertical="center" wrapText="1"/>
    </xf>
    <xf numFmtId="0" fontId="33" fillId="0" borderId="12" xfId="0" applyFont="1" applyFill="1" applyBorder="1" applyAlignment="1">
      <alignment horizontal="center" vertical="center" wrapText="1"/>
    </xf>
    <xf numFmtId="0" fontId="33" fillId="0" borderId="13" xfId="0" applyFont="1" applyFill="1" applyBorder="1" applyAlignment="1">
      <alignment horizontal="center" vertical="center" wrapText="1"/>
    </xf>
    <xf numFmtId="0" fontId="33" fillId="0" borderId="14" xfId="0" applyFont="1" applyFill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33" fillId="0" borderId="7" xfId="0" applyFont="1" applyFill="1" applyBorder="1" applyAlignment="1">
      <alignment horizontal="center" vertical="center" wrapText="1"/>
    </xf>
    <xf numFmtId="0" fontId="33" fillId="0" borderId="11" xfId="0" applyFont="1" applyBorder="1" applyAlignment="1">
      <alignment horizontal="center" vertical="center" wrapText="1"/>
    </xf>
    <xf numFmtId="0" fontId="33" fillId="0" borderId="7" xfId="0" applyFont="1" applyBorder="1" applyAlignment="1">
      <alignment horizontal="center" vertical="center" wrapText="1"/>
    </xf>
    <xf numFmtId="0" fontId="33" fillId="0" borderId="16" xfId="0" applyFont="1" applyBorder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33" fillId="0" borderId="10" xfId="0" applyFont="1" applyBorder="1" applyAlignment="1">
      <alignment horizontal="center" vertical="center"/>
    </xf>
    <xf numFmtId="0" fontId="33" fillId="0" borderId="12" xfId="0" applyFont="1" applyBorder="1" applyAlignment="1">
      <alignment horizontal="center" vertical="center"/>
    </xf>
    <xf numFmtId="0" fontId="33" fillId="0" borderId="13" xfId="0" applyFont="1" applyBorder="1" applyAlignment="1">
      <alignment horizontal="center" vertical="center"/>
    </xf>
    <xf numFmtId="0" fontId="33" fillId="0" borderId="12" xfId="0" applyFont="1" applyFill="1" applyBorder="1" applyAlignment="1">
      <alignment horizontal="center" vertical="center"/>
    </xf>
    <xf numFmtId="0" fontId="33" fillId="0" borderId="13" xfId="0" applyFont="1" applyFill="1" applyBorder="1" applyAlignment="1">
      <alignment horizontal="center" vertical="center"/>
    </xf>
    <xf numFmtId="0" fontId="33" fillId="0" borderId="14" xfId="0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33" fillId="0" borderId="0" xfId="0" applyFont="1" applyFill="1" applyBorder="1" applyAlignment="1">
      <alignment horizontal="center" vertical="center"/>
    </xf>
  </cellXfs>
  <cellStyles count="7">
    <cellStyle name="Comma 2" xfId="1"/>
    <cellStyle name="Comma 2 2" xfId="2"/>
    <cellStyle name="Hyperlink" xfId="6" builtinId="8"/>
    <cellStyle name="Normal" xfId="0" builtinId="0"/>
    <cellStyle name="Normal 2" xfId="3"/>
    <cellStyle name="Normal_OBRAZ6" xfId="4"/>
    <cellStyle name="Normal_Sheet1" xfId="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00ADEF"/>
      <rgbColor rgb="00008450"/>
      <rgbColor rgb="00084F96"/>
      <rgbColor rgb="00006DB5"/>
      <rgbColor rgb="00993333"/>
      <rgbColor rgb="00F48324"/>
      <rgbColor rgb="0035B185"/>
      <rgbColor rgb="00CF463A"/>
      <rgbColor rgb="00FAB16E"/>
      <rgbColor rgb="00CEE9DF"/>
      <rgbColor rgb="00E5867F"/>
      <rgbColor rgb="0000C100"/>
      <rgbColor rgb="00E4F1D3"/>
      <rgbColor rgb="006CC6A4"/>
      <rgbColor rgb="007ECDAF"/>
      <rgbColor rgb="00D3EDFA"/>
      <rgbColor rgb="0000A0C6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990000"/>
      <rgbColor rgb="00333300"/>
      <rgbColor rgb="00993300"/>
      <rgbColor rgb="00993366"/>
      <rgbColor rgb="00004182"/>
      <rgbColor rgb="00333333"/>
    </indexedColors>
    <mruColors>
      <color rgb="FFAFF7FF"/>
      <color rgb="FF00ABBD"/>
      <color rgb="FF00D4EA"/>
      <color rgb="FFFBCDBD"/>
      <color rgb="FFF15A22"/>
      <color rgb="FFF79A79"/>
      <color rgb="FF005A64"/>
      <color rgb="FF008B9A"/>
      <color rgb="FF00DBF2"/>
      <color rgb="FFC5F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84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85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68766790698965E-2"/>
          <c:y val="5.4571739412424575E-2"/>
          <c:w val="0.86893602555959226"/>
          <c:h val="0.7821266273832502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'DEM3'!$K$14</c:f>
              <c:strCache>
                <c:ptCount val="1"/>
                <c:pt idx="0">
                  <c:v> Досељени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'DEM3'!$L$14:$N$14</c:f>
              <c:numCache>
                <c:formatCode>General</c:formatCode>
                <c:ptCount val="3"/>
                <c:pt idx="0">
                  <c:v>249</c:v>
                </c:pt>
                <c:pt idx="1">
                  <c:v>204</c:v>
                </c:pt>
                <c:pt idx="2">
                  <c:v>202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34-4F0D-AD45-4D571D81F84D}"/>
            </c:ext>
          </c:extLst>
        </c:ser>
        <c:ser>
          <c:idx val="1"/>
          <c:order val="1"/>
          <c:tx>
            <c:strRef>
              <c:f>'DEM3'!$K$15</c:f>
              <c:strCache>
                <c:ptCount val="1"/>
                <c:pt idx="0">
                  <c:v> Одсељени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'DEM3'!$L$15:$N$15</c:f>
              <c:numCache>
                <c:formatCode>General</c:formatCode>
                <c:ptCount val="3"/>
                <c:pt idx="0">
                  <c:v>299</c:v>
                </c:pt>
                <c:pt idx="1">
                  <c:v>298</c:v>
                </c:pt>
                <c:pt idx="2">
                  <c:v>301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34-4F0D-AD45-4D571D81F8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90251264"/>
        <c:axId val="90252800"/>
      </c:barChart>
      <c:catAx>
        <c:axId val="90251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90252800"/>
        <c:crosses val="autoZero"/>
        <c:auto val="1"/>
        <c:lblAlgn val="ctr"/>
        <c:lblOffset val="100"/>
        <c:noMultiLvlLbl val="0"/>
      </c:catAx>
      <c:valAx>
        <c:axId val="902528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9025126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240354023522732"/>
          <c:y val="6.2646904710809109E-2"/>
          <c:w val="0.82253945246455662"/>
          <c:h val="0.837554415169077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E9CA-4EB1-965A-00706A10F25A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E9CA-4EB1-965A-00706A10F2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'SOC2'!$G$5:$G$6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'SOC2'!$H$5:$H$6</c:f>
              <c:numCache>
                <c:formatCode>General</c:formatCode>
                <c:ptCount val="2"/>
                <c:pt idx="0">
                  <c:v>1705</c:v>
                </c:pt>
                <c:pt idx="1">
                  <c:v>1534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9CA-4EB1-965A-00706A10F2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0588416"/>
        <c:axId val="150664320"/>
      </c:barChart>
      <c:catAx>
        <c:axId val="1505884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0664320"/>
        <c:crosses val="autoZero"/>
        <c:auto val="1"/>
        <c:lblAlgn val="ctr"/>
        <c:lblOffset val="100"/>
        <c:noMultiLvlLbl val="0"/>
      </c:catAx>
      <c:valAx>
        <c:axId val="1506643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0588416"/>
        <c:crosses val="autoZero"/>
        <c:crossBetween val="between"/>
        <c:majorUnit val="30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37344016676556"/>
          <c:y val="6.1742019479364064E-2"/>
          <c:w val="0.8442023322629264"/>
          <c:h val="0.8636790175525946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1480</c:v>
                </c:pt>
                <c:pt idx="1">
                  <c:v>1404</c:v>
                </c:pt>
                <c:pt idx="2">
                  <c:v>1297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D5-4ED7-A4F4-41F2994B49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1025152"/>
        <c:axId val="151026688"/>
      </c:barChart>
      <c:catAx>
        <c:axId val="1510251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026688"/>
        <c:crosses val="autoZero"/>
        <c:auto val="1"/>
        <c:lblAlgn val="ctr"/>
        <c:lblOffset val="100"/>
        <c:noMultiLvlLbl val="0"/>
      </c:catAx>
      <c:valAx>
        <c:axId val="1510266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02515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7343621577246"/>
          <c:y val="4.9717531818152701E-2"/>
          <c:w val="0.80937035278730585"/>
          <c:h val="0.83924617260418077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5C3-4E31-917D-EA48AA9A0C5A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5C3-4E31-917D-EA48AA9A0C5A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5C3-4E31-917D-EA48AA9A0C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'SOC6'!$F$14:$F$16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'SOC6'!$G$14:$G$16</c:f>
              <c:numCache>
                <c:formatCode>General</c:formatCode>
                <c:ptCount val="3"/>
                <c:pt idx="0">
                  <c:v>13</c:v>
                </c:pt>
                <c:pt idx="1">
                  <c:v>33</c:v>
                </c:pt>
                <c:pt idx="2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5C3-4E31-917D-EA48AA9A0C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1315968"/>
        <c:axId val="151317504"/>
      </c:barChart>
      <c:catAx>
        <c:axId val="15131596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317504"/>
        <c:crosses val="autoZero"/>
        <c:auto val="1"/>
        <c:lblAlgn val="ctr"/>
        <c:lblOffset val="100"/>
        <c:noMultiLvlLbl val="0"/>
      </c:catAx>
      <c:valAx>
        <c:axId val="151317504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50" baseline="0">
                <a:latin typeface="Arial" pitchFamily="34" charset="0"/>
              </a:defRPr>
            </a:pPr>
            <a:endParaRPr lang="en-US"/>
          </a:p>
        </c:txPr>
        <c:crossAx val="15131596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63393381797424"/>
          <c:y val="5.0965257162953477E-2"/>
          <c:w val="0.8509971701298531"/>
          <c:h val="0.832965291455968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31</c:v>
                </c:pt>
                <c:pt idx="1">
                  <c:v>25</c:v>
                </c:pt>
                <c:pt idx="2">
                  <c:v>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2808832"/>
        <c:axId val="152851584"/>
      </c:barChart>
      <c:catAx>
        <c:axId val="1528088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2851584"/>
        <c:crosses val="autoZero"/>
        <c:auto val="1"/>
        <c:lblAlgn val="ctr"/>
        <c:lblOffset val="100"/>
        <c:noMultiLvlLbl val="0"/>
      </c:catAx>
      <c:valAx>
        <c:axId val="1528515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2808832"/>
        <c:crosses val="autoZero"/>
        <c:crossBetween val="between"/>
        <c:majorUnit val="1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75284816954735"/>
          <c:y val="7.2674418604651167E-2"/>
          <c:w val="0.82351994933785566"/>
          <c:h val="0.7358548749720238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284A-467F-A3DF-A72D327EFF08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1FF-445F-AB27-AA1500AFFF6F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PRAV2!$A$14:$A$15</c:f>
              <c:strCache>
                <c:ptCount val="2"/>
                <c:pt idx="0">
                  <c:v>18─29
год.</c:v>
                </c:pt>
                <c:pt idx="1">
                  <c:v>30+
год.</c:v>
                </c:pt>
              </c:strCache>
            </c:strRef>
          </c:cat>
          <c:val>
            <c:numRef>
              <c:f>PRAV2!$B$14:$B$15</c:f>
              <c:numCache>
                <c:formatCode>General</c:formatCode>
                <c:ptCount val="2"/>
                <c:pt idx="0">
                  <c:v>18</c:v>
                </c:pt>
                <c:pt idx="1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84A-467F-A3DF-A72D327EFF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2919040"/>
        <c:axId val="152957696"/>
      </c:barChart>
      <c:catAx>
        <c:axId val="15291904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2957696"/>
        <c:crosses val="autoZero"/>
        <c:auto val="1"/>
        <c:lblAlgn val="ctr"/>
        <c:lblOffset val="100"/>
        <c:noMultiLvlLbl val="0"/>
      </c:catAx>
      <c:valAx>
        <c:axId val="152957696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291904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641862395149239"/>
          <c:y val="7.5272575873500683E-2"/>
          <c:w val="0.76357015527016669"/>
          <c:h val="0.781111404852112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68E-4DFD-ABAD-D1F01C1C6CA5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68E-4DFD-ABAD-D1F01C1C6CA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SAOBINFR2!$A$14:$A$15</c:f>
              <c:strCache>
                <c:ptCount val="2"/>
                <c:pt idx="0">
                  <c:v>Савремени
коловоз</c:v>
                </c:pt>
                <c:pt idx="1">
                  <c:v>Укупно</c:v>
                </c:pt>
              </c:strCache>
            </c:strRef>
          </c:cat>
          <c:val>
            <c:numRef>
              <c:f>SAOBINFR2!$B$14:$B$15</c:f>
              <c:numCache>
                <c:formatCode>General</c:formatCode>
                <c:ptCount val="2"/>
                <c:pt idx="0">
                  <c:v>153.48599999999999</c:v>
                </c:pt>
                <c:pt idx="1">
                  <c:v>202.48599999999999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68E-4DFD-ABAD-D1F01C1C6C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122688"/>
        <c:axId val="153150208"/>
      </c:barChart>
      <c:catAx>
        <c:axId val="15312268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150208"/>
        <c:crosses val="autoZero"/>
        <c:auto val="1"/>
        <c:lblAlgn val="ctr"/>
        <c:lblOffset val="100"/>
        <c:noMultiLvlLbl val="0"/>
      </c:catAx>
      <c:valAx>
        <c:axId val="15315020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12268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912149898631947"/>
          <c:y val="6.6052129708696644E-2"/>
          <c:w val="0.83400607876513466"/>
          <c:h val="0.816059359617574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3660</c:v>
                </c:pt>
                <c:pt idx="1">
                  <c:v>3402</c:v>
                </c:pt>
                <c:pt idx="2">
                  <c:v>3157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D3-4EE8-B2AB-8DDBBF256A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315968"/>
        <c:axId val="153330048"/>
      </c:barChart>
      <c:catAx>
        <c:axId val="153315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330048"/>
        <c:crosses val="autoZero"/>
        <c:auto val="1"/>
        <c:lblAlgn val="ctr"/>
        <c:lblOffset val="100"/>
        <c:noMultiLvlLbl val="0"/>
      </c:catAx>
      <c:valAx>
        <c:axId val="1533300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31596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97125373642418E-2"/>
          <c:y val="5.8736471923780828E-2"/>
          <c:w val="0.88162698868590528"/>
          <c:h val="0.84246437555795484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93.7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31981696"/>
        <c:axId val="431984000"/>
      </c:barChart>
      <c:catAx>
        <c:axId val="4319816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31984000"/>
        <c:crosses val="autoZero"/>
        <c:auto val="1"/>
        <c:lblAlgn val="ctr"/>
        <c:lblOffset val="100"/>
        <c:noMultiLvlLbl val="0"/>
      </c:catAx>
      <c:valAx>
        <c:axId val="4319840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31981696"/>
        <c:crosses val="autoZero"/>
        <c:crossBetween val="between"/>
        <c:majorUnit val="2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310773235750871E-2"/>
          <c:y val="5.8242297415525765E-2"/>
          <c:w val="0.86651739337297884"/>
          <c:h val="0.814428930242578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14</c:v>
                </c:pt>
                <c:pt idx="1">
                  <c:v>75</c:v>
                </c:pt>
                <c:pt idx="2">
                  <c:v>39.200000000000003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DA-4FC8-9A23-9CDBBB9872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32166400"/>
        <c:axId val="432818816"/>
      </c:barChart>
      <c:catAx>
        <c:axId val="4321664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32818816"/>
        <c:crosses val="autoZero"/>
        <c:auto val="1"/>
        <c:lblAlgn val="ctr"/>
        <c:lblOffset val="100"/>
        <c:noMultiLvlLbl val="0"/>
      </c:catAx>
      <c:valAx>
        <c:axId val="4328188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3216640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712872662927762"/>
          <c:y val="7.1109140212106806E-2"/>
          <c:w val="0.64853485281688761"/>
          <c:h val="0.82578260648033852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C3FB-40B2-A5BC-411C50C5A976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C3FB-40B2-A5BC-411C50C5A976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C3FB-40B2-A5BC-411C50C5A976}"/>
              </c:ext>
            </c:extLst>
          </c:dPt>
          <c:dLbls>
            <c:dLbl>
              <c:idx val="0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3FB-40B2-A5BC-411C50C5A976}"/>
                </c:ext>
              </c:extLst>
            </c:dLbl>
            <c:dLbl>
              <c:idx val="1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3FB-40B2-A5BC-411C50C5A976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3FB-40B2-A5BC-411C50C5A97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3FB-40B2-A5BC-411C50C5A9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'DEM2'!$Q$14:$S$14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'DEM2'!$Q$15:$S$15</c:f>
              <c:numCache>
                <c:formatCode>General</c:formatCode>
                <c:ptCount val="3"/>
                <c:pt idx="0">
                  <c:v>17.014051522248245</c:v>
                </c:pt>
                <c:pt idx="1">
                  <c:v>60.884074941451992</c:v>
                </c:pt>
                <c:pt idx="2">
                  <c:v>22.101873536299767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3FB-40B2-A5BC-411C50C5A976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747071607673837E-2"/>
          <c:y val="5.3167189355258868E-2"/>
          <c:w val="0.88534609471973458"/>
          <c:h val="0.78807903700404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'DEM4'!$F$3</c:f>
              <c:strCache>
                <c:ptCount val="1"/>
                <c:pt idx="0">
                  <c:v> Закључени бракови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391-4B76-BB5B-F9F52BB5B846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391-4B76-BB5B-F9F52BB5B846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'DEM4'!$G$3:$I$3</c:f>
              <c:numCache>
                <c:formatCode>General</c:formatCode>
                <c:ptCount val="3"/>
                <c:pt idx="0">
                  <c:v>38</c:v>
                </c:pt>
                <c:pt idx="1">
                  <c:v>60</c:v>
                </c:pt>
                <c:pt idx="2">
                  <c:v>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391-4B76-BB5B-F9F52BB5B846}"/>
            </c:ext>
          </c:extLst>
        </c:ser>
        <c:ser>
          <c:idx val="1"/>
          <c:order val="1"/>
          <c:tx>
            <c:strRef>
              <c:f>'DEM4'!$F$4</c:f>
              <c:strCache>
                <c:ptCount val="1"/>
                <c:pt idx="0">
                  <c:v> Разведени бракови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'DEM4'!$G$4:$I$4</c:f>
              <c:numCache>
                <c:formatCode>General</c:formatCode>
                <c:ptCount val="3"/>
                <c:pt idx="0">
                  <c:v>12</c:v>
                </c:pt>
                <c:pt idx="1">
                  <c:v>2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391-4B76-BB5B-F9F52BB5B8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90549632"/>
        <c:axId val="90561536"/>
      </c:barChart>
      <c:catAx>
        <c:axId val="905496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90561536"/>
        <c:crosses val="autoZero"/>
        <c:auto val="1"/>
        <c:lblAlgn val="ctr"/>
        <c:lblOffset val="100"/>
        <c:noMultiLvlLbl val="0"/>
      </c:catAx>
      <c:valAx>
        <c:axId val="905615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90549632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518198730420211"/>
          <c:y val="4.6584003808601414E-2"/>
          <c:w val="0.79209890468819422"/>
          <c:h val="0.7106419105022081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'SOC4'!$B$10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'SOC4'!$B$11:$B$13</c:f>
              <c:numCache>
                <c:formatCode>General</c:formatCode>
                <c:ptCount val="3"/>
                <c:pt idx="0">
                  <c:v>17</c:v>
                </c:pt>
                <c:pt idx="1">
                  <c:v>17</c:v>
                </c:pt>
                <c:pt idx="2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17-4EA8-B9F6-1A2213267CF4}"/>
            </c:ext>
          </c:extLst>
        </c:ser>
        <c:ser>
          <c:idx val="1"/>
          <c:order val="1"/>
          <c:tx>
            <c:strRef>
              <c:f>'SOC4'!$C$10</c:f>
              <c:strCache>
                <c:ptCount val="1"/>
                <c:pt idx="0">
                  <c:v> у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'SOC4'!$C$11:$C$13</c:f>
              <c:numCache>
                <c:formatCode>General</c:formatCode>
                <c:ptCount val="3"/>
                <c:pt idx="0">
                  <c:v>1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17-4EA8-B9F6-1A2213267C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433921408"/>
        <c:axId val="434060288"/>
      </c:barChart>
      <c:catAx>
        <c:axId val="433921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34060288"/>
        <c:crosses val="autoZero"/>
        <c:auto val="1"/>
        <c:lblAlgn val="ctr"/>
        <c:lblOffset val="100"/>
        <c:noMultiLvlLbl val="0"/>
      </c:catAx>
      <c:valAx>
        <c:axId val="4340602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433921408"/>
        <c:crosses val="autoZero"/>
        <c:crossBetween val="between"/>
        <c:majorUnit val="4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2.225478111202089E-2"/>
          <c:y val="0.83182683646055522"/>
          <c:w val="0.94512943274535965"/>
          <c:h val="0.13562510340619591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246450917144742"/>
          <c:y val="4.6747466803967463E-2"/>
          <c:w val="0.80956338459354737"/>
          <c:h val="0.7097669644005989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'SOC4'!$B$17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'SOC4'!$B$18:$B$20</c:f>
              <c:numCache>
                <c:formatCode>General</c:formatCode>
                <c:ptCount val="3"/>
                <c:pt idx="0">
                  <c:v>1</c:v>
                </c:pt>
                <c:pt idx="1">
                  <c:v>1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CE-459E-B630-5505D251E1EC}"/>
            </c:ext>
          </c:extLst>
        </c:ser>
        <c:ser>
          <c:idx val="1"/>
          <c:order val="1"/>
          <c:tx>
            <c:strRef>
              <c:f>'SOC4'!$C$17</c:f>
              <c:strCache>
                <c:ptCount val="1"/>
                <c:pt idx="0">
                  <c:v> у 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'SOC4'!$C$18:$C$20</c:f>
              <c:numCache>
                <c:formatCode>General</c:formatCode>
                <c:ptCount val="3"/>
                <c:pt idx="0">
                  <c:v>1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CE-459E-B630-5505D251E1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435275648"/>
        <c:axId val="435277184"/>
      </c:barChart>
      <c:catAx>
        <c:axId val="435275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35277184"/>
        <c:crosses val="autoZero"/>
        <c:auto val="1"/>
        <c:lblAlgn val="ctr"/>
        <c:lblOffset val="100"/>
        <c:noMultiLvlLbl val="0"/>
      </c:catAx>
      <c:valAx>
        <c:axId val="435277184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435275648"/>
        <c:crosses val="autoZero"/>
        <c:crossBetween val="between"/>
        <c:majorUnit val="1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1971717821002561E-2"/>
          <c:y val="0.8368885014747266"/>
          <c:w val="0.9416901667116927"/>
          <c:h val="0.13369202207367767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31166793491304E-2"/>
          <c:y val="6.1949185343978599E-2"/>
          <c:w val="0.76884078604696826"/>
          <c:h val="0.851728367069299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OBRAZ4!$H$4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OBRAZ4!$H$5:$H$7</c:f>
              <c:numCache>
                <c:formatCode>General</c:formatCode>
                <c:ptCount val="3"/>
                <c:pt idx="0">
                  <c:v>102.6</c:v>
                </c:pt>
                <c:pt idx="1">
                  <c:v>106.3</c:v>
                </c:pt>
                <c:pt idx="2">
                  <c:v>101.5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0C-4D4B-AE8A-7F4A4DF26A2E}"/>
            </c:ext>
          </c:extLst>
        </c:ser>
        <c:ser>
          <c:idx val="1"/>
          <c:order val="1"/>
          <c:tx>
            <c:strRef>
              <c:f>OBRAZ4!$I$4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OBRAZ4!$I$5:$I$7</c:f>
              <c:numCache>
                <c:formatCode>General</c:formatCode>
                <c:ptCount val="3"/>
                <c:pt idx="0">
                  <c:v>98.9</c:v>
                </c:pt>
                <c:pt idx="1">
                  <c:v>111</c:v>
                </c:pt>
                <c:pt idx="2">
                  <c:v>103.3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35695616"/>
        <c:axId val="435697152"/>
      </c:barChart>
      <c:catAx>
        <c:axId val="4356956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35697152"/>
        <c:crosses val="autoZero"/>
        <c:auto val="1"/>
        <c:lblAlgn val="ctr"/>
        <c:lblOffset val="100"/>
        <c:noMultiLvlLbl val="0"/>
      </c:catAx>
      <c:valAx>
        <c:axId val="435697152"/>
        <c:scaling>
          <c:orientation val="minMax"/>
          <c:max val="12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35695616"/>
        <c:crosses val="autoZero"/>
        <c:crossBetween val="between"/>
        <c:majorUnit val="2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3872145007755239"/>
          <c:y val="0.35948128375314342"/>
          <c:w val="0.14845022079147716"/>
          <c:h val="0.1833527684424280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857961875086269"/>
          <c:y val="4.971753181815277E-2"/>
          <c:w val="0.84182684013233089"/>
          <c:h val="0.852150309942723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903</c:v>
                </c:pt>
                <c:pt idx="1">
                  <c:v>789</c:v>
                </c:pt>
                <c:pt idx="2">
                  <c:v>687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0E-4D43-9543-C16BFDE8B5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35745536"/>
        <c:axId val="435804416"/>
      </c:barChart>
      <c:catAx>
        <c:axId val="435745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35804416"/>
        <c:crosses val="autoZero"/>
        <c:auto val="1"/>
        <c:lblAlgn val="ctr"/>
        <c:lblOffset val="100"/>
        <c:noMultiLvlLbl val="0"/>
      </c:catAx>
      <c:valAx>
        <c:axId val="4358044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35745536"/>
        <c:crosses val="autoZero"/>
        <c:crossBetween val="between"/>
        <c:majorUnit val="20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859451823128471E-2"/>
          <c:y val="5.2488340170537703E-2"/>
          <c:w val="0.87937798688883317"/>
          <c:h val="0.779405741347901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</c:f>
              <c:strCache>
                <c:ptCount val="1"/>
                <c:pt idx="0">
                  <c:v> Брисана/угашена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'EKO5'!$H$4:$H$6</c:f>
              <c:numCache>
                <c:formatCode>General</c:formatCode>
                <c:ptCount val="3"/>
                <c:pt idx="0">
                  <c:v>16</c:v>
                </c:pt>
                <c:pt idx="1">
                  <c:v>3</c:v>
                </c:pt>
                <c:pt idx="2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50-4969-B9EF-7D72878E4934}"/>
            </c:ext>
          </c:extLst>
        </c:ser>
        <c:ser>
          <c:idx val="1"/>
          <c:order val="1"/>
          <c:tx>
            <c:strRef>
              <c:f>'EKO5'!$I$3</c:f>
              <c:strCache>
                <c:ptCount val="1"/>
                <c:pt idx="0">
                  <c:v> Новооснована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'EKO5'!$I$4:$I$6</c:f>
              <c:numCache>
                <c:formatCode>General</c:formatCode>
                <c:ptCount val="3"/>
                <c:pt idx="0">
                  <c:v>6</c:v>
                </c:pt>
                <c:pt idx="1">
                  <c:v>8</c:v>
                </c:pt>
                <c:pt idx="2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50-4969-B9EF-7D72878E49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36376320"/>
        <c:axId val="436378240"/>
      </c:barChart>
      <c:catAx>
        <c:axId val="4363763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36378240"/>
        <c:crosses val="autoZero"/>
        <c:auto val="1"/>
        <c:lblAlgn val="ctr"/>
        <c:lblOffset val="100"/>
        <c:noMultiLvlLbl val="0"/>
      </c:catAx>
      <c:valAx>
        <c:axId val="4363782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36376320"/>
        <c:crosses val="autoZero"/>
        <c:crossBetween val="between"/>
        <c:majorUnit val="3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185898873193613E-2"/>
          <c:y val="4.9102118875180373E-2"/>
          <c:w val="0.88389673652602474"/>
          <c:h val="0.782973053210071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'EKO5'!$H$22</c:f>
              <c:strCache>
                <c:ptCount val="1"/>
                <c:pt idx="0">
                  <c:v> Брисани/угашени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'EKO5'!$H$23:$H$25</c:f>
              <c:numCache>
                <c:formatCode>General</c:formatCode>
                <c:ptCount val="3"/>
                <c:pt idx="0">
                  <c:v>43</c:v>
                </c:pt>
                <c:pt idx="1">
                  <c:v>44</c:v>
                </c:pt>
                <c:pt idx="2">
                  <c:v>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B6-4E77-A300-D0A1731B37EE}"/>
            </c:ext>
          </c:extLst>
        </c:ser>
        <c:ser>
          <c:idx val="1"/>
          <c:order val="1"/>
          <c:tx>
            <c:strRef>
              <c:f>'EKO5'!$I$22</c:f>
              <c:strCache>
                <c:ptCount val="1"/>
                <c:pt idx="0">
                  <c:v> Новоосновани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'EKO5'!$I$23:$I$25</c:f>
              <c:numCache>
                <c:formatCode>General</c:formatCode>
                <c:ptCount val="3"/>
                <c:pt idx="0">
                  <c:v>73</c:v>
                </c:pt>
                <c:pt idx="1">
                  <c:v>80</c:v>
                </c:pt>
                <c:pt idx="2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B6-4E77-A300-D0A1731B37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36858880"/>
        <c:axId val="436860416"/>
      </c:barChart>
      <c:catAx>
        <c:axId val="436858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36860416"/>
        <c:crosses val="autoZero"/>
        <c:auto val="1"/>
        <c:lblAlgn val="ctr"/>
        <c:lblOffset val="100"/>
        <c:noMultiLvlLbl val="0"/>
      </c:catAx>
      <c:valAx>
        <c:axId val="4368604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3685888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2845818738634577"/>
          <c:y val="0.91523916991436627"/>
          <c:w val="0.54308343908032952"/>
          <c:h val="7.423894456374773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1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General</c:formatCode>
                <c:ptCount val="1"/>
                <c:pt idx="0">
                  <c:v>2.0843091334894615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83-4D50-87B3-D979571EC0A0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General</c:formatCode>
                <c:ptCount val="1"/>
                <c:pt idx="0">
                  <c:v>2.0374707259953162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83-4D50-87B3-D979571EC0A0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General</c:formatCode>
                <c:ptCount val="1"/>
                <c:pt idx="0">
                  <c:v>2.3243559718969555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583-4D50-87B3-D979571EC0A0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General</c:formatCode>
                <c:ptCount val="1"/>
                <c:pt idx="0">
                  <c:v>2.7049180327868854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583-4D50-87B3-D979571EC0A0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General</c:formatCode>
                <c:ptCount val="1"/>
                <c:pt idx="0">
                  <c:v>2.5468384074941453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583-4D50-87B3-D979571EC0A0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General</c:formatCode>
                <c:ptCount val="1"/>
                <c:pt idx="0">
                  <c:v>2.4765807962529274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583-4D50-87B3-D979571EC0A0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General</c:formatCode>
                <c:ptCount val="1"/>
                <c:pt idx="0">
                  <c:v>2.5175644028103044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583-4D50-87B3-D979571EC0A0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General</c:formatCode>
                <c:ptCount val="1"/>
                <c:pt idx="0">
                  <c:v>3.2903981264637006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583-4D50-87B3-D979571EC0A0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General</c:formatCode>
                <c:ptCount val="1"/>
                <c:pt idx="0">
                  <c:v>3.0620608899297426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583-4D50-87B3-D979571EC0A0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General</c:formatCode>
                <c:ptCount val="1"/>
                <c:pt idx="0">
                  <c:v>3.6416861826697891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583-4D50-87B3-D979571EC0A0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General</c:formatCode>
                <c:ptCount val="1"/>
                <c:pt idx="0">
                  <c:v>3.6241217798594851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583-4D50-87B3-D979571EC0A0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General</c:formatCode>
                <c:ptCount val="1"/>
                <c:pt idx="0">
                  <c:v>3.6416861826697891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583-4D50-87B3-D979571EC0A0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General</c:formatCode>
                <c:ptCount val="1"/>
                <c:pt idx="0">
                  <c:v>4.0222482435597184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583-4D50-87B3-D979571EC0A0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General</c:formatCode>
                <c:ptCount val="1"/>
                <c:pt idx="0">
                  <c:v>4.2447306791569082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583-4D50-87B3-D979571EC0A0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General</c:formatCode>
                <c:ptCount val="1"/>
                <c:pt idx="0">
                  <c:v>3.3079625292740049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583-4D50-87B3-D979571EC0A0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General</c:formatCode>
                <c:ptCount val="1"/>
                <c:pt idx="0">
                  <c:v>2.0316159250585479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4583-4D50-87B3-D979571EC0A0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General</c:formatCode>
                <c:ptCount val="1"/>
                <c:pt idx="0">
                  <c:v>1.3817330210772834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4583-4D50-87B3-D979571EC0A0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General</c:formatCode>
                <c:ptCount val="1"/>
                <c:pt idx="0">
                  <c:v>0.94262295081967218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4583-4D50-87B3-D979571EC0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438874880"/>
        <c:axId val="438876416"/>
      </c:barChart>
      <c:catAx>
        <c:axId val="438874880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438876416"/>
        <c:crosses val="autoZero"/>
        <c:auto val="1"/>
        <c:lblAlgn val="ctr"/>
        <c:lblOffset val="100"/>
        <c:noMultiLvlLbl val="0"/>
      </c:catAx>
      <c:valAx>
        <c:axId val="438876416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438874880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General</c:formatCode>
                <c:ptCount val="18"/>
                <c:pt idx="0">
                  <c:v>2.2014051522248246</c:v>
                </c:pt>
                <c:pt idx="1">
                  <c:v>2.3243559718969555</c:v>
                </c:pt>
                <c:pt idx="2">
                  <c:v>2.6112412177985949</c:v>
                </c:pt>
                <c:pt idx="3">
                  <c:v>2.7927400468384076</c:v>
                </c:pt>
                <c:pt idx="4">
                  <c:v>2.7107728337236536</c:v>
                </c:pt>
                <c:pt idx="5">
                  <c:v>2.8922716627634659</c:v>
                </c:pt>
                <c:pt idx="6">
                  <c:v>2.8688524590163933</c:v>
                </c:pt>
                <c:pt idx="7">
                  <c:v>3.3430913348946136</c:v>
                </c:pt>
                <c:pt idx="8">
                  <c:v>3.5948477751756442</c:v>
                </c:pt>
                <c:pt idx="9">
                  <c:v>3.5362997658079625</c:v>
                </c:pt>
                <c:pt idx="10">
                  <c:v>3.7412177985948478</c:v>
                </c:pt>
                <c:pt idx="11">
                  <c:v>3.5362997658079625</c:v>
                </c:pt>
                <c:pt idx="12">
                  <c:v>3.7704918032786887</c:v>
                </c:pt>
                <c:pt idx="13">
                  <c:v>4.0398126463700237</c:v>
                </c:pt>
                <c:pt idx="14">
                  <c:v>3.0796252927400469</c:v>
                </c:pt>
                <c:pt idx="15">
                  <c:v>1.3992974238875877</c:v>
                </c:pt>
                <c:pt idx="16">
                  <c:v>1.0655737704918031</c:v>
                </c:pt>
                <c:pt idx="17">
                  <c:v>0.6088992974238876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77-463B-84DF-E8AD774F6C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438905472"/>
        <c:axId val="438936320"/>
      </c:barChart>
      <c:catAx>
        <c:axId val="438905472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438936320"/>
        <c:crosses val="autoZero"/>
        <c:auto val="1"/>
        <c:lblAlgn val="ctr"/>
        <c:lblOffset val="100"/>
        <c:noMultiLvlLbl val="0"/>
      </c:catAx>
      <c:valAx>
        <c:axId val="438936320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38905472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86966378983817E-2"/>
          <c:y val="3.4337692534921152E-2"/>
          <c:w val="0.5386736472262873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OBRAZ10!$H$29</c:f>
              <c:strCache>
                <c:ptCount val="1"/>
                <c:pt idx="0">
                  <c:v> Непознато образовање</c:v>
                </c:pt>
              </c:strCache>
            </c:strRef>
          </c:tx>
          <c:invertIfNegative val="0"/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OBRAZ10!$I$29:$J$29</c:f>
              <c:numCache>
                <c:formatCode>General</c:formatCode>
                <c:ptCount val="2"/>
                <c:pt idx="0">
                  <c:v>0.36555645816409427</c:v>
                </c:pt>
                <c:pt idx="1">
                  <c:v>0.31502533899465829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B5-4A8D-B05F-40F1FBDBACD8}"/>
            </c:ext>
          </c:extLst>
        </c:ser>
        <c:ser>
          <c:idx val="1"/>
          <c:order val="1"/>
          <c:tx>
            <c:strRef>
              <c:f>OBRAZ10!$H$30</c:f>
              <c:strCache>
                <c:ptCount val="1"/>
                <c:pt idx="0">
                  <c:v> Без школске спреме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OBRAZ10!$I$30:$J$30</c:f>
              <c:numCache>
                <c:formatCode>General</c:formatCode>
                <c:ptCount val="2"/>
                <c:pt idx="0">
                  <c:v>4.007581911724885</c:v>
                </c:pt>
                <c:pt idx="1">
                  <c:v>1.3285851253252978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B5-4A8D-B05F-40F1FBDBACD8}"/>
            </c:ext>
          </c:extLst>
        </c:ser>
        <c:ser>
          <c:idx val="2"/>
          <c:order val="2"/>
          <c:tx>
            <c:strRef>
              <c:f>OBRAZ10!$H$31</c:f>
              <c:strCache>
                <c:ptCount val="1"/>
                <c:pt idx="0">
                  <c:v> Непотпуно основно образовање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4E7-422E-8152-1AA4DAEB917E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4E7-422E-8152-1AA4DAEB917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OBRAZ10!$I$31:$J$31</c:f>
              <c:numCache>
                <c:formatCode>General</c:formatCode>
                <c:ptCount val="2"/>
                <c:pt idx="0">
                  <c:v>11.711345789331167</c:v>
                </c:pt>
                <c:pt idx="1">
                  <c:v>7.136008765922476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8B5-4A8D-B05F-40F1FBDBACD8}"/>
            </c:ext>
          </c:extLst>
        </c:ser>
        <c:ser>
          <c:idx val="3"/>
          <c:order val="3"/>
          <c:tx>
            <c:strRef>
              <c:f>OBRAZ10!$H$32</c:f>
              <c:strCache>
                <c:ptCount val="1"/>
                <c:pt idx="0">
                  <c:v> Основно образовање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4E7-422E-8152-1AA4DAEB917E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F4E7-422E-8152-1AA4DAEB917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OBRAZ10!$I$32:$J$32</c:f>
              <c:numCache>
                <c:formatCode>General</c:formatCode>
                <c:ptCount val="2"/>
                <c:pt idx="0">
                  <c:v>22.908204711616573</c:v>
                </c:pt>
                <c:pt idx="1">
                  <c:v>17.833173537871524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8B5-4A8D-B05F-40F1FBDBACD8}"/>
            </c:ext>
          </c:extLst>
        </c:ser>
        <c:ser>
          <c:idx val="4"/>
          <c:order val="4"/>
          <c:tx>
            <c:strRef>
              <c:f>OBRAZ10!$H$33</c:f>
              <c:strCache>
                <c:ptCount val="1"/>
                <c:pt idx="0">
                  <c:v> Средње образовање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F4E7-422E-8152-1AA4DAEB917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F4E7-422E-8152-1AA4DAEB917E}"/>
              </c:ext>
            </c:extLst>
          </c:dPt>
          <c:dLbls>
            <c:numFmt formatCode="0" sourceLinked="0"/>
            <c:spPr>
              <a:ln>
                <a:noFill/>
              </a:ln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OBRAZ10!$I$33:$J$33</c:f>
              <c:numCache>
                <c:formatCode>General</c:formatCode>
                <c:ptCount val="2"/>
                <c:pt idx="0">
                  <c:v>45.789331167072838</c:v>
                </c:pt>
                <c:pt idx="1">
                  <c:v>57.608546774414457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B5-4A8D-B05F-40F1FBDBACD8}"/>
            </c:ext>
          </c:extLst>
        </c:ser>
        <c:ser>
          <c:idx val="5"/>
          <c:order val="5"/>
          <c:tx>
            <c:strRef>
              <c:f>OBRAZ10!$H$34</c:f>
              <c:strCache>
                <c:ptCount val="1"/>
                <c:pt idx="0">
                  <c:v> Више образовање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F4E7-422E-8152-1AA4DAEB917E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F4E7-422E-8152-1AA4DAEB917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OBRAZ10!$I$34:$J$34</c:f>
              <c:numCache>
                <c:formatCode>General</c:formatCode>
                <c:ptCount val="2"/>
                <c:pt idx="0">
                  <c:v>5.3614947197400484</c:v>
                </c:pt>
                <c:pt idx="1">
                  <c:v>6.0539652102451722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8B5-4A8D-B05F-40F1FBDBACD8}"/>
            </c:ext>
          </c:extLst>
        </c:ser>
        <c:ser>
          <c:idx val="6"/>
          <c:order val="6"/>
          <c:tx>
            <c:strRef>
              <c:f>OBRAZ10!$H$35</c:f>
              <c:strCache>
                <c:ptCount val="1"/>
                <c:pt idx="0">
                  <c:v> Високо образовање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F4E7-422E-8152-1AA4DAEB917E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F4E7-422E-8152-1AA4DAEB917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OBRAZ10!$I$35:$J$35</c:f>
              <c:numCache>
                <c:formatCode>General</c:formatCode>
                <c:ptCount val="2"/>
                <c:pt idx="0">
                  <c:v>9.8564852423503915</c:v>
                </c:pt>
                <c:pt idx="1">
                  <c:v>9.724695247226407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8B5-4A8D-B05F-40F1FBDBAC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439931264"/>
        <c:axId val="439934336"/>
      </c:barChart>
      <c:catAx>
        <c:axId val="43993126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39934336"/>
        <c:crosses val="autoZero"/>
        <c:auto val="1"/>
        <c:lblAlgn val="ctr"/>
        <c:lblOffset val="100"/>
        <c:noMultiLvlLbl val="0"/>
      </c:catAx>
      <c:valAx>
        <c:axId val="43993433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39931264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445705151328367"/>
          <c:y val="5.0092625220622987E-2"/>
          <c:w val="0.32728230088592919"/>
          <c:h val="0.6627280213886133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78622560510337E-2"/>
          <c:y val="3.4337692534921152E-2"/>
          <c:w val="0.55698044148481041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OBRAZ11!$H$23</c:f>
              <c:strCache>
                <c:ptCount val="1"/>
                <c:pt idx="0">
                  <c:v> Компјутерски неписмена лица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CD19-4469-B534-B72BA499D1E4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CD19-4469-B534-B72BA499D1E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OBRAZ11!$I$23:$J$23</c:f>
              <c:numCache>
                <c:formatCode>General</c:formatCode>
                <c:ptCount val="2"/>
                <c:pt idx="0">
                  <c:v>34.782020037909561</c:v>
                </c:pt>
                <c:pt idx="1">
                  <c:v>27.694836323791261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98-4DC9-84A8-74445D5D0F95}"/>
            </c:ext>
          </c:extLst>
        </c:ser>
        <c:ser>
          <c:idx val="1"/>
          <c:order val="1"/>
          <c:tx>
            <c:strRef>
              <c:f>OBRAZ11!$H$24</c:f>
              <c:strCache>
                <c:ptCount val="1"/>
                <c:pt idx="0">
                  <c:v> Лица која делимично познају рад на рачунару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CD19-4469-B534-B72BA499D1E4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CD19-4469-B534-B72BA499D1E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OBRAZ11!$I$24:$J$24</c:f>
              <c:numCache>
                <c:formatCode>General</c:formatCode>
                <c:ptCount val="2"/>
                <c:pt idx="0">
                  <c:v>25.873273761169781</c:v>
                </c:pt>
                <c:pt idx="1">
                  <c:v>31.707985207505825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98-4DC9-84A8-74445D5D0F95}"/>
            </c:ext>
          </c:extLst>
        </c:ser>
        <c:ser>
          <c:idx val="2"/>
          <c:order val="2"/>
          <c:tx>
            <c:strRef>
              <c:f>OBRAZ11!$H$25</c:f>
              <c:strCache>
                <c:ptCount val="1"/>
                <c:pt idx="0">
                  <c:v> Компјутерски писмена лица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CD19-4469-B534-B72BA499D1E4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CD19-4469-B534-B72BA499D1E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OBRAZ11!$I$25:$J$25</c:f>
              <c:numCache>
                <c:formatCode>General</c:formatCode>
                <c:ptCount val="2"/>
                <c:pt idx="0">
                  <c:v>39.00622799891687</c:v>
                </c:pt>
                <c:pt idx="1">
                  <c:v>40.268456375838923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D98-4DC9-84A8-74445D5D0F95}"/>
            </c:ext>
          </c:extLst>
        </c:ser>
        <c:ser>
          <c:idx val="3"/>
          <c:order val="3"/>
          <c:tx>
            <c:strRef>
              <c:f>OBRAZ11!$H$26</c:f>
              <c:strCache>
                <c:ptCount val="1"/>
                <c:pt idx="0">
                  <c:v> Непозната компјутерска писменост</c:v>
                </c:pt>
              </c:strCache>
            </c:strRef>
          </c:tx>
          <c:invertIfNegative val="0"/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OBRAZ11!$I$26:$J$26</c:f>
              <c:numCache>
                <c:formatCode>General</c:formatCode>
                <c:ptCount val="2"/>
                <c:pt idx="0">
                  <c:v>0.33847820200379097</c:v>
                </c:pt>
                <c:pt idx="1">
                  <c:v>0.32872209286399123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9A-4D96-AFA6-1E05AE9E1F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440555776"/>
        <c:axId val="440559488"/>
      </c:barChart>
      <c:catAx>
        <c:axId val="44055577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40559488"/>
        <c:crosses val="autoZero"/>
        <c:auto val="1"/>
        <c:lblAlgn val="ctr"/>
        <c:lblOffset val="100"/>
        <c:noMultiLvlLbl val="0"/>
      </c:catAx>
      <c:valAx>
        <c:axId val="44055948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40555776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611168946520004"/>
          <c:y val="4.8657938383624415E-2"/>
          <c:w val="0.33357055642912825"/>
          <c:h val="0.5310896422795226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4.6675352088375061E-2"/>
          <c:w val="0.8655587132734236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'EKO2'!$L$14:$L$16</c:f>
              <c:numCache>
                <c:formatCode>General</c:formatCode>
                <c:ptCount val="3"/>
                <c:pt idx="0">
                  <c:v>1288</c:v>
                </c:pt>
                <c:pt idx="1">
                  <c:v>1155</c:v>
                </c:pt>
                <c:pt idx="2">
                  <c:v>1091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F8-4A31-A630-950F88A21871}"/>
            </c:ext>
          </c:extLst>
        </c:ser>
        <c:ser>
          <c:idx val="1"/>
          <c:order val="1"/>
          <c:tx>
            <c:strRef>
              <c:f>'EKO2'!$M$13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A1F8-4A31-A630-950F88A2187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A1F8-4A31-A630-950F88A21871}"/>
              </c:ext>
            </c:extLst>
          </c:dPt>
          <c:dLbls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'EKO2'!$M$14:$M$16</c:f>
              <c:numCache>
                <c:formatCode>General</c:formatCode>
                <c:ptCount val="3"/>
                <c:pt idx="0">
                  <c:v>862</c:v>
                </c:pt>
                <c:pt idx="1">
                  <c:v>797</c:v>
                </c:pt>
                <c:pt idx="2">
                  <c:v>777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1F8-4A31-A630-950F88A218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8699904"/>
        <c:axId val="138803840"/>
      </c:barChart>
      <c:catAx>
        <c:axId val="1386999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8803840"/>
        <c:crosses val="autoZero"/>
        <c:auto val="1"/>
        <c:lblAlgn val="ctr"/>
        <c:lblOffset val="100"/>
        <c:noMultiLvlLbl val="0"/>
      </c:catAx>
      <c:valAx>
        <c:axId val="1388038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8699904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32875691167539"/>
          <c:y val="4.5977025364897388E-2"/>
          <c:w val="0.81582827924615697"/>
          <c:h val="0.8671058820122128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OBRAZ12!$B$31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OBRAZ12!$B$32:$B$37</c:f>
              <c:numCache>
                <c:formatCode>General</c:formatCode>
                <c:ptCount val="6"/>
                <c:pt idx="0">
                  <c:v>0</c:v>
                </c:pt>
                <c:pt idx="1">
                  <c:v>1</c:v>
                </c:pt>
                <c:pt idx="2">
                  <c:v>13</c:v>
                </c:pt>
                <c:pt idx="3">
                  <c:v>33</c:v>
                </c:pt>
                <c:pt idx="4">
                  <c:v>57</c:v>
                </c:pt>
                <c:pt idx="5">
                  <c:v>116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BC-4DBB-A566-49DDCB28629A}"/>
            </c:ext>
          </c:extLst>
        </c:ser>
        <c:ser>
          <c:idx val="1"/>
          <c:order val="1"/>
          <c:tx>
            <c:strRef>
              <c:f>OBRAZ12!$C$31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OBRAZ12!$C$32:$C$37</c:f>
              <c:numCache>
                <c:formatCode>General</c:formatCode>
                <c:ptCount val="6"/>
                <c:pt idx="0">
                  <c:v>0</c:v>
                </c:pt>
                <c:pt idx="1">
                  <c:v>1</c:v>
                </c:pt>
                <c:pt idx="2">
                  <c:v>6</c:v>
                </c:pt>
                <c:pt idx="3">
                  <c:v>22</c:v>
                </c:pt>
                <c:pt idx="4">
                  <c:v>13</c:v>
                </c:pt>
                <c:pt idx="5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BC-4DBB-A566-49DDCB286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440683520"/>
        <c:axId val="440957952"/>
      </c:barChart>
      <c:catAx>
        <c:axId val="44068352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40957952"/>
        <c:crosses val="autoZero"/>
        <c:auto val="1"/>
        <c:lblAlgn val="ctr"/>
        <c:lblOffset val="100"/>
        <c:noMultiLvlLbl val="0"/>
      </c:catAx>
      <c:valAx>
        <c:axId val="44095795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4068352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3641801522739772"/>
          <c:y val="0.68941282451287433"/>
          <c:w val="0.23068512433778188"/>
          <c:h val="0.16882468061202541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65072188466762E-2"/>
          <c:y val="5.0241561182718608E-2"/>
          <c:w val="0.88765099388920754"/>
          <c:h val="0.8162832565052322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E22882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11F-4242-9322-5669BAA2D66F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11F-4242-9322-5669BAA2D66F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11F-4242-9322-5669BAA2D66F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F11F-4242-9322-5669BAA2D66F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OBRAZ12!$A$42:$A$46</c:f>
              <c:strCache>
                <c:ptCount val="5"/>
                <c:pt idx="0">
                  <c:v>Жене</c:v>
                </c:pt>
                <c:pt idx="1">
                  <c:v>Мушкарци</c:v>
                </c:pt>
                <c:pt idx="3">
                  <c:v>Градска
насеља</c:v>
                </c:pt>
                <c:pt idx="4">
                  <c:v>Остала
насеља</c:v>
                </c:pt>
              </c:strCache>
            </c:strRef>
          </c:cat>
          <c:val>
            <c:numRef>
              <c:f>OBRAZ12!$B$42:$B$46</c:f>
              <c:numCache>
                <c:formatCode>General</c:formatCode>
                <c:ptCount val="5"/>
                <c:pt idx="0">
                  <c:v>2.83</c:v>
                </c:pt>
                <c:pt idx="1">
                  <c:v>0.85</c:v>
                </c:pt>
                <c:pt idx="3">
                  <c:v>1.3</c:v>
                </c:pt>
                <c:pt idx="4">
                  <c:v>2.56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11F-4242-9322-5669BAA2D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441219712"/>
        <c:axId val="441234944"/>
      </c:barChart>
      <c:catAx>
        <c:axId val="44121971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41234944"/>
        <c:crosses val="autoZero"/>
        <c:auto val="1"/>
        <c:lblAlgn val="ctr"/>
        <c:lblOffset val="100"/>
        <c:noMultiLvlLbl val="0"/>
      </c:catAx>
      <c:valAx>
        <c:axId val="441234944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41219712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879221856530105"/>
          <c:y val="3.30507765909221E-2"/>
          <c:w val="0.63920777862333467"/>
          <c:h val="0.78610336143143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POLJ3!$B$14:$B$16</c:f>
              <c:numCache>
                <c:formatCode>General</c:formatCode>
                <c:ptCount val="3"/>
                <c:pt idx="0">
                  <c:v>0</c:v>
                </c:pt>
                <c:pt idx="1">
                  <c:v>64.443710795642133</c:v>
                </c:pt>
                <c:pt idx="2">
                  <c:v>21.295474711623779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E9-4FFE-9064-D0E4CF76390D}"/>
            </c:ext>
          </c:extLst>
        </c:ser>
        <c:ser>
          <c:idx val="1"/>
          <c:order val="1"/>
          <c:tx>
            <c:strRef>
              <c:f>POLJ3!$C$13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POLJ3!$C$14:$C$16</c:f>
              <c:numCache>
                <c:formatCode>General</c:formatCode>
                <c:ptCount val="3"/>
                <c:pt idx="0">
                  <c:v>0</c:v>
                </c:pt>
                <c:pt idx="1">
                  <c:v>35.556289204357874</c:v>
                </c:pt>
                <c:pt idx="2">
                  <c:v>78.704525288376217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E9-4FFE-9064-D0E4CF7639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441903744"/>
        <c:axId val="442089856"/>
      </c:barChart>
      <c:catAx>
        <c:axId val="44190374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42089856"/>
        <c:crosses val="autoZero"/>
        <c:auto val="1"/>
        <c:lblAlgn val="ctr"/>
        <c:lblOffset val="100"/>
        <c:noMultiLvlLbl val="0"/>
      </c:catAx>
      <c:valAx>
        <c:axId val="442089856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41903744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49456800488193414"/>
          <c:y val="0.91014458322020098"/>
          <c:w val="0.29373573562070621"/>
          <c:h val="5.4379214182278937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4.878048780487805E-2"/>
          <c:w val="0.88891988895088903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'DEM3'!$B$13:$B$15</c:f>
              <c:numCache>
                <c:formatCode>General</c:formatCode>
                <c:ptCount val="3"/>
                <c:pt idx="0">
                  <c:v>75</c:v>
                </c:pt>
                <c:pt idx="1">
                  <c:v>63</c:v>
                </c:pt>
                <c:pt idx="2">
                  <c:v>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'DEM3'!$C$12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'DEM3'!$C$13:$C$15</c:f>
              <c:numCache>
                <c:formatCode>General</c:formatCode>
                <c:ptCount val="3"/>
                <c:pt idx="0">
                  <c:v>68</c:v>
                </c:pt>
                <c:pt idx="1">
                  <c:v>65</c:v>
                </c:pt>
                <c:pt idx="2">
                  <c:v>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42133888"/>
        <c:axId val="442162560"/>
      </c:barChart>
      <c:catAx>
        <c:axId val="4421338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42162560"/>
        <c:crosses val="autoZero"/>
        <c:auto val="1"/>
        <c:lblAlgn val="ctr"/>
        <c:lblOffset val="100"/>
        <c:noMultiLvlLbl val="0"/>
      </c:catAx>
      <c:valAx>
        <c:axId val="442162560"/>
        <c:scaling>
          <c:orientation val="minMax"/>
          <c:max val="25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442133888"/>
        <c:crosses val="autoZero"/>
        <c:crossBetween val="between"/>
        <c:majorUnit val="5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4.878048780487805E-2"/>
          <c:w val="0.8855078154600754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'DEM3'!$F$13:$F$15</c:f>
              <c:numCache>
                <c:formatCode>General</c:formatCode>
                <c:ptCount val="3"/>
                <c:pt idx="0">
                  <c:v>162</c:v>
                </c:pt>
                <c:pt idx="1">
                  <c:v>175</c:v>
                </c:pt>
                <c:pt idx="2">
                  <c:v>150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CC-415D-94B5-6B4F71E2623D}"/>
            </c:ext>
          </c:extLst>
        </c:ser>
        <c:ser>
          <c:idx val="1"/>
          <c:order val="1"/>
          <c:tx>
            <c:strRef>
              <c:f>'DEM3'!$G$12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'DEM3'!$G$13:$G$15</c:f>
              <c:numCache>
                <c:formatCode>General</c:formatCode>
                <c:ptCount val="3"/>
                <c:pt idx="0">
                  <c:v>174</c:v>
                </c:pt>
                <c:pt idx="1">
                  <c:v>193</c:v>
                </c:pt>
                <c:pt idx="2">
                  <c:v>188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CC-415D-94B5-6B4F71E262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42367360"/>
        <c:axId val="442376960"/>
      </c:barChart>
      <c:catAx>
        <c:axId val="442367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42376960"/>
        <c:crosses val="autoZero"/>
        <c:auto val="1"/>
        <c:lblAlgn val="ctr"/>
        <c:lblOffset val="100"/>
        <c:noMultiLvlLbl val="0"/>
      </c:catAx>
      <c:valAx>
        <c:axId val="4423769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44236736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611329833770791"/>
          <c:y val="5.0925925925925923E-2"/>
          <c:w val="0.78150612423447052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'DEM6'!$A$44</c:f>
              <c:strCache>
                <c:ptCount val="1"/>
                <c:pt idx="0">
                  <c:v> 1 члан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'DEM6'!$B$44:$C$44</c:f>
              <c:numCache>
                <c:formatCode>General</c:formatCode>
                <c:ptCount val="2"/>
                <c:pt idx="0">
                  <c:v>26.495079485238453</c:v>
                </c:pt>
                <c:pt idx="1">
                  <c:v>23.243243243243246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49-4952-ABD4-0A0218726D0C}"/>
            </c:ext>
          </c:extLst>
        </c:ser>
        <c:ser>
          <c:idx val="1"/>
          <c:order val="1"/>
          <c:tx>
            <c:strRef>
              <c:f>'DEM6'!$A$45</c:f>
              <c:strCache>
                <c:ptCount val="1"/>
                <c:pt idx="0">
                  <c:v> 2 члана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'DEM6'!$B$45:$C$45</c:f>
              <c:numCache>
                <c:formatCode>General</c:formatCode>
                <c:ptCount val="2"/>
                <c:pt idx="0">
                  <c:v>27.100681302043906</c:v>
                </c:pt>
                <c:pt idx="1">
                  <c:v>27.738264580369844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49-4952-ABD4-0A0218726D0C}"/>
            </c:ext>
          </c:extLst>
        </c:ser>
        <c:ser>
          <c:idx val="2"/>
          <c:order val="2"/>
          <c:tx>
            <c:strRef>
              <c:f>'DEM6'!$A$46</c:f>
              <c:strCache>
                <c:ptCount val="1"/>
                <c:pt idx="0">
                  <c:v> 3 члана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'DEM6'!$B$46:$C$46</c:f>
              <c:numCache>
                <c:formatCode>General</c:formatCode>
                <c:ptCount val="2"/>
                <c:pt idx="0">
                  <c:v>16.199848599545799</c:v>
                </c:pt>
                <c:pt idx="1">
                  <c:v>20.284495021337126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49-4952-ABD4-0A0218726D0C}"/>
            </c:ext>
          </c:extLst>
        </c:ser>
        <c:ser>
          <c:idx val="3"/>
          <c:order val="3"/>
          <c:tx>
            <c:strRef>
              <c:f>'DEM6'!$A$47</c:f>
              <c:strCache>
                <c:ptCount val="1"/>
                <c:pt idx="0">
                  <c:v> 4 члана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'DEM6'!$B$47:$C$47</c:f>
              <c:numCache>
                <c:formatCode>General</c:formatCode>
                <c:ptCount val="2"/>
                <c:pt idx="0">
                  <c:v>14.155942467827403</c:v>
                </c:pt>
                <c:pt idx="1">
                  <c:v>17.809388335704124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E49-4952-ABD4-0A0218726D0C}"/>
            </c:ext>
          </c:extLst>
        </c:ser>
        <c:ser>
          <c:idx val="4"/>
          <c:order val="4"/>
          <c:tx>
            <c:strRef>
              <c:f>'DEM6'!$A$48</c:f>
              <c:strCache>
                <c:ptCount val="1"/>
                <c:pt idx="0">
                  <c:v> 5 чланова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'DEM6'!$B$48:$C$48</c:f>
              <c:numCache>
                <c:formatCode>General</c:formatCode>
                <c:ptCount val="2"/>
                <c:pt idx="0">
                  <c:v>8.2513247539742629</c:v>
                </c:pt>
                <c:pt idx="1">
                  <c:v>6.7425320056899007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E49-4952-ABD4-0A0218726D0C}"/>
            </c:ext>
          </c:extLst>
        </c:ser>
        <c:ser>
          <c:idx val="5"/>
          <c:order val="5"/>
          <c:tx>
            <c:strRef>
              <c:f>'DEM6'!$A$49</c:f>
              <c:strCache>
                <c:ptCount val="1"/>
                <c:pt idx="0">
                  <c:v> 6 и више чланова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'DEM6'!$B$49:$C$49</c:f>
              <c:numCache>
                <c:formatCode>General</c:formatCode>
                <c:ptCount val="2"/>
                <c:pt idx="0">
                  <c:v>7.7971233913701736</c:v>
                </c:pt>
                <c:pt idx="1">
                  <c:v>4.1820768136557618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E49-4952-ABD4-0A0218726D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442677888"/>
        <c:axId val="442720640"/>
      </c:barChart>
      <c:catAx>
        <c:axId val="44267788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42720640"/>
        <c:crosses val="autoZero"/>
        <c:auto val="1"/>
        <c:lblAlgn val="ctr"/>
        <c:lblOffset val="100"/>
        <c:noMultiLvlLbl val="0"/>
      </c:catAx>
      <c:valAx>
        <c:axId val="442720640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42677888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4500575141386979"/>
          <c:y val="0.77286074917718617"/>
          <c:w val="0.61988315008381223"/>
          <c:h val="0.20323663969087197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 orientation="portrait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350358932296306E-2"/>
          <c:y val="6.2499918614811065E-2"/>
          <c:w val="0.9131614435833415"/>
          <c:h val="0.8041393809256556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EC5E-4548-BC31-745A543EA0B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EC5E-4548-BC31-745A543EA0B1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C5E-4548-BC31-745A543EA0B1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EC5E-4548-BC31-745A543EA0B1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EC5E-4548-BC31-745A543EA0B1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'DEM6'!$F$3:$F$7</c:f>
              <c:numCache>
                <c:formatCode>General</c:formatCode>
                <c:ptCount val="5"/>
                <c:pt idx="0">
                  <c:v>46.48</c:v>
                </c:pt>
                <c:pt idx="1">
                  <c:v>44.76</c:v>
                </c:pt>
                <c:pt idx="2">
                  <c:v>7.18</c:v>
                </c:pt>
                <c:pt idx="3">
                  <c:v>1.0900000000000001</c:v>
                </c:pt>
                <c:pt idx="4">
                  <c:v>0.48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C5E-4548-BC31-745A543EA0B1}"/>
            </c:ext>
          </c:extLst>
        </c:ser>
        <c:ser>
          <c:idx val="1"/>
          <c:order val="1"/>
          <c:tx>
            <c:strRef>
              <c:f>'DEM6'!$G$2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'DEM6'!$G$3:$G$7</c:f>
              <c:numCache>
                <c:formatCode>General</c:formatCode>
                <c:ptCount val="5"/>
                <c:pt idx="0">
                  <c:v>52.25</c:v>
                </c:pt>
                <c:pt idx="1">
                  <c:v>39.03</c:v>
                </c:pt>
                <c:pt idx="2">
                  <c:v>7.17</c:v>
                </c:pt>
                <c:pt idx="3">
                  <c:v>1.31</c:v>
                </c:pt>
                <c:pt idx="4">
                  <c:v>0.24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72B-432C-AFA6-9E199A21A9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443018624"/>
        <c:axId val="443045760"/>
      </c:barChart>
      <c:catAx>
        <c:axId val="4430186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43045760"/>
        <c:crosses val="autoZero"/>
        <c:auto val="1"/>
        <c:lblAlgn val="ctr"/>
        <c:lblOffset val="100"/>
        <c:noMultiLvlLbl val="0"/>
      </c:catAx>
      <c:valAx>
        <c:axId val="44304576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43018624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6152666487968212"/>
          <c:y val="9.8623548576540487E-2"/>
          <c:w val="0.14958441260198627"/>
          <c:h val="0.1784633955463420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323178568196217"/>
          <c:y val="5.5813953488372092E-2"/>
          <c:w val="0.86228545569734816"/>
          <c:h val="0.87066129524507108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49646</c:v>
                </c:pt>
                <c:pt idx="1">
                  <c:v>53772</c:v>
                </c:pt>
                <c:pt idx="2">
                  <c:v>58912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74-4C70-9283-569E799385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43101568"/>
        <c:axId val="443103488"/>
      </c:barChart>
      <c:catAx>
        <c:axId val="4431015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43103488"/>
        <c:crosses val="autoZero"/>
        <c:auto val="1"/>
        <c:lblAlgn val="ctr"/>
        <c:lblOffset val="100"/>
        <c:noMultiLvlLbl val="0"/>
      </c:catAx>
      <c:valAx>
        <c:axId val="4431034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4310156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'EKO2'!$G$14:$G$16</c:f>
              <c:numCache>
                <c:formatCode>General</c:formatCode>
                <c:ptCount val="3"/>
                <c:pt idx="0">
                  <c:v>2018</c:v>
                </c:pt>
                <c:pt idx="1">
                  <c:v>2018</c:v>
                </c:pt>
                <c:pt idx="2">
                  <c:v>2104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'EKO2'!$H$14:$H$16</c:f>
              <c:numCache>
                <c:formatCode>General</c:formatCode>
                <c:ptCount val="3"/>
                <c:pt idx="0">
                  <c:v>2955</c:v>
                </c:pt>
                <c:pt idx="1">
                  <c:v>2937</c:v>
                </c:pt>
                <c:pt idx="2">
                  <c:v>2939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43118720"/>
        <c:axId val="443120256"/>
      </c:barChart>
      <c:catAx>
        <c:axId val="4431187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43120256"/>
        <c:crosses val="autoZero"/>
        <c:auto val="1"/>
        <c:lblAlgn val="ctr"/>
        <c:lblOffset val="100"/>
        <c:noMultiLvlLbl val="0"/>
      </c:catAx>
      <c:valAx>
        <c:axId val="4431202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4311872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31890184400027"/>
          <c:y val="2.8083110474074902E-2"/>
          <c:w val="0.63350831146106734"/>
          <c:h val="0.77878090297814428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ED4-4FA0-8229-EC7B2A001197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ED4-4FA0-8229-EC7B2A001197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ED4-4FA0-8229-EC7B2A001197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0ED4-4FA0-8229-EC7B2A001197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0ED4-4FA0-8229-EC7B2A001197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0ED4-4FA0-8229-EC7B2A001197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0ED4-4FA0-8229-EC7B2A001197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7-0ED4-4FA0-8229-EC7B2A0011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'EKO4'!$A$25:$A$28</c:f>
              <c:strCache>
                <c:ptCount val="4"/>
                <c:pt idx="0">
                  <c:v> Здравствена заштита</c:v>
                </c:pt>
                <c:pt idx="1">
                  <c:v> Образовање</c:v>
                </c:pt>
                <c:pt idx="2">
                  <c:v> Социјална заштита</c:v>
                </c:pt>
                <c:pt idx="3">
                  <c:v> Остале делатности</c:v>
                </c:pt>
              </c:strCache>
            </c:strRef>
          </c:cat>
          <c:val>
            <c:numRef>
              <c:f>'EKO4'!$B$25:$B$28</c:f>
              <c:numCache>
                <c:formatCode>0.00</c:formatCode>
                <c:ptCount val="4"/>
                <c:pt idx="0">
                  <c:v>34.799999999999997</c:v>
                </c:pt>
                <c:pt idx="1">
                  <c:v>20.8</c:v>
                </c:pt>
                <c:pt idx="2">
                  <c:v>2.9</c:v>
                </c:pt>
                <c:pt idx="3">
                  <c:v>41.500000000000007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ED4-4FA0-8229-EC7B2A0011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4283641227538865"/>
          <c:y val="0.83344708979935411"/>
          <c:w val="0.73035281647486372"/>
          <c:h val="0.1501357838544413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443900672718264"/>
          <c:y val="3.4028289979576694E-2"/>
          <c:w val="0.62389151792017628"/>
          <c:h val="0.92126658132668515"/>
        </c:manualLayout>
      </c:layout>
      <c:doughnutChart>
        <c:varyColors val="1"/>
        <c:ser>
          <c:idx val="0"/>
          <c:order val="0"/>
          <c:tx>
            <c:strRef>
              <c:f>'EKO3'!$M$6</c:f>
              <c:strCache>
                <c:ptCount val="1"/>
                <c:pt idx="0">
                  <c:v>Укупно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43B-4D25-A4EF-596DC48D2B3B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43B-4D25-A4EF-596DC48D2B3B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43B-4D25-A4EF-596DC48D2B3B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 baseline="0">
                      <a:solidFill>
                        <a:schemeClr val="bg1"/>
                      </a:solidFill>
                      <a:latin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3B-4D25-A4EF-596DC48D2B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'EKO3'!$N$4:$P$5</c:f>
              <c:strCache>
                <c:ptCount val="3"/>
                <c:pt idx="0">
                  <c:v>15─29 год.</c:v>
                </c:pt>
                <c:pt idx="1">
                  <c:v>30─54 год.</c:v>
                </c:pt>
                <c:pt idx="2">
                  <c:v>55+ год.</c:v>
                </c:pt>
              </c:strCache>
            </c:strRef>
          </c:cat>
          <c:val>
            <c:numRef>
              <c:f>'EKO3'!$N$6:$P$6</c:f>
              <c:numCache>
                <c:formatCode>General</c:formatCode>
                <c:ptCount val="3"/>
                <c:pt idx="0">
                  <c:v>20</c:v>
                </c:pt>
                <c:pt idx="1">
                  <c:v>54</c:v>
                </c:pt>
                <c:pt idx="2">
                  <c:v>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43B-4D25-A4EF-596DC48D2B3B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757671763168156"/>
          <c:y val="3.3290413282531843E-2"/>
          <c:w val="0.82236009687931089"/>
          <c:h val="0.74624660958513889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OBRAZ5!$B$20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OBRAZ5!$B$21:$B$22</c:f>
              <c:numCache>
                <c:formatCode>0</c:formatCode>
                <c:ptCount val="2"/>
                <c:pt idx="0">
                  <c:v>78.685897435897431</c:v>
                </c:pt>
                <c:pt idx="1">
                  <c:v>99.279538904899141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EA-443B-9B46-2822C8530401}"/>
            </c:ext>
          </c:extLst>
        </c:ser>
        <c:ser>
          <c:idx val="1"/>
          <c:order val="1"/>
          <c:tx>
            <c:strRef>
              <c:f>OBRAZ5!$C$20</c:f>
              <c:strCache>
                <c:ptCount val="1"/>
                <c:pt idx="0">
                  <c:v> Подручне школе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OBRAZ5!$C$21:$C$22</c:f>
              <c:numCache>
                <c:formatCode>0</c:formatCode>
                <c:ptCount val="2"/>
                <c:pt idx="0">
                  <c:v>21.314102564102562</c:v>
                </c:pt>
                <c:pt idx="1">
                  <c:v>0.72046109510086453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EA-443B-9B46-2822C85304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443671296"/>
        <c:axId val="443917440"/>
      </c:barChart>
      <c:catAx>
        <c:axId val="44367129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43917440"/>
        <c:crosses val="autoZero"/>
        <c:auto val="1"/>
        <c:lblAlgn val="ctr"/>
        <c:lblOffset val="100"/>
        <c:noMultiLvlLbl val="0"/>
      </c:catAx>
      <c:valAx>
        <c:axId val="443917440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43671296"/>
        <c:crosses val="autoZero"/>
        <c:crossBetween val="between"/>
        <c:majorUnit val="20"/>
      </c:valAx>
      <c:spPr>
        <a:noFill/>
        <a:ln w="9525">
          <a:noFill/>
        </a:ln>
        <a:effectLst/>
      </c:spPr>
    </c:plotArea>
    <c:legend>
      <c:legendPos val="b"/>
      <c:layout>
        <c:manualLayout>
          <c:xMode val="edge"/>
          <c:yMode val="edge"/>
          <c:x val="0.24961838825116739"/>
          <c:y val="0.87812273507365823"/>
          <c:w val="0.48909476941362784"/>
          <c:h val="9.38629526475483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3349950865998015E-2"/>
          <c:y val="5.9107705515186855E-2"/>
          <c:w val="0.87776367533113797"/>
          <c:h val="0.8248227807482173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14</c:v>
                </c:pt>
                <c:pt idx="1">
                  <c:v>11.4</c:v>
                </c:pt>
                <c:pt idx="2">
                  <c:v>22.2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44369536"/>
        <c:axId val="444413056"/>
      </c:barChart>
      <c:catAx>
        <c:axId val="444369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44413056"/>
        <c:crosses val="autoZero"/>
        <c:auto val="1"/>
        <c:lblAlgn val="ctr"/>
        <c:lblOffset val="100"/>
        <c:noMultiLvlLbl val="0"/>
      </c:catAx>
      <c:valAx>
        <c:axId val="4444130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4436953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0171518882629502E-2"/>
          <c:w val="0.9064167439706553"/>
          <c:h val="0.87104161152937243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21.8</c:v>
                </c:pt>
                <c:pt idx="1">
                  <c:v>11.1</c:v>
                </c:pt>
                <c:pt idx="2">
                  <c:v>17.600000000000001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90-43C6-AD6D-EB96EABD33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44572032"/>
        <c:axId val="444573952"/>
      </c:barChart>
      <c:catAx>
        <c:axId val="4445720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44573952"/>
        <c:crosses val="autoZero"/>
        <c:auto val="1"/>
        <c:lblAlgn val="ctr"/>
        <c:lblOffset val="100"/>
        <c:noMultiLvlLbl val="0"/>
      </c:catAx>
      <c:valAx>
        <c:axId val="4445739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4457203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136978940624548E-2"/>
          <c:y val="5.0137681633643655E-2"/>
          <c:w val="0.91541395061235542"/>
          <c:h val="0.790763924418042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'DEM2'!$B$31</c:f>
              <c:strCache>
                <c:ptCount val="1"/>
                <c:pt idx="0">
                  <c:v> Женско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'DEM2'!$B$32:$B$34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'DEM2'!$C$31</c:f>
              <c:strCache>
                <c:ptCount val="1"/>
                <c:pt idx="0">
                  <c:v> Мушко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'DEM2'!$C$32:$C$34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444697600"/>
        <c:axId val="444932864"/>
      </c:barChart>
      <c:catAx>
        <c:axId val="444697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44932864"/>
        <c:crosses val="autoZero"/>
        <c:auto val="1"/>
        <c:lblAlgn val="ctr"/>
        <c:lblOffset val="100"/>
        <c:noMultiLvlLbl val="0"/>
      </c:catAx>
      <c:valAx>
        <c:axId val="4449328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444697600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8807299730336987E-2"/>
          <c:y val="4.0134165128117336E-2"/>
          <c:w val="0.94449922771748573"/>
          <c:h val="0.7935550695689590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TURIZAM2!$C$13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TURIZAM2!$C$14:$C$16</c:f>
              <c:numCache>
                <c:formatCode>General</c:formatCode>
                <c:ptCount val="3"/>
                <c:pt idx="0">
                  <c:v>2469</c:v>
                </c:pt>
                <c:pt idx="1">
                  <c:v>1435</c:v>
                </c:pt>
                <c:pt idx="2">
                  <c:v>3340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ser>
          <c:idx val="2"/>
          <c:order val="1"/>
          <c:tx>
            <c:strRef>
              <c:f>TURIZAM2!$D$13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TURIZAM2!$D$14:$D$16</c:f>
              <c:numCache>
                <c:formatCode>General</c:formatCode>
                <c:ptCount val="3"/>
                <c:pt idx="0">
                  <c:v>155</c:v>
                </c:pt>
                <c:pt idx="1">
                  <c:v>148</c:v>
                </c:pt>
                <c:pt idx="2">
                  <c:v>231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9B-4AD2-B6C8-7775035977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45009280"/>
        <c:axId val="445263232"/>
      </c:barChart>
      <c:catAx>
        <c:axId val="44500928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45263232"/>
        <c:crosses val="autoZero"/>
        <c:auto val="1"/>
        <c:lblAlgn val="ctr"/>
        <c:lblOffset val="100"/>
        <c:noMultiLvlLbl val="0"/>
      </c:catAx>
      <c:valAx>
        <c:axId val="445263232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44500928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5823358824579017E-2"/>
          <c:y val="4.3770023936396348E-2"/>
          <c:w val="0.93971299368636574"/>
          <c:h val="0.7899191155356974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TURIZAM2!$H$13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TURIZAM2!$H$14:$H$16</c:f>
              <c:numCache>
                <c:formatCode>General</c:formatCode>
                <c:ptCount val="3"/>
                <c:pt idx="0">
                  <c:v>8620</c:v>
                </c:pt>
                <c:pt idx="1">
                  <c:v>4487</c:v>
                </c:pt>
                <c:pt idx="2">
                  <c:v>15032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12-4AB2-A723-11C3D0D99391}"/>
            </c:ext>
          </c:extLst>
        </c:ser>
        <c:ser>
          <c:idx val="0"/>
          <c:order val="1"/>
          <c:tx>
            <c:strRef>
              <c:f>TURIZAM2!$I$13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TURIZAM2!$I$14:$I$16</c:f>
              <c:numCache>
                <c:formatCode>General</c:formatCode>
                <c:ptCount val="3"/>
                <c:pt idx="0">
                  <c:v>237</c:v>
                </c:pt>
                <c:pt idx="1">
                  <c:v>469</c:v>
                </c:pt>
                <c:pt idx="2">
                  <c:v>1269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12-4AB2-A723-11C3D0D99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325732608"/>
        <c:axId val="325734400"/>
      </c:barChart>
      <c:catAx>
        <c:axId val="32573260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25734400"/>
        <c:crosses val="autoZero"/>
        <c:auto val="1"/>
        <c:lblAlgn val="ctr"/>
        <c:lblOffset val="100"/>
        <c:noMultiLvlLbl val="0"/>
      </c:catAx>
      <c:valAx>
        <c:axId val="325734400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32573260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5812602150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3454019489205436E-2"/>
          <c:y val="4.7405859764953234E-2"/>
          <c:w val="0.94897337879332788"/>
          <c:h val="0.8008266800419581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TURIZAM2!$L$14:$L$16</c:f>
              <c:numCache>
                <c:formatCode>General</c:formatCode>
                <c:ptCount val="3"/>
                <c:pt idx="0">
                  <c:v>3.5</c:v>
                </c:pt>
                <c:pt idx="1">
                  <c:v>3.1</c:v>
                </c:pt>
                <c:pt idx="2">
                  <c:v>4.5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C2-443D-BD27-427DEE479608}"/>
            </c:ext>
          </c:extLst>
        </c:ser>
        <c:ser>
          <c:idx val="0"/>
          <c:order val="1"/>
          <c:tx>
            <c:strRef>
              <c:f>TURIZAM2!$M$13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TURIZAM2!$M$14:$M$16</c:f>
              <c:numCache>
                <c:formatCode>General</c:formatCode>
                <c:ptCount val="3"/>
                <c:pt idx="0">
                  <c:v>1.5</c:v>
                </c:pt>
                <c:pt idx="1">
                  <c:v>3.2</c:v>
                </c:pt>
                <c:pt idx="2">
                  <c:v>5.5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C2-443D-BD27-427DEE4796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325760896"/>
        <c:axId val="325762432"/>
      </c:barChart>
      <c:catAx>
        <c:axId val="32576089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25762432"/>
        <c:crosses val="autoZero"/>
        <c:auto val="1"/>
        <c:lblAlgn val="ctr"/>
        <c:lblOffset val="100"/>
        <c:noMultiLvlLbl val="0"/>
      </c:catAx>
      <c:valAx>
        <c:axId val="325762432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32576089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182656111878111"/>
          <c:y val="4.9648440344070809E-2"/>
          <c:w val="0.86604660856061455"/>
          <c:h val="0.785368721591414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'EKO2'!$G$28:$G$30</c:f>
              <c:numCache>
                <c:formatCode>General</c:formatCode>
                <c:ptCount val="3"/>
                <c:pt idx="0">
                  <c:v>22.1</c:v>
                </c:pt>
                <c:pt idx="1">
                  <c:v>22.5</c:v>
                </c:pt>
                <c:pt idx="2">
                  <c:v>24.7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'EKO2'!$H$28:$H$30</c:f>
              <c:numCache>
                <c:formatCode>General</c:formatCode>
                <c:ptCount val="3"/>
                <c:pt idx="0">
                  <c:v>32.200000000000003</c:v>
                </c:pt>
                <c:pt idx="1">
                  <c:v>32.5</c:v>
                </c:pt>
                <c:pt idx="2">
                  <c:v>34.299999999999997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325809664"/>
        <c:axId val="325811200"/>
      </c:barChart>
      <c:catAx>
        <c:axId val="3258096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25811200"/>
        <c:crosses val="autoZero"/>
        <c:auto val="1"/>
        <c:lblAlgn val="ctr"/>
        <c:lblOffset val="100"/>
        <c:noMultiLvlLbl val="0"/>
      </c:catAx>
      <c:valAx>
        <c:axId val="32581120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25809664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167323201119"/>
          <c:y val="7.6461451589246734E-2"/>
          <c:w val="0.8216934358407629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8B-4F27-97AB-F6A0FA150500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663A-42D7-81A8-4E0897761E12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SAOBINFR2!$G$14:$G$15</c:f>
              <c:strCache>
                <c:ptCount val="2"/>
                <c:pt idx="0">
                  <c:v>У државној својини</c:v>
                </c:pt>
                <c:pt idx="1">
                  <c:v>У приватној својини</c:v>
                </c:pt>
              </c:strCache>
            </c:strRef>
          </c:cat>
          <c:val>
            <c:numRef>
              <c:f>SAOBINFR2!$H$14:$H$15</c:f>
              <c:numCache>
                <c:formatCode>General</c:formatCode>
                <c:ptCount val="2"/>
                <c:pt idx="0">
                  <c:v>16809.03</c:v>
                </c:pt>
                <c:pt idx="1">
                  <c:v>18825.009999999998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63A-42D7-81A8-4E0897761E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325833856"/>
        <c:axId val="325835392"/>
      </c:barChart>
      <c:catAx>
        <c:axId val="32583385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25835392"/>
        <c:crosses val="autoZero"/>
        <c:auto val="1"/>
        <c:lblAlgn val="ctr"/>
        <c:lblOffset val="100"/>
        <c:noMultiLvlLbl val="0"/>
      </c:catAx>
      <c:valAx>
        <c:axId val="3258353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25833856"/>
        <c:crosses val="autoZero"/>
        <c:crossBetween val="between"/>
        <c:majorUnit val="400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553133672860434E-2"/>
          <c:y val="4.6675352088375061E-2"/>
          <c:w val="0.88855356242721317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'EKO2'!$L$28:$L$30</c:f>
              <c:numCache>
                <c:formatCode>General</c:formatCode>
                <c:ptCount val="3"/>
                <c:pt idx="0">
                  <c:v>116</c:v>
                </c:pt>
                <c:pt idx="1">
                  <c:v>145</c:v>
                </c:pt>
                <c:pt idx="2">
                  <c:v>137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12-44FB-B3EC-0972295A2E75}"/>
            </c:ext>
          </c:extLst>
        </c:ser>
        <c:ser>
          <c:idx val="1"/>
          <c:order val="1"/>
          <c:tx>
            <c:strRef>
              <c:f>'EKO2'!$M$27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B112-44FB-B3EC-0972295A2E7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B112-44FB-B3EC-0972295A2E75}"/>
              </c:ext>
            </c:extLst>
          </c:dPt>
          <c:dLbls>
            <c:numFmt formatCode="0" sourceLinked="0"/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'EKO2'!$M$28:$M$30</c:f>
              <c:numCache>
                <c:formatCode>General</c:formatCode>
                <c:ptCount val="3"/>
                <c:pt idx="0">
                  <c:v>86</c:v>
                </c:pt>
                <c:pt idx="1">
                  <c:v>96</c:v>
                </c:pt>
                <c:pt idx="2">
                  <c:v>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12-44FB-B3EC-0972295A2E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325899392"/>
        <c:axId val="325900928"/>
      </c:barChart>
      <c:catAx>
        <c:axId val="3258993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25900928"/>
        <c:crosses val="autoZero"/>
        <c:auto val="1"/>
        <c:lblAlgn val="ctr"/>
        <c:lblOffset val="100"/>
        <c:noMultiLvlLbl val="0"/>
      </c:catAx>
      <c:valAx>
        <c:axId val="3259009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25899392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3052923658112834E-2"/>
          <c:y val="4.9857549857549859E-2"/>
          <c:w val="0.73315378245252805"/>
          <c:h val="0.8582977207977208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'EKO3'!$N$11</c:f>
              <c:strCache>
                <c:ptCount val="1"/>
                <c:pt idx="0">
                  <c:v>15─29 год.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4CA-4A45-AE00-8310A5EF6771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74CA-4A45-AE00-8310A5EF6771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'EKO3'!$N$12:$N$13</c:f>
              <c:numCache>
                <c:formatCode>General</c:formatCode>
                <c:ptCount val="2"/>
                <c:pt idx="0">
                  <c:v>20.3</c:v>
                </c:pt>
                <c:pt idx="1">
                  <c:v>19.7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5C-4424-8AA1-A10512CF1CC2}"/>
            </c:ext>
          </c:extLst>
        </c:ser>
        <c:ser>
          <c:idx val="1"/>
          <c:order val="1"/>
          <c:tx>
            <c:strRef>
              <c:f>'EKO3'!$O$11</c:f>
              <c:strCache>
                <c:ptCount val="1"/>
                <c:pt idx="0">
                  <c:v>30─54 год.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74CA-4A45-AE00-8310A5EF6771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74CA-4A45-AE00-8310A5EF6771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'EKO3'!$O$12:$O$13</c:f>
              <c:numCache>
                <c:formatCode>General</c:formatCode>
                <c:ptCount val="2"/>
                <c:pt idx="0">
                  <c:v>55.1</c:v>
                </c:pt>
                <c:pt idx="1">
                  <c:v>52.4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5C-4424-8AA1-A10512CF1CC2}"/>
            </c:ext>
          </c:extLst>
        </c:ser>
        <c:ser>
          <c:idx val="2"/>
          <c:order val="2"/>
          <c:tx>
            <c:strRef>
              <c:f>'EKO3'!$P$11</c:f>
              <c:strCache>
                <c:ptCount val="1"/>
                <c:pt idx="0">
                  <c:v>55+ год.</c:v>
                </c:pt>
              </c:strCache>
            </c:strRef>
          </c:tx>
          <c:spPr>
            <a:solidFill>
              <a:srgbClr val="F79A79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74CA-4A45-AE00-8310A5EF6771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'EKO3'!$P$12:$P$13</c:f>
              <c:numCache>
                <c:formatCode>General</c:formatCode>
                <c:ptCount val="2"/>
                <c:pt idx="0">
                  <c:v>24.7</c:v>
                </c:pt>
                <c:pt idx="1">
                  <c:v>27.9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D5C-4424-8AA1-A10512CF1CC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48532224"/>
        <c:axId val="148578688"/>
      </c:barChart>
      <c:catAx>
        <c:axId val="14853222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48578688"/>
        <c:crosses val="autoZero"/>
        <c:auto val="1"/>
        <c:lblAlgn val="ctr"/>
        <c:lblOffset val="100"/>
        <c:noMultiLvlLbl val="0"/>
      </c:catAx>
      <c:valAx>
        <c:axId val="14857868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8532224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1364970278337334"/>
          <c:y val="0.40295387756017675"/>
          <c:w val="0.17654186857130388"/>
          <c:h val="0.194091964465980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83088525157137E-2"/>
          <c:y val="3.6549707602339179E-2"/>
          <c:w val="0.88287309982399609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'DEM3'!$K$19</c:f>
              <c:strCache>
                <c:ptCount val="1"/>
                <c:pt idx="0">
                  <c:v> Immigrants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'DEM3'!$L$19:$N$19</c:f>
              <c:numCache>
                <c:formatCode>General</c:formatCode>
                <c:ptCount val="3"/>
                <c:pt idx="0">
                  <c:v>249</c:v>
                </c:pt>
                <c:pt idx="1">
                  <c:v>204</c:v>
                </c:pt>
                <c:pt idx="2">
                  <c:v>202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2B-44F4-89C6-B89A959D3D89}"/>
            </c:ext>
          </c:extLst>
        </c:ser>
        <c:ser>
          <c:idx val="1"/>
          <c:order val="1"/>
          <c:tx>
            <c:strRef>
              <c:f>'DEM3'!$K$20</c:f>
              <c:strCache>
                <c:ptCount val="1"/>
                <c:pt idx="0">
                  <c:v> Emigrants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'DEM3'!$L$20:$N$20</c:f>
              <c:numCache>
                <c:formatCode>General</c:formatCode>
                <c:ptCount val="3"/>
                <c:pt idx="0">
                  <c:v>299</c:v>
                </c:pt>
                <c:pt idx="1">
                  <c:v>298</c:v>
                </c:pt>
                <c:pt idx="2">
                  <c:v>301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2B-44F4-89C6-B89A959D3D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333442432"/>
        <c:axId val="333993088"/>
      </c:barChart>
      <c:catAx>
        <c:axId val="333442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33993088"/>
        <c:crosses val="autoZero"/>
        <c:auto val="1"/>
        <c:lblAlgn val="ctr"/>
        <c:lblOffset val="100"/>
        <c:noMultiLvlLbl val="0"/>
      </c:catAx>
      <c:valAx>
        <c:axId val="3339930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3344243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710186980396297E-2"/>
          <c:y val="3.6549707602339179E-2"/>
          <c:w val="0.91376680968386215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'DEM4'!$F$8</c:f>
              <c:strCache>
                <c:ptCount val="1"/>
                <c:pt idx="0">
                  <c:v> Marriages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'DEM4'!$G$8:$I$8</c:f>
              <c:numCache>
                <c:formatCode>General</c:formatCode>
                <c:ptCount val="3"/>
                <c:pt idx="0">
                  <c:v>38</c:v>
                </c:pt>
                <c:pt idx="1">
                  <c:v>60</c:v>
                </c:pt>
                <c:pt idx="2">
                  <c:v>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0A-498E-894D-9AF6C0309809}"/>
            </c:ext>
          </c:extLst>
        </c:ser>
        <c:ser>
          <c:idx val="1"/>
          <c:order val="1"/>
          <c:tx>
            <c:strRef>
              <c:f>'DEM4'!$F$9</c:f>
              <c:strCache>
                <c:ptCount val="1"/>
                <c:pt idx="0">
                  <c:v> Divorces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'DEM4'!$G$9:$I$9</c:f>
              <c:numCache>
                <c:formatCode>General</c:formatCode>
                <c:ptCount val="3"/>
                <c:pt idx="0">
                  <c:v>12</c:v>
                </c:pt>
                <c:pt idx="1">
                  <c:v>2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0A-498E-894D-9AF6C03098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334752768"/>
        <c:axId val="409576192"/>
      </c:barChart>
      <c:catAx>
        <c:axId val="334752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09576192"/>
        <c:crosses val="autoZero"/>
        <c:auto val="1"/>
        <c:lblAlgn val="ctr"/>
        <c:lblOffset val="100"/>
        <c:noMultiLvlLbl val="0"/>
      </c:catAx>
      <c:valAx>
        <c:axId val="4095761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3475276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3.3175565598113257E-2"/>
          <c:w val="0.86556378300394565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'EKO2'!$L$21:$L$23</c:f>
              <c:numCache>
                <c:formatCode>General</c:formatCode>
                <c:ptCount val="3"/>
                <c:pt idx="0">
                  <c:v>1288</c:v>
                </c:pt>
                <c:pt idx="1">
                  <c:v>1155</c:v>
                </c:pt>
                <c:pt idx="2">
                  <c:v>1091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7B-4235-8730-104AF5FD4391}"/>
            </c:ext>
          </c:extLst>
        </c:ser>
        <c:ser>
          <c:idx val="1"/>
          <c:order val="1"/>
          <c:tx>
            <c:strRef>
              <c:f>'EKO2'!$M$20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'EKO2'!$M$21:$M$23</c:f>
              <c:numCache>
                <c:formatCode>General</c:formatCode>
                <c:ptCount val="3"/>
                <c:pt idx="0">
                  <c:v>862</c:v>
                </c:pt>
                <c:pt idx="1">
                  <c:v>797</c:v>
                </c:pt>
                <c:pt idx="2">
                  <c:v>777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7B-4235-8730-104AF5FD4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10004096"/>
        <c:axId val="410005888"/>
      </c:barChart>
      <c:catAx>
        <c:axId val="4100040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10005888"/>
        <c:crosses val="autoZero"/>
        <c:auto val="1"/>
        <c:lblAlgn val="ctr"/>
        <c:lblOffset val="100"/>
        <c:noMultiLvlLbl val="0"/>
      </c:catAx>
      <c:valAx>
        <c:axId val="4100058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10004096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296689779067873"/>
          <c:y val="2.3326210826210832E-2"/>
          <c:w val="0.63940633301981153"/>
          <c:h val="0.93198005698005693"/>
        </c:manualLayout>
      </c:layout>
      <c:doughnutChart>
        <c:varyColors val="1"/>
        <c:ser>
          <c:idx val="0"/>
          <c:order val="0"/>
          <c:tx>
            <c:strRef>
              <c:f>'EKO3'!$M$20</c:f>
              <c:strCache>
                <c:ptCount val="1"/>
                <c:pt idx="0">
                  <c:v>Total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4C3-4A5A-8C70-E106D448A641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4C3-4A5A-8C70-E106D448A641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4C3-4A5A-8C70-E106D448A641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84C3-4A5A-8C70-E106D448A6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'EKO3'!$N$18:$P$19</c:f>
              <c:strCache>
                <c:ptCount val="3"/>
                <c:pt idx="0">
                  <c:v>15─29 yr.</c:v>
                </c:pt>
                <c:pt idx="1">
                  <c:v>30─54 yr.</c:v>
                </c:pt>
                <c:pt idx="2">
                  <c:v>55+ yr.</c:v>
                </c:pt>
              </c:strCache>
            </c:strRef>
          </c:cat>
          <c:val>
            <c:numRef>
              <c:f>'EKO3'!$N$20:$P$20</c:f>
              <c:numCache>
                <c:formatCode>General</c:formatCode>
                <c:ptCount val="3"/>
                <c:pt idx="0">
                  <c:v>20</c:v>
                </c:pt>
                <c:pt idx="1">
                  <c:v>54</c:v>
                </c:pt>
                <c:pt idx="2">
                  <c:v>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4C3-4A5A-8C70-E106D448A641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9262127745713983E-2"/>
          <c:y val="4.2735042735042736E-2"/>
          <c:w val="0.7460546605986178"/>
          <c:h val="0.8667022792022791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'EKO3'!$N$23</c:f>
              <c:strCache>
                <c:ptCount val="1"/>
                <c:pt idx="0">
                  <c:v>15─29 yr.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EB8F-48C7-998C-0D54B9A6DE75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EB8F-48C7-998C-0D54B9A6DE7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'EKO3'!$N$24:$N$25</c:f>
              <c:numCache>
                <c:formatCode>General</c:formatCode>
                <c:ptCount val="2"/>
                <c:pt idx="0">
                  <c:v>20.3</c:v>
                </c:pt>
                <c:pt idx="1">
                  <c:v>19.7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72-4AA1-ABA3-479EBE5F9D56}"/>
            </c:ext>
          </c:extLst>
        </c:ser>
        <c:ser>
          <c:idx val="1"/>
          <c:order val="1"/>
          <c:tx>
            <c:strRef>
              <c:f>'EKO3'!$O$23</c:f>
              <c:strCache>
                <c:ptCount val="1"/>
                <c:pt idx="0">
                  <c:v>30─54 yr.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EB8F-48C7-998C-0D54B9A6DE7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EB8F-48C7-998C-0D54B9A6DE7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'EKO3'!$O$24:$O$25</c:f>
              <c:numCache>
                <c:formatCode>General</c:formatCode>
                <c:ptCount val="2"/>
                <c:pt idx="0">
                  <c:v>55.1</c:v>
                </c:pt>
                <c:pt idx="1">
                  <c:v>52.4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72-4AA1-ABA3-479EBE5F9D56}"/>
            </c:ext>
          </c:extLst>
        </c:ser>
        <c:ser>
          <c:idx val="2"/>
          <c:order val="2"/>
          <c:tx>
            <c:strRef>
              <c:f>'EKO3'!$P$23</c:f>
              <c:strCache>
                <c:ptCount val="1"/>
                <c:pt idx="0">
                  <c:v>55+ yr.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EB8F-48C7-998C-0D54B9A6DE75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EB8F-48C7-998C-0D54B9A6DE7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'EKO3'!$P$24:$P$25</c:f>
              <c:numCache>
                <c:formatCode>General</c:formatCode>
                <c:ptCount val="2"/>
                <c:pt idx="0">
                  <c:v>24.7</c:v>
                </c:pt>
                <c:pt idx="1">
                  <c:v>27.9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72-4AA1-ABA3-479EBE5F9D5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411954560"/>
        <c:axId val="412386432"/>
      </c:barChart>
      <c:catAx>
        <c:axId val="41195456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412386432"/>
        <c:crosses val="autoZero"/>
        <c:auto val="1"/>
        <c:lblAlgn val="ctr"/>
        <c:lblOffset val="100"/>
        <c:noMultiLvlLbl val="0"/>
      </c:catAx>
      <c:valAx>
        <c:axId val="41238643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411954560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2058474800741654"/>
          <c:y val="0.39939262399892356"/>
          <c:w val="0.16962931927087094"/>
          <c:h val="0.1940919644659802"/>
        </c:manualLayout>
      </c:layout>
      <c:overlay val="0"/>
      <c:txPr>
        <a:bodyPr/>
        <a:lstStyle/>
        <a:p>
          <a:pPr algn="ctr">
            <a:defRPr lang="en-US"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1155372889904795E-2"/>
          <c:y val="4.0625464921196799E-2"/>
          <c:w val="0.88835481337835687"/>
          <c:h val="0.795706540236637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OBRAZ6!$A$11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OBRAZ6!$B$11:$C$11</c:f>
              <c:numCache>
                <c:formatCode>General</c:formatCode>
                <c:ptCount val="2"/>
                <c:pt idx="0">
                  <c:v>3</c:v>
                </c:pt>
                <c:pt idx="1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BE-48A4-96B1-2EDE0B09E86D}"/>
            </c:ext>
          </c:extLst>
        </c:ser>
        <c:ser>
          <c:idx val="1"/>
          <c:order val="1"/>
          <c:tx>
            <c:strRef>
              <c:f>OBRAZ6!$A$12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OBRAZ6!$B$12:$C$12</c:f>
              <c:numCache>
                <c:formatCode>General</c:formatCode>
                <c:ptCount val="2"/>
                <c:pt idx="0">
                  <c:v>0</c:v>
                </c:pt>
                <c:pt idx="1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BE-48A4-96B1-2EDE0B09E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413445120"/>
        <c:axId val="414130944"/>
      </c:barChart>
      <c:catAx>
        <c:axId val="41344512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414130944"/>
        <c:crosses val="autoZero"/>
        <c:auto val="1"/>
        <c:lblAlgn val="ctr"/>
        <c:lblOffset val="100"/>
        <c:noMultiLvlLbl val="0"/>
      </c:catAx>
      <c:valAx>
        <c:axId val="4141309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41344512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642692921902212"/>
          <c:y val="0.91522759322719671"/>
          <c:w val="0.56714614156195575"/>
          <c:h val="6.733371567244005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8735835424301E-2"/>
          <c:y val="5.5407172114849294E-2"/>
          <c:w val="0.88809301445259059"/>
          <c:h val="0.756158473554062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-2.2808693255848742E-4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2DA-4B0C-8E56-233454990422}"/>
                </c:ext>
              </c:extLst>
            </c:dLbl>
            <c:dLbl>
              <c:idx val="2"/>
              <c:layout>
                <c:manualLayout>
                  <c:x val="-2.465646496022859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DA-4B0C-8E56-233454990422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OBRAZ8!$N$13:$N$15</c:f>
              <c:numCache>
                <c:formatCode>General</c:formatCode>
                <c:ptCount val="3"/>
                <c:pt idx="0">
                  <c:v>88</c:v>
                </c:pt>
                <c:pt idx="1">
                  <c:v>225</c:v>
                </c:pt>
                <c:pt idx="2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2DA-4B0C-8E56-233454990422}"/>
            </c:ext>
          </c:extLst>
        </c:ser>
        <c:ser>
          <c:idx val="1"/>
          <c:order val="1"/>
          <c:tx>
            <c:strRef>
              <c:f>OBRAZ8!$O$12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OBRAZ8!$O$13:$O$15</c:f>
              <c:numCache>
                <c:formatCode>General</c:formatCode>
                <c:ptCount val="3"/>
                <c:pt idx="0">
                  <c:v>40</c:v>
                </c:pt>
                <c:pt idx="1">
                  <c:v>271</c:v>
                </c:pt>
                <c:pt idx="2">
                  <c:v>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2DA-4B0C-8E56-2334549904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14150016"/>
        <c:axId val="414151808"/>
      </c:barChart>
      <c:catAx>
        <c:axId val="4141500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414151808"/>
        <c:crosses val="autoZero"/>
        <c:auto val="1"/>
        <c:lblAlgn val="ctr"/>
        <c:lblOffset val="100"/>
        <c:noMultiLvlLbl val="0"/>
      </c:catAx>
      <c:valAx>
        <c:axId val="4141518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1415001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7690518513994375E-2"/>
          <c:y val="0.90477583531571504"/>
          <c:w val="0.21172456215533439"/>
          <c:h val="7.6284766037532314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405907781882606E-2"/>
          <c:y val="4.7537807774028246E-2"/>
          <c:w val="0.88207598697114953"/>
          <c:h val="0.7523459567554056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OBRAZ8!$N$28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OBRAZ8!$N$29:$N$31</c:f>
              <c:numCache>
                <c:formatCode>General</c:formatCode>
                <c:ptCount val="3"/>
                <c:pt idx="0">
                  <c:v>23</c:v>
                </c:pt>
                <c:pt idx="1">
                  <c:v>50</c:v>
                </c:pt>
                <c:pt idx="2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B2-4D68-937C-98555101FEB7}"/>
            </c:ext>
          </c:extLst>
        </c:ser>
        <c:ser>
          <c:idx val="1"/>
          <c:order val="1"/>
          <c:tx>
            <c:strRef>
              <c:f>OBRAZ8!$O$28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OBRAZ8!$O$29:$O$31</c:f>
              <c:numCache>
                <c:formatCode>General</c:formatCode>
                <c:ptCount val="3"/>
                <c:pt idx="0">
                  <c:v>14</c:v>
                </c:pt>
                <c:pt idx="1">
                  <c:v>66</c:v>
                </c:pt>
                <c:pt idx="2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B2-4D68-937C-98555101FE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14182400"/>
        <c:axId val="414327552"/>
      </c:barChart>
      <c:catAx>
        <c:axId val="41418240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414327552"/>
        <c:crosses val="autoZero"/>
        <c:auto val="1"/>
        <c:lblAlgn val="ctr"/>
        <c:lblOffset val="100"/>
        <c:noMultiLvlLbl val="0"/>
      </c:catAx>
      <c:valAx>
        <c:axId val="4143275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1418240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341184262324817E-2"/>
          <c:y val="0.89848674754840085"/>
          <c:w val="0.23636055097115227"/>
          <c:h val="7.626670099137442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lang="en-US" sz="1100" b="0" i="0" u="none" strike="noStrike" kern="1200" baseline="0">
              <a:solidFill>
                <a:sysClr val="windowText" lastClr="000000"/>
              </a:solidFill>
              <a:latin typeface="Arial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5864117891455"/>
          <c:y val="5.1717191461267721E-2"/>
          <c:w val="0.82230613218802195"/>
          <c:h val="0.8649211605521094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89C-4ED6-9AAA-49B6F8F9AB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89C-4ED6-9AAA-49B6F8F9AB6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'SOC2'!$G$10:$G$11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'SOC2'!$H$10:$H$11</c:f>
              <c:numCache>
                <c:formatCode>General</c:formatCode>
                <c:ptCount val="2"/>
                <c:pt idx="0">
                  <c:v>1705</c:v>
                </c:pt>
                <c:pt idx="1">
                  <c:v>1534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9C-4ED6-9AAA-49B6F8F9AB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14341760"/>
        <c:axId val="414343552"/>
      </c:barChart>
      <c:catAx>
        <c:axId val="41434176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414343552"/>
        <c:crosses val="autoZero"/>
        <c:auto val="1"/>
        <c:lblAlgn val="ctr"/>
        <c:lblOffset val="100"/>
        <c:noMultiLvlLbl val="0"/>
      </c:catAx>
      <c:valAx>
        <c:axId val="4143435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1434176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210499575900835"/>
          <c:y val="3.8242247253511337E-2"/>
          <c:w val="0.8596184399178497"/>
          <c:h val="0.8619394650136817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1480</c:v>
                </c:pt>
                <c:pt idx="1">
                  <c:v>1404</c:v>
                </c:pt>
                <c:pt idx="2">
                  <c:v>1297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B3-4FB9-BCD2-F8F2C2582A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14359936"/>
        <c:axId val="414361472"/>
      </c:barChart>
      <c:catAx>
        <c:axId val="4143599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14361472"/>
        <c:crosses val="autoZero"/>
        <c:auto val="1"/>
        <c:lblAlgn val="ctr"/>
        <c:lblOffset val="100"/>
        <c:noMultiLvlLbl val="0"/>
      </c:catAx>
      <c:valAx>
        <c:axId val="4143614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1435993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3.8891935915214872E-2"/>
          <c:w val="0.88217363273311611"/>
          <c:h val="0.7491452402352879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OBRAZ3!$A$13</c:f>
              <c:strCache>
                <c:ptCount val="1"/>
                <c:pt idx="0">
                  <c:v> Не плаћају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OBRAZ3!$B$13:$D$13</c:f>
              <c:numCache>
                <c:formatCode>General</c:formatCode>
                <c:ptCount val="3"/>
                <c:pt idx="0">
                  <c:v>18.3</c:v>
                </c:pt>
                <c:pt idx="1">
                  <c:v>22.2</c:v>
                </c:pt>
                <c:pt idx="2">
                  <c:v>25.9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OBRAZ3!$A$14</c:f>
              <c:strCache>
                <c:ptCount val="1"/>
                <c:pt idx="0">
                  <c:v> Плаћају регресирану цену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OBRAZ3!$B$14:$D$14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547-4414-8277-037FF933654D}"/>
            </c:ext>
          </c:extLst>
        </c:ser>
        <c:ser>
          <c:idx val="2"/>
          <c:order val="2"/>
          <c:tx>
            <c:strRef>
              <c:f>OBRAZ3!$A$15</c:f>
              <c:strCache>
                <c:ptCount val="1"/>
                <c:pt idx="0">
                  <c:v> Плаћају пуну цену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OBRAZ3!$B$15:$D$15</c:f>
              <c:numCache>
                <c:formatCode>General</c:formatCode>
                <c:ptCount val="3"/>
                <c:pt idx="0">
                  <c:v>81.7</c:v>
                </c:pt>
                <c:pt idx="1">
                  <c:v>77.8</c:v>
                </c:pt>
                <c:pt idx="2">
                  <c:v>74.099999999999994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547-4414-8277-037FF93365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149093376"/>
        <c:axId val="149097472"/>
      </c:barChart>
      <c:catAx>
        <c:axId val="1490933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9097472"/>
        <c:crosses val="autoZero"/>
        <c:auto val="1"/>
        <c:lblAlgn val="ctr"/>
        <c:lblOffset val="100"/>
        <c:noMultiLvlLbl val="0"/>
      </c:catAx>
      <c:valAx>
        <c:axId val="14909747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149093376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5402076466992019E-2"/>
          <c:y val="0.87251407757269817"/>
          <c:w val="0.93350780574593661"/>
          <c:h val="9.4198464048394867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53527091650478"/>
          <c:y val="4.9717531818152701E-2"/>
          <c:w val="0.83808288945581866"/>
          <c:h val="0.84311075870305929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9E4C-4951-B04B-7BBC17B284FB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9E4C-4951-B04B-7BBC17B284FB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9E4C-4951-B04B-7BBC17B284FB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'SOC6'!$I$14:$I$16</c:f>
              <c:strCache>
                <c:ptCount val="3"/>
                <c:pt idx="0">
                  <c:v>0─17 yr.</c:v>
                </c:pt>
                <c:pt idx="1">
                  <c:v>18─64 yr.</c:v>
                </c:pt>
                <c:pt idx="2">
                  <c:v>65+ yr.</c:v>
                </c:pt>
              </c:strCache>
            </c:strRef>
          </c:cat>
          <c:val>
            <c:numRef>
              <c:f>'SOC6'!$J$14:$J$16</c:f>
              <c:numCache>
                <c:formatCode>General</c:formatCode>
                <c:ptCount val="3"/>
                <c:pt idx="0">
                  <c:v>13</c:v>
                </c:pt>
                <c:pt idx="1">
                  <c:v>33</c:v>
                </c:pt>
                <c:pt idx="2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E4C-4951-B04B-7BBC17B284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14695808"/>
        <c:axId val="414697344"/>
      </c:barChart>
      <c:catAx>
        <c:axId val="41469580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14697344"/>
        <c:crosses val="autoZero"/>
        <c:auto val="1"/>
        <c:lblAlgn val="ctr"/>
        <c:lblOffset val="100"/>
        <c:noMultiLvlLbl val="0"/>
      </c:catAx>
      <c:valAx>
        <c:axId val="414697344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1469580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5976190296163"/>
          <c:y val="9.4406180394870573E-2"/>
          <c:w val="0.80623308586734121"/>
          <c:h val="0.70209072183898102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BDB-47BD-BFE6-B0375A3308C7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133C-4271-8529-9F22AD16B4E8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PRAV2!$A$17:$A$18</c:f>
              <c:strCache>
                <c:ptCount val="2"/>
                <c:pt idx="0">
                  <c:v>18─29 yr.</c:v>
                </c:pt>
                <c:pt idx="1">
                  <c:v>30+ yr.</c:v>
                </c:pt>
              </c:strCache>
            </c:strRef>
          </c:cat>
          <c:val>
            <c:numRef>
              <c:f>PRAV2!$B$17:$B$18</c:f>
              <c:numCache>
                <c:formatCode>General</c:formatCode>
                <c:ptCount val="2"/>
                <c:pt idx="0">
                  <c:v>18</c:v>
                </c:pt>
                <c:pt idx="1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BDB-47BD-BFE6-B0375A3308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14752128"/>
        <c:axId val="414753920"/>
      </c:barChart>
      <c:catAx>
        <c:axId val="41475212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14753920"/>
        <c:crosses val="autoZero"/>
        <c:auto val="1"/>
        <c:lblAlgn val="ctr"/>
        <c:lblOffset val="100"/>
        <c:noMultiLvlLbl val="0"/>
      </c:catAx>
      <c:valAx>
        <c:axId val="414753920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1475212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7867954311372"/>
          <c:y val="7.4124319783633125E-2"/>
          <c:w val="0.83219478564750493"/>
          <c:h val="0.8040073647510479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3660</c:v>
                </c:pt>
                <c:pt idx="1">
                  <c:v>3402</c:v>
                </c:pt>
                <c:pt idx="2">
                  <c:v>3157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D2-4C38-A301-5A8F7A22CA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14762112"/>
        <c:axId val="414763648"/>
      </c:barChart>
      <c:catAx>
        <c:axId val="4147621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14763648"/>
        <c:crosses val="autoZero"/>
        <c:auto val="1"/>
        <c:lblAlgn val="ctr"/>
        <c:lblOffset val="100"/>
        <c:noMultiLvlLbl val="0"/>
      </c:catAx>
      <c:valAx>
        <c:axId val="4147636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1476211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540692936298216"/>
          <c:y val="5.4326374643015221E-2"/>
          <c:w val="0.60863071087584464"/>
          <c:h val="0.89543397288926396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FD5-4928-9A6B-8DC235128239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7FD5-4928-9A6B-8DC235128239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7FD5-4928-9A6B-8DC235128239}"/>
              </c:ext>
            </c:extLst>
          </c:dPt>
          <c:dLbls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D5-4928-9A6B-8DC2351282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'DEM2'!$Q$17:$S$17</c:f>
              <c:strCache>
                <c:ptCount val="3"/>
                <c:pt idx="0">
                  <c:v>0─17 yr.</c:v>
                </c:pt>
                <c:pt idx="1">
                  <c:v>18─64 yr</c:v>
                </c:pt>
                <c:pt idx="2">
                  <c:v>65+ yr</c:v>
                </c:pt>
              </c:strCache>
            </c:strRef>
          </c:cat>
          <c:val>
            <c:numRef>
              <c:f>'DEM2'!$Q$18:$S$18</c:f>
              <c:numCache>
                <c:formatCode>General</c:formatCode>
                <c:ptCount val="3"/>
                <c:pt idx="0">
                  <c:v>17.014051522248245</c:v>
                </c:pt>
                <c:pt idx="1">
                  <c:v>60.884074941451992</c:v>
                </c:pt>
                <c:pt idx="2">
                  <c:v>22.101873536299767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FD5-4928-9A6B-8DC235128239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33500852473065"/>
          <c:y val="4.6584003808601414E-2"/>
          <c:w val="0.78919002480733136"/>
          <c:h val="0.7106419105022084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'SOC4'!$F$10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'SOC4'!$F$11:$F$13</c:f>
              <c:numCache>
                <c:formatCode>General</c:formatCode>
                <c:ptCount val="3"/>
                <c:pt idx="0">
                  <c:v>17</c:v>
                </c:pt>
                <c:pt idx="1">
                  <c:v>17</c:v>
                </c:pt>
                <c:pt idx="2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F6-4C20-846B-8CDBE7F27AC7}"/>
            </c:ext>
          </c:extLst>
        </c:ser>
        <c:ser>
          <c:idx val="1"/>
          <c:order val="1"/>
          <c:tx>
            <c:strRef>
              <c:f>'SOC4'!$G$10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'SOC4'!$G$11:$G$13</c:f>
              <c:numCache>
                <c:formatCode>General</c:formatCode>
                <c:ptCount val="3"/>
                <c:pt idx="0">
                  <c:v>1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F6-4C20-846B-8CDBE7F27A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416425472"/>
        <c:axId val="416427008"/>
      </c:barChart>
      <c:catAx>
        <c:axId val="4164254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16427008"/>
        <c:crosses val="autoZero"/>
        <c:auto val="1"/>
        <c:lblAlgn val="ctr"/>
        <c:lblOffset val="100"/>
        <c:noMultiLvlLbl val="0"/>
      </c:catAx>
      <c:valAx>
        <c:axId val="4164270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41642547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4090523631884267E-2"/>
          <c:y val="0.83898562088261142"/>
          <c:w val="0.85752866395033012"/>
          <c:h val="0.13562510340619591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54906300823182"/>
          <c:y val="4.3143931332907733E-2"/>
          <c:w val="0.80493060687067908"/>
          <c:h val="0.7133949067177414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'SOC4'!$F$17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'SOC4'!$F$18:$F$20</c:f>
              <c:numCache>
                <c:formatCode>General</c:formatCode>
                <c:ptCount val="3"/>
                <c:pt idx="0">
                  <c:v>1</c:v>
                </c:pt>
                <c:pt idx="1">
                  <c:v>1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26-4D47-933C-518C01328D8C}"/>
            </c:ext>
          </c:extLst>
        </c:ser>
        <c:ser>
          <c:idx val="1"/>
          <c:order val="1"/>
          <c:tx>
            <c:strRef>
              <c:f>'SOC4'!$G$17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'SOC4'!$G$18:$G$20</c:f>
              <c:numCache>
                <c:formatCode>General</c:formatCode>
                <c:ptCount val="3"/>
                <c:pt idx="0">
                  <c:v>1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26-4D47-933C-518C01328D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416941184"/>
        <c:axId val="416942720"/>
      </c:barChart>
      <c:catAx>
        <c:axId val="4169411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16942720"/>
        <c:crosses val="autoZero"/>
        <c:auto val="1"/>
        <c:lblAlgn val="ctr"/>
        <c:lblOffset val="100"/>
        <c:noMultiLvlLbl val="0"/>
      </c:catAx>
      <c:valAx>
        <c:axId val="4169427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41694118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5069206486024234E-2"/>
          <c:y val="0.84049197431862444"/>
          <c:w val="0.85549482107270702"/>
          <c:h val="0.13369202207367767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284011830973778E-2"/>
          <c:y val="8.1295018412328154E-2"/>
          <c:w val="0.80037085893731685"/>
          <c:h val="0.824799335247386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#,#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OBRAZ4!$H$13:$H$15</c:f>
              <c:numCache>
                <c:formatCode>General</c:formatCode>
                <c:ptCount val="3"/>
                <c:pt idx="0">
                  <c:v>102.6</c:v>
                </c:pt>
                <c:pt idx="1">
                  <c:v>106.3</c:v>
                </c:pt>
                <c:pt idx="2">
                  <c:v>101.5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57-427A-8B52-B5097C220E4F}"/>
            </c:ext>
          </c:extLst>
        </c:ser>
        <c:ser>
          <c:idx val="1"/>
          <c:order val="1"/>
          <c:tx>
            <c:strRef>
              <c:f>OBRAZ4!$I$12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#,#0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OBRAZ4!$I$13:$I$15</c:f>
              <c:numCache>
                <c:formatCode>General</c:formatCode>
                <c:ptCount val="3"/>
                <c:pt idx="0">
                  <c:v>98.9</c:v>
                </c:pt>
                <c:pt idx="1">
                  <c:v>111</c:v>
                </c:pt>
                <c:pt idx="2">
                  <c:v>103.3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57-427A-8B52-B5097C220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21507840"/>
        <c:axId val="421509376"/>
      </c:barChart>
      <c:catAx>
        <c:axId val="4215078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21509376"/>
        <c:crosses val="autoZero"/>
        <c:auto val="1"/>
        <c:lblAlgn val="ctr"/>
        <c:lblOffset val="100"/>
        <c:noMultiLvlLbl val="0"/>
      </c:catAx>
      <c:valAx>
        <c:axId val="42150937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21507840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8020306493401057"/>
          <c:y val="0.43291429269272341"/>
          <c:w val="0.10788639566727394"/>
          <c:h val="0.18556968414784367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876997026240886"/>
          <c:y val="5.4237288135593219E-2"/>
          <c:w val="0.84979418352580516"/>
          <c:h val="0.83859104052671385"/>
        </c:manualLayout>
      </c:layout>
      <c:barChart>
        <c:barDir val="col"/>
        <c:grouping val="clustered"/>
        <c:varyColors val="0"/>
        <c:ser>
          <c:idx val="0"/>
          <c:order val="0"/>
          <c:tx>
            <c:v>Series1</c:v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903</c:v>
                </c:pt>
                <c:pt idx="1">
                  <c:v>789</c:v>
                </c:pt>
                <c:pt idx="2">
                  <c:v>687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E3-4DF8-858F-69ACB5EE0B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21616256"/>
        <c:axId val="421663104"/>
      </c:barChart>
      <c:catAx>
        <c:axId val="4216162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21663104"/>
        <c:crosses val="autoZero"/>
        <c:auto val="1"/>
        <c:lblAlgn val="ctr"/>
        <c:lblOffset val="100"/>
        <c:noMultiLvlLbl val="0"/>
      </c:catAx>
      <c:valAx>
        <c:axId val="4216631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2161625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4363081080526574E-2"/>
          <c:y val="5.5287998091147698E-2"/>
          <c:w val="0.88678153086810552"/>
          <c:h val="0.77943484337185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'EKO5'!$H$11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'EKO5'!$H$12:$H$14</c:f>
              <c:numCache>
                <c:formatCode>General</c:formatCode>
                <c:ptCount val="3"/>
                <c:pt idx="0">
                  <c:v>16</c:v>
                </c:pt>
                <c:pt idx="1">
                  <c:v>3</c:v>
                </c:pt>
                <c:pt idx="2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10-4AB3-B400-C50C866959B2}"/>
            </c:ext>
          </c:extLst>
        </c:ser>
        <c:ser>
          <c:idx val="1"/>
          <c:order val="1"/>
          <c:tx>
            <c:strRef>
              <c:f>'EKO5'!$I$11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'EKO5'!$I$12:$I$14</c:f>
              <c:numCache>
                <c:formatCode>General</c:formatCode>
                <c:ptCount val="3"/>
                <c:pt idx="0">
                  <c:v>6</c:v>
                </c:pt>
                <c:pt idx="1">
                  <c:v>8</c:v>
                </c:pt>
                <c:pt idx="2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10-4AB3-B400-C50C866959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21730176"/>
        <c:axId val="421731712"/>
      </c:barChart>
      <c:catAx>
        <c:axId val="421730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21731712"/>
        <c:crosses val="autoZero"/>
        <c:auto val="1"/>
        <c:lblAlgn val="ctr"/>
        <c:lblOffset val="100"/>
        <c:noMultiLvlLbl val="0"/>
      </c:catAx>
      <c:valAx>
        <c:axId val="4217317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2173017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668869280787141E-2"/>
          <c:y val="4.8239138769706848E-2"/>
          <c:w val="0.88445508381804028"/>
          <c:h val="0.78701686279664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'EKO5'!$H$30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'EKO5'!$H$31:$H$33</c:f>
              <c:numCache>
                <c:formatCode>General</c:formatCode>
                <c:ptCount val="3"/>
                <c:pt idx="0">
                  <c:v>43</c:v>
                </c:pt>
                <c:pt idx="1">
                  <c:v>44</c:v>
                </c:pt>
                <c:pt idx="2">
                  <c:v>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63-4BE4-8A3C-FEECA37DDF7E}"/>
            </c:ext>
          </c:extLst>
        </c:ser>
        <c:ser>
          <c:idx val="1"/>
          <c:order val="1"/>
          <c:tx>
            <c:strRef>
              <c:f>'EKO5'!$I$30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'EKO5'!$I$31:$I$33</c:f>
              <c:numCache>
                <c:formatCode>General</c:formatCode>
                <c:ptCount val="3"/>
                <c:pt idx="0">
                  <c:v>73</c:v>
                </c:pt>
                <c:pt idx="1">
                  <c:v>80</c:v>
                </c:pt>
                <c:pt idx="2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63-4BE4-8A3C-FEECA37DDF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21946880"/>
        <c:axId val="421948416"/>
      </c:barChart>
      <c:catAx>
        <c:axId val="421946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21948416"/>
        <c:crosses val="autoZero"/>
        <c:auto val="1"/>
        <c:lblAlgn val="ctr"/>
        <c:lblOffset val="100"/>
        <c:noMultiLvlLbl val="0"/>
      </c:catAx>
      <c:valAx>
        <c:axId val="4219484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2194688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533670556426325E-2"/>
          <c:y val="3.4679038254276956E-2"/>
          <c:w val="0.86882846986563855"/>
          <c:h val="0.797375693712045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OBRAZ6!$A$5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OBRAZ6!$B$5:$C$5</c:f>
              <c:numCache>
                <c:formatCode>General</c:formatCode>
                <c:ptCount val="2"/>
                <c:pt idx="0">
                  <c:v>3</c:v>
                </c:pt>
                <c:pt idx="1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91-49C8-ADF0-B2E57BED4FCC}"/>
            </c:ext>
          </c:extLst>
        </c:ser>
        <c:ser>
          <c:idx val="1"/>
          <c:order val="1"/>
          <c:tx>
            <c:strRef>
              <c:f>OBRAZ6!$A$6</c:f>
              <c:strCache>
                <c:ptCount val="1"/>
                <c:pt idx="0">
                  <c:v> Подручна одељења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OBRAZ6!$B$6:$C$6</c:f>
              <c:numCache>
                <c:formatCode>General</c:formatCode>
                <c:ptCount val="2"/>
                <c:pt idx="0">
                  <c:v>0</c:v>
                </c:pt>
                <c:pt idx="1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91-49C8-ADF0-B2E57BED4F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49330560"/>
        <c:axId val="149430656"/>
      </c:barChart>
      <c:catAx>
        <c:axId val="14933056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49430656"/>
        <c:crosses val="autoZero"/>
        <c:auto val="1"/>
        <c:lblAlgn val="ctr"/>
        <c:lblOffset val="100"/>
        <c:noMultiLvlLbl val="0"/>
      </c:catAx>
      <c:valAx>
        <c:axId val="1494306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49330560"/>
        <c:crosses val="autoZero"/>
        <c:crossBetween val="between"/>
        <c:majorUnit val="2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8529242292694784"/>
          <c:y val="0.90618784528065766"/>
          <c:w val="0.66075477487088863"/>
          <c:h val="7.7806444755829957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33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General</c:formatCode>
                <c:ptCount val="1"/>
                <c:pt idx="0">
                  <c:v>2.0843091334894615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D9-4165-987F-BD7B099CD7D9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General</c:formatCode>
                <c:ptCount val="1"/>
                <c:pt idx="0">
                  <c:v>2.0374707259953162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D9-4165-987F-BD7B099CD7D9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General</c:formatCode>
                <c:ptCount val="1"/>
                <c:pt idx="0">
                  <c:v>2.3243559718969555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1D9-4165-987F-BD7B099CD7D9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General</c:formatCode>
                <c:ptCount val="1"/>
                <c:pt idx="0">
                  <c:v>2.7049180327868854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D9-4165-987F-BD7B099CD7D9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General</c:formatCode>
                <c:ptCount val="1"/>
                <c:pt idx="0">
                  <c:v>2.5468384074941453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1D9-4165-987F-BD7B099CD7D9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General</c:formatCode>
                <c:ptCount val="1"/>
                <c:pt idx="0">
                  <c:v>2.4765807962529274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1D9-4165-987F-BD7B099CD7D9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General</c:formatCode>
                <c:ptCount val="1"/>
                <c:pt idx="0">
                  <c:v>2.5175644028103044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1D9-4165-987F-BD7B099CD7D9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General</c:formatCode>
                <c:ptCount val="1"/>
                <c:pt idx="0">
                  <c:v>3.2903981264637006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1D9-4165-987F-BD7B099CD7D9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General</c:formatCode>
                <c:ptCount val="1"/>
                <c:pt idx="0">
                  <c:v>3.0620608899297426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1D9-4165-987F-BD7B099CD7D9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General</c:formatCode>
                <c:ptCount val="1"/>
                <c:pt idx="0">
                  <c:v>3.6416861826697891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1D9-4165-987F-BD7B099CD7D9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General</c:formatCode>
                <c:ptCount val="1"/>
                <c:pt idx="0">
                  <c:v>3.6241217798594851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1D9-4165-987F-BD7B099CD7D9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General</c:formatCode>
                <c:ptCount val="1"/>
                <c:pt idx="0">
                  <c:v>3.6416861826697891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1D9-4165-987F-BD7B099CD7D9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General</c:formatCode>
                <c:ptCount val="1"/>
                <c:pt idx="0">
                  <c:v>4.0222482435597184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1D9-4165-987F-BD7B099CD7D9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General</c:formatCode>
                <c:ptCount val="1"/>
                <c:pt idx="0">
                  <c:v>4.2447306791569082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1D9-4165-987F-BD7B099CD7D9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General</c:formatCode>
                <c:ptCount val="1"/>
                <c:pt idx="0">
                  <c:v>3.3079625292740049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1D9-4165-987F-BD7B099CD7D9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General</c:formatCode>
                <c:ptCount val="1"/>
                <c:pt idx="0">
                  <c:v>2.0316159250585479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1D9-4165-987F-BD7B099CD7D9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General</c:formatCode>
                <c:ptCount val="1"/>
                <c:pt idx="0">
                  <c:v>1.3817330210772834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1D9-4165-987F-BD7B099CD7D9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General</c:formatCode>
                <c:ptCount val="1"/>
                <c:pt idx="0">
                  <c:v>0.94262295081967218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B1D9-4165-987F-BD7B099CD7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422370688"/>
        <c:axId val="422372480"/>
      </c:barChart>
      <c:catAx>
        <c:axId val="422370688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422372480"/>
        <c:crosses val="autoZero"/>
        <c:auto val="1"/>
        <c:lblAlgn val="ctr"/>
        <c:lblOffset val="100"/>
        <c:noMultiLvlLbl val="0"/>
      </c:catAx>
      <c:valAx>
        <c:axId val="422372480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422370688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General</c:formatCode>
                <c:ptCount val="18"/>
                <c:pt idx="0">
                  <c:v>2.2014051522248246</c:v>
                </c:pt>
                <c:pt idx="1">
                  <c:v>2.3243559718969555</c:v>
                </c:pt>
                <c:pt idx="2">
                  <c:v>2.6112412177985949</c:v>
                </c:pt>
                <c:pt idx="3">
                  <c:v>2.7927400468384076</c:v>
                </c:pt>
                <c:pt idx="4">
                  <c:v>2.7107728337236536</c:v>
                </c:pt>
                <c:pt idx="5">
                  <c:v>2.8922716627634659</c:v>
                </c:pt>
                <c:pt idx="6">
                  <c:v>2.8688524590163933</c:v>
                </c:pt>
                <c:pt idx="7">
                  <c:v>3.3430913348946136</c:v>
                </c:pt>
                <c:pt idx="8">
                  <c:v>3.5948477751756442</c:v>
                </c:pt>
                <c:pt idx="9">
                  <c:v>3.5362997658079625</c:v>
                </c:pt>
                <c:pt idx="10">
                  <c:v>3.7412177985948478</c:v>
                </c:pt>
                <c:pt idx="11">
                  <c:v>3.5362997658079625</c:v>
                </c:pt>
                <c:pt idx="12">
                  <c:v>3.7704918032786887</c:v>
                </c:pt>
                <c:pt idx="13">
                  <c:v>4.0398126463700237</c:v>
                </c:pt>
                <c:pt idx="14">
                  <c:v>3.0796252927400469</c:v>
                </c:pt>
                <c:pt idx="15">
                  <c:v>1.3992974238875877</c:v>
                </c:pt>
                <c:pt idx="16">
                  <c:v>1.0655737704918031</c:v>
                </c:pt>
                <c:pt idx="17">
                  <c:v>0.6088992974238876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48-4C0D-8E96-D13ED84B63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422449536"/>
        <c:axId val="422451072"/>
      </c:barChart>
      <c:catAx>
        <c:axId val="422449536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422451072"/>
        <c:crosses val="autoZero"/>
        <c:auto val="1"/>
        <c:lblAlgn val="ctr"/>
        <c:lblOffset val="100"/>
        <c:noMultiLvlLbl val="0"/>
      </c:catAx>
      <c:valAx>
        <c:axId val="422451072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22449536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5736293013624556E-2"/>
          <c:y val="3.4337692534921152E-2"/>
          <c:w val="0.56025461222707296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OBRAZ10!$H$41</c:f>
              <c:strCache>
                <c:ptCount val="1"/>
                <c:pt idx="0">
                  <c:v> Unknown education</c:v>
                </c:pt>
              </c:strCache>
            </c:strRef>
          </c:tx>
          <c:invertIfNegative val="0"/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OBRAZ10!$I$41:$J$41</c:f>
              <c:numCache>
                <c:formatCode>General</c:formatCode>
                <c:ptCount val="2"/>
                <c:pt idx="0">
                  <c:v>0.36555645816409427</c:v>
                </c:pt>
                <c:pt idx="1">
                  <c:v>0.31502533899465829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E3-417E-AE3B-5718F023135F}"/>
            </c:ext>
          </c:extLst>
        </c:ser>
        <c:ser>
          <c:idx val="1"/>
          <c:order val="1"/>
          <c:tx>
            <c:strRef>
              <c:f>OBRAZ10!$H$42</c:f>
              <c:strCache>
                <c:ptCount val="1"/>
                <c:pt idx="0">
                  <c:v> Without educational attainment</c:v>
                </c:pt>
              </c:strCache>
            </c:strRef>
          </c:tx>
          <c:spPr>
            <a:solidFill>
              <a:srgbClr val="7F7F7F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OBRAZ10!$I$42:$J$42</c:f>
              <c:numCache>
                <c:formatCode>General</c:formatCode>
                <c:ptCount val="2"/>
                <c:pt idx="0">
                  <c:v>4.007581911724885</c:v>
                </c:pt>
                <c:pt idx="1">
                  <c:v>1.3285851253252978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E3-417E-AE3B-5718F023135F}"/>
            </c:ext>
          </c:extLst>
        </c:ser>
        <c:ser>
          <c:idx val="2"/>
          <c:order val="2"/>
          <c:tx>
            <c:strRef>
              <c:f>OBRAZ10!$H$43</c:f>
              <c:strCache>
                <c:ptCount val="1"/>
                <c:pt idx="0">
                  <c:v> Incomplete primary education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1F01-466E-AACC-BF6B2AC637DB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1F01-466E-AACC-BF6B2AC637DB}"/>
              </c:ext>
            </c:extLst>
          </c:dPt>
          <c:dLbls>
            <c:dLbl>
              <c:idx val="0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1F01-466E-AACC-BF6B2AC637DB}"/>
                </c:ext>
              </c:extLst>
            </c:dLbl>
            <c:dLbl>
              <c:idx val="1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1F01-466E-AACC-BF6B2AC637DB}"/>
                </c:ext>
              </c:extLst>
            </c:dLbl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OBRAZ10!$I$43:$J$43</c:f>
              <c:numCache>
                <c:formatCode>General</c:formatCode>
                <c:ptCount val="2"/>
                <c:pt idx="0">
                  <c:v>11.711345789331167</c:v>
                </c:pt>
                <c:pt idx="1">
                  <c:v>7.136008765922476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BE3-417E-AE3B-5718F023135F}"/>
            </c:ext>
          </c:extLst>
        </c:ser>
        <c:ser>
          <c:idx val="3"/>
          <c:order val="3"/>
          <c:tx>
            <c:strRef>
              <c:f>OBRAZ10!$H$44</c:f>
              <c:strCache>
                <c:ptCount val="1"/>
                <c:pt idx="0">
                  <c:v> Primary education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1F01-466E-AACC-BF6B2AC637DB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1F01-466E-AACC-BF6B2AC637D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OBRAZ10!$I$44:$J$44</c:f>
              <c:numCache>
                <c:formatCode>General</c:formatCode>
                <c:ptCount val="2"/>
                <c:pt idx="0">
                  <c:v>22.908204711616573</c:v>
                </c:pt>
                <c:pt idx="1">
                  <c:v>17.833173537871524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BE3-417E-AE3B-5718F023135F}"/>
            </c:ext>
          </c:extLst>
        </c:ser>
        <c:ser>
          <c:idx val="4"/>
          <c:order val="4"/>
          <c:tx>
            <c:strRef>
              <c:f>OBRAZ10!$H$45</c:f>
              <c:strCache>
                <c:ptCount val="1"/>
                <c:pt idx="0">
                  <c:v> Secondary education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1F01-466E-AACC-BF6B2AC637DB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1F01-466E-AACC-BF6B2AC637D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OBRAZ10!$I$45:$J$45</c:f>
              <c:numCache>
                <c:formatCode>General</c:formatCode>
                <c:ptCount val="2"/>
                <c:pt idx="0">
                  <c:v>45.789331167072838</c:v>
                </c:pt>
                <c:pt idx="1">
                  <c:v>57.608546774414457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BE3-417E-AE3B-5718F023135F}"/>
            </c:ext>
          </c:extLst>
        </c:ser>
        <c:ser>
          <c:idx val="5"/>
          <c:order val="5"/>
          <c:tx>
            <c:strRef>
              <c:f>OBRAZ10!$H$46</c:f>
              <c:strCache>
                <c:ptCount val="1"/>
                <c:pt idx="0">
                  <c:v> High education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1F01-466E-AACC-BF6B2AC637DB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1F01-466E-AACC-BF6B2AC637D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OBRAZ10!$I$46:$J$46</c:f>
              <c:numCache>
                <c:formatCode>General</c:formatCode>
                <c:ptCount val="2"/>
                <c:pt idx="0">
                  <c:v>5.3614947197400484</c:v>
                </c:pt>
                <c:pt idx="1">
                  <c:v>6.0539652102451722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BE3-417E-AE3B-5718F023135F}"/>
            </c:ext>
          </c:extLst>
        </c:ser>
        <c:ser>
          <c:idx val="6"/>
          <c:order val="6"/>
          <c:tx>
            <c:strRef>
              <c:f>OBRAZ10!$H$47</c:f>
              <c:strCache>
                <c:ptCount val="1"/>
                <c:pt idx="0">
                  <c:v> Higher education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1F01-466E-AACC-BF6B2AC637DB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1F01-466E-AACC-BF6B2AC637D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OBRAZ10!$I$47:$J$47</c:f>
              <c:numCache>
                <c:formatCode>General</c:formatCode>
                <c:ptCount val="2"/>
                <c:pt idx="0">
                  <c:v>9.8564852423503915</c:v>
                </c:pt>
                <c:pt idx="1">
                  <c:v>9.724695247226407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BE3-417E-AE3B-5718F02313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423260544"/>
        <c:axId val="423262080"/>
      </c:barChart>
      <c:catAx>
        <c:axId val="4232605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23262080"/>
        <c:crosses val="autoZero"/>
        <c:auto val="1"/>
        <c:lblAlgn val="ctr"/>
        <c:lblOffset val="100"/>
        <c:noMultiLvlLbl val="0"/>
      </c:catAx>
      <c:valAx>
        <c:axId val="42326208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23260544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6550857231623273"/>
          <c:y val="4.7056582814788604E-2"/>
          <c:w val="0.2872956939846506"/>
          <c:h val="0.6627281842578666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33611645849662E-2"/>
          <c:y val="3.4337692534921152E-2"/>
          <c:w val="0.52683430309734758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OBRAZ11!$H$32</c:f>
              <c:strCache>
                <c:ptCount val="1"/>
                <c:pt idx="0">
                  <c:v> Computer illiterate persons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BA3-40CB-80CA-F81CFD56993C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7BA3-40CB-80CA-F81CFD56993C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OBRAZ11!$I$32:$J$32</c:f>
              <c:numCache>
                <c:formatCode>General</c:formatCode>
                <c:ptCount val="2"/>
                <c:pt idx="0">
                  <c:v>34.782020037909561</c:v>
                </c:pt>
                <c:pt idx="1">
                  <c:v>27.694836323791261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97-4D13-AE45-30BC15F340B1}"/>
            </c:ext>
          </c:extLst>
        </c:ser>
        <c:ser>
          <c:idx val="1"/>
          <c:order val="1"/>
          <c:tx>
            <c:strRef>
              <c:f>OBRAZ11!$H$33</c:f>
              <c:strCache>
                <c:ptCount val="1"/>
                <c:pt idx="0">
                  <c:v> Persons with partial computer skills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7BA3-40CB-80CA-F81CFD56993C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7BA3-40CB-80CA-F81CFD56993C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OBRAZ11!$I$33:$J$33</c:f>
              <c:numCache>
                <c:formatCode>General</c:formatCode>
                <c:ptCount val="2"/>
                <c:pt idx="0">
                  <c:v>25.873273761169781</c:v>
                </c:pt>
                <c:pt idx="1">
                  <c:v>31.707985207505825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97-4D13-AE45-30BC15F340B1}"/>
            </c:ext>
          </c:extLst>
        </c:ser>
        <c:ser>
          <c:idx val="2"/>
          <c:order val="2"/>
          <c:tx>
            <c:strRef>
              <c:f>OBRAZ11!$H$34</c:f>
              <c:strCache>
                <c:ptCount val="1"/>
                <c:pt idx="0">
                  <c:v> Computer literate persons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7BA3-40CB-80CA-F81CFD56993C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7BA3-40CB-80CA-F81CFD56993C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OBRAZ11!$I$34:$J$34</c:f>
              <c:numCache>
                <c:formatCode>General</c:formatCode>
                <c:ptCount val="2"/>
                <c:pt idx="0">
                  <c:v>39.00622799891687</c:v>
                </c:pt>
                <c:pt idx="1">
                  <c:v>40.268456375838923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797-4D13-AE45-30BC15F340B1}"/>
            </c:ext>
          </c:extLst>
        </c:ser>
        <c:ser>
          <c:idx val="3"/>
          <c:order val="3"/>
          <c:tx>
            <c:strRef>
              <c:f>OBRAZ11!$H$35</c:f>
              <c:strCache>
                <c:ptCount val="1"/>
                <c:pt idx="0">
                  <c:v> Unknown computer literacy</c:v>
                </c:pt>
              </c:strCache>
            </c:strRef>
          </c:tx>
          <c:invertIfNegative val="0"/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OBRAZ11!$I$35:$J$35</c:f>
              <c:numCache>
                <c:formatCode>General</c:formatCode>
                <c:ptCount val="2"/>
                <c:pt idx="0">
                  <c:v>0.33847820200379097</c:v>
                </c:pt>
                <c:pt idx="1">
                  <c:v>0.32872209286399123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A6-466D-A9D3-0F2920C8B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423408768"/>
        <c:axId val="423410304"/>
      </c:barChart>
      <c:catAx>
        <c:axId val="42340876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23410304"/>
        <c:crosses val="autoZero"/>
        <c:auto val="1"/>
        <c:lblAlgn val="ctr"/>
        <c:lblOffset val="100"/>
        <c:noMultiLvlLbl val="0"/>
      </c:catAx>
      <c:valAx>
        <c:axId val="42341030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23408768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013891510514599"/>
          <c:y val="9.029869216260733E-2"/>
          <c:w val="0.32330772507414907"/>
          <c:h val="0.37575017483353018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51549932573569E-2"/>
          <c:y val="4.2145593869731802E-2"/>
          <c:w val="0.84779091097426784"/>
          <c:h val="0.8556116692310016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OBRAZ12!$K$31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OBRAZ12!$K$32:$K$37</c:f>
              <c:numCache>
                <c:formatCode>General</c:formatCode>
                <c:ptCount val="6"/>
                <c:pt idx="0">
                  <c:v>0</c:v>
                </c:pt>
                <c:pt idx="1">
                  <c:v>1</c:v>
                </c:pt>
                <c:pt idx="2">
                  <c:v>13</c:v>
                </c:pt>
                <c:pt idx="3">
                  <c:v>33</c:v>
                </c:pt>
                <c:pt idx="4">
                  <c:v>57</c:v>
                </c:pt>
                <c:pt idx="5">
                  <c:v>116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51-4F5F-9AF7-28EE591DAB79}"/>
            </c:ext>
          </c:extLst>
        </c:ser>
        <c:ser>
          <c:idx val="1"/>
          <c:order val="1"/>
          <c:tx>
            <c:strRef>
              <c:f>OBRAZ12!$L$31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OBRAZ12!$L$32:$L$37</c:f>
              <c:numCache>
                <c:formatCode>General</c:formatCode>
                <c:ptCount val="6"/>
                <c:pt idx="0">
                  <c:v>0</c:v>
                </c:pt>
                <c:pt idx="1">
                  <c:v>1</c:v>
                </c:pt>
                <c:pt idx="2">
                  <c:v>6</c:v>
                </c:pt>
                <c:pt idx="3">
                  <c:v>22</c:v>
                </c:pt>
                <c:pt idx="4">
                  <c:v>13</c:v>
                </c:pt>
                <c:pt idx="5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51-4F5F-9AF7-28EE591DAB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423432960"/>
        <c:axId val="423434496"/>
      </c:barChart>
      <c:catAx>
        <c:axId val="42343296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23434496"/>
        <c:crosses val="autoZero"/>
        <c:auto val="1"/>
        <c:lblAlgn val="ctr"/>
        <c:lblOffset val="100"/>
        <c:noMultiLvlLbl val="0"/>
      </c:catAx>
      <c:valAx>
        <c:axId val="423434496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2343296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829441340018374"/>
          <c:y val="0.6085554072933923"/>
          <c:w val="0.17189684853528694"/>
          <c:h val="0.18454792288894944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845089521435E-2"/>
          <c:y val="6.5368876966327011E-2"/>
          <c:w val="0.88283184226400768"/>
          <c:h val="0.8434541047809507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A95-4546-A397-AD21A99DA743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A95-4546-A397-AD21A99DA743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A95-4546-A397-AD21A99DA743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A95-4546-A397-AD21A99DA743}"/>
              </c:ext>
            </c:extLst>
          </c:dPt>
          <c:dLbls>
            <c:numFmt formatCode="#,#0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OBRAZ12!$J$42:$J$46</c:f>
              <c:strCache>
                <c:ptCount val="5"/>
                <c:pt idx="0">
                  <c:v>Women</c:v>
                </c:pt>
                <c:pt idx="1">
                  <c:v>Men</c:v>
                </c:pt>
                <c:pt idx="3">
                  <c:v>Urban</c:v>
                </c:pt>
                <c:pt idx="4">
                  <c:v>Rural</c:v>
                </c:pt>
              </c:strCache>
            </c:strRef>
          </c:cat>
          <c:val>
            <c:numRef>
              <c:f>OBRAZ12!$K$42:$K$46</c:f>
              <c:numCache>
                <c:formatCode>General</c:formatCode>
                <c:ptCount val="5"/>
                <c:pt idx="0">
                  <c:v>2.83</c:v>
                </c:pt>
                <c:pt idx="1">
                  <c:v>0.85</c:v>
                </c:pt>
                <c:pt idx="3">
                  <c:v>1.3</c:v>
                </c:pt>
                <c:pt idx="4">
                  <c:v>2.56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A95-4546-A397-AD21A99DA7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423757696"/>
        <c:axId val="423759232"/>
      </c:barChart>
      <c:catAx>
        <c:axId val="42375769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23759232"/>
        <c:crosses val="autoZero"/>
        <c:auto val="1"/>
        <c:lblAlgn val="ctr"/>
        <c:lblOffset val="100"/>
        <c:noMultiLvlLbl val="0"/>
      </c:catAx>
      <c:valAx>
        <c:axId val="4237592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2375769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684673239374484"/>
          <c:y val="3.30507765909221E-2"/>
          <c:w val="0.64101881382474246"/>
          <c:h val="0.7731347573929876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POLJ3!$B$21:$B$23</c:f>
              <c:numCache>
                <c:formatCode>General</c:formatCode>
                <c:ptCount val="3"/>
                <c:pt idx="0">
                  <c:v>0</c:v>
                </c:pt>
                <c:pt idx="1">
                  <c:v>64.443710795642133</c:v>
                </c:pt>
                <c:pt idx="2">
                  <c:v>21.295474711623779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C9-4997-9847-BB04C1A72FFB}"/>
            </c:ext>
          </c:extLst>
        </c:ser>
        <c:ser>
          <c:idx val="1"/>
          <c:order val="1"/>
          <c:tx>
            <c:strRef>
              <c:f>POLJ3!$C$20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POLJ3!$C$21:$C$23</c:f>
              <c:numCache>
                <c:formatCode>General</c:formatCode>
                <c:ptCount val="3"/>
                <c:pt idx="0">
                  <c:v>0</c:v>
                </c:pt>
                <c:pt idx="1">
                  <c:v>35.556289204357874</c:v>
                </c:pt>
                <c:pt idx="2">
                  <c:v>78.704525288376217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C9-4997-9847-BB04C1A72F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423806080"/>
        <c:axId val="423807616"/>
      </c:barChart>
      <c:catAx>
        <c:axId val="42380608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23807616"/>
        <c:crosses val="autoZero"/>
        <c:auto val="1"/>
        <c:lblAlgn val="ctr"/>
        <c:lblOffset val="100"/>
        <c:noMultiLvlLbl val="0"/>
      </c:catAx>
      <c:valAx>
        <c:axId val="423807616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23806080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50795721123094906"/>
          <c:y val="0.9006881311967152"/>
          <c:w val="0.23540704470764684"/>
          <c:h val="5.909123039947875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217479496577402E-2"/>
          <c:y val="4.5879212545879205E-2"/>
          <c:w val="0.87556970189416738"/>
          <c:h val="0.838776083154228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#,#0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14</c:v>
                </c:pt>
                <c:pt idx="1">
                  <c:v>75</c:v>
                </c:pt>
                <c:pt idx="2">
                  <c:v>39.200000000000003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67-474D-9263-29681D1552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24315904"/>
        <c:axId val="424329984"/>
      </c:barChart>
      <c:catAx>
        <c:axId val="4243159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24329984"/>
        <c:crosses val="autoZero"/>
        <c:auto val="1"/>
        <c:lblAlgn val="ctr"/>
        <c:lblOffset val="100"/>
        <c:noMultiLvlLbl val="0"/>
      </c:catAx>
      <c:valAx>
        <c:axId val="4243299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2431590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3.5772357723577237E-2"/>
          <c:w val="0.88454543575753819"/>
          <c:h val="0.808524422252096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'DEM3'!$B$21:$B$23</c:f>
              <c:numCache>
                <c:formatCode>General</c:formatCode>
                <c:ptCount val="3"/>
                <c:pt idx="0">
                  <c:v>75</c:v>
                </c:pt>
                <c:pt idx="1">
                  <c:v>63</c:v>
                </c:pt>
                <c:pt idx="2">
                  <c:v>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00-4357-BF28-1D258958E2D9}"/>
            </c:ext>
          </c:extLst>
        </c:ser>
        <c:ser>
          <c:idx val="1"/>
          <c:order val="1"/>
          <c:tx>
            <c:strRef>
              <c:f>'DEM3'!$C$20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'DEM3'!$C$21:$C$23</c:f>
              <c:numCache>
                <c:formatCode>General</c:formatCode>
                <c:ptCount val="3"/>
                <c:pt idx="0">
                  <c:v>68</c:v>
                </c:pt>
                <c:pt idx="1">
                  <c:v>65</c:v>
                </c:pt>
                <c:pt idx="2">
                  <c:v>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00-4357-BF28-1D258958E2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24610048"/>
        <c:axId val="424628224"/>
      </c:barChart>
      <c:catAx>
        <c:axId val="4246100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24628224"/>
        <c:crosses val="autoZero"/>
        <c:auto val="1"/>
        <c:lblAlgn val="ctr"/>
        <c:lblOffset val="100"/>
        <c:noMultiLvlLbl val="0"/>
      </c:catAx>
      <c:valAx>
        <c:axId val="4246282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42461004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3.5772357723577237E-2"/>
          <c:w val="0.88332058886339992"/>
          <c:h val="0.802020357211446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'DEM3'!$F$21:$F$23</c:f>
              <c:numCache>
                <c:formatCode>General</c:formatCode>
                <c:ptCount val="3"/>
                <c:pt idx="0">
                  <c:v>162</c:v>
                </c:pt>
                <c:pt idx="1">
                  <c:v>175</c:v>
                </c:pt>
                <c:pt idx="2">
                  <c:v>150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D0-4395-B280-5D3E60AC9A41}"/>
            </c:ext>
          </c:extLst>
        </c:ser>
        <c:ser>
          <c:idx val="1"/>
          <c:order val="1"/>
          <c:tx>
            <c:strRef>
              <c:f>'DEM3'!$G$20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'DEM3'!$G$21:$G$23</c:f>
              <c:numCache>
                <c:formatCode>General</c:formatCode>
                <c:ptCount val="3"/>
                <c:pt idx="0">
                  <c:v>174</c:v>
                </c:pt>
                <c:pt idx="1">
                  <c:v>193</c:v>
                </c:pt>
                <c:pt idx="2">
                  <c:v>188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D0-4395-B280-5D3E60AC9A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24642432"/>
        <c:axId val="424643968"/>
      </c:barChart>
      <c:catAx>
        <c:axId val="424642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24643968"/>
        <c:crosses val="autoZero"/>
        <c:auto val="1"/>
        <c:lblAlgn val="ctr"/>
        <c:lblOffset val="100"/>
        <c:noMultiLvlLbl val="0"/>
      </c:catAx>
      <c:valAx>
        <c:axId val="4246439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42464243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477531745499339E-2"/>
          <c:y val="5.2250606458283645E-2"/>
          <c:w val="0.88769376768967934"/>
          <c:h val="0.7498454650229000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OBRAZ8!$N$5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1.790980920100958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E94-4D05-B9C0-A1BDD127A931}"/>
                </c:ext>
              </c:extLst>
            </c:dLbl>
            <c:dLbl>
              <c:idx val="2"/>
              <c:layout>
                <c:manualLayout>
                  <c:x val="-6.77582538358249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E94-4D05-B9C0-A1BDD127A931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OBRAZ8!$N$6:$N$8</c:f>
              <c:numCache>
                <c:formatCode>General</c:formatCode>
                <c:ptCount val="3"/>
                <c:pt idx="0">
                  <c:v>88</c:v>
                </c:pt>
                <c:pt idx="1">
                  <c:v>225</c:v>
                </c:pt>
                <c:pt idx="2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E94-4D05-B9C0-A1BDD127A931}"/>
            </c:ext>
          </c:extLst>
        </c:ser>
        <c:ser>
          <c:idx val="1"/>
          <c:order val="1"/>
          <c:tx>
            <c:strRef>
              <c:f>OBRAZ8!$O$5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OBRAZ8!$O$6:$O$8</c:f>
              <c:numCache>
                <c:formatCode>General</c:formatCode>
                <c:ptCount val="3"/>
                <c:pt idx="0">
                  <c:v>40</c:v>
                </c:pt>
                <c:pt idx="1">
                  <c:v>271</c:v>
                </c:pt>
                <c:pt idx="2">
                  <c:v>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E94-4D05-B9C0-A1BDD127A9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0099456"/>
        <c:axId val="150219008"/>
      </c:barChart>
      <c:catAx>
        <c:axId val="15009945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>
            <a:solidFill>
              <a:schemeClr val="bg1">
                <a:lumMod val="75000"/>
              </a:schemeClr>
            </a:solidFill>
          </a:ln>
        </c:spPr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0219008"/>
        <c:crosses val="autoZero"/>
        <c:auto val="1"/>
        <c:lblAlgn val="ctr"/>
        <c:lblOffset val="100"/>
        <c:noMultiLvlLbl val="0"/>
      </c:catAx>
      <c:valAx>
        <c:axId val="1502190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009945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708682660198184E-2"/>
          <c:y val="0.89214962316332047"/>
          <c:w val="0.30029478706798812"/>
          <c:h val="8.2597857860629453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92580280905798"/>
          <c:y val="5.0925925925925923E-2"/>
          <c:w val="0.8056936493852106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'DEM6'!$A$53</c:f>
              <c:strCache>
                <c:ptCount val="1"/>
                <c:pt idx="0">
                  <c:v> 1 member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'DEM6'!$B$53:$C$53</c:f>
              <c:numCache>
                <c:formatCode>General</c:formatCode>
                <c:ptCount val="2"/>
                <c:pt idx="0">
                  <c:v>26.495079485238453</c:v>
                </c:pt>
                <c:pt idx="1">
                  <c:v>23.243243243243246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F2-436B-B7CA-B1A84792910D}"/>
            </c:ext>
          </c:extLst>
        </c:ser>
        <c:ser>
          <c:idx val="1"/>
          <c:order val="1"/>
          <c:tx>
            <c:strRef>
              <c:f>'DEM6'!$A$54</c:f>
              <c:strCache>
                <c:ptCount val="1"/>
                <c:pt idx="0">
                  <c:v> 2 members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'DEM6'!$B$54:$C$54</c:f>
              <c:numCache>
                <c:formatCode>General</c:formatCode>
                <c:ptCount val="2"/>
                <c:pt idx="0">
                  <c:v>27.100681302043906</c:v>
                </c:pt>
                <c:pt idx="1">
                  <c:v>27.738264580369844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F2-436B-B7CA-B1A84792910D}"/>
            </c:ext>
          </c:extLst>
        </c:ser>
        <c:ser>
          <c:idx val="2"/>
          <c:order val="2"/>
          <c:tx>
            <c:strRef>
              <c:f>'DEM6'!$A$55</c:f>
              <c:strCache>
                <c:ptCount val="1"/>
                <c:pt idx="0">
                  <c:v> 3 members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'DEM6'!$B$55:$C$55</c:f>
              <c:numCache>
                <c:formatCode>General</c:formatCode>
                <c:ptCount val="2"/>
                <c:pt idx="0">
                  <c:v>16.199848599545799</c:v>
                </c:pt>
                <c:pt idx="1">
                  <c:v>20.284495021337126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5F2-436B-B7CA-B1A84792910D}"/>
            </c:ext>
          </c:extLst>
        </c:ser>
        <c:ser>
          <c:idx val="3"/>
          <c:order val="3"/>
          <c:tx>
            <c:strRef>
              <c:f>'DEM6'!$A$56</c:f>
              <c:strCache>
                <c:ptCount val="1"/>
                <c:pt idx="0">
                  <c:v> 4 members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'DEM6'!$B$56:$C$56</c:f>
              <c:numCache>
                <c:formatCode>General</c:formatCode>
                <c:ptCount val="2"/>
                <c:pt idx="0">
                  <c:v>14.155942467827403</c:v>
                </c:pt>
                <c:pt idx="1">
                  <c:v>17.809388335704124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5F2-436B-B7CA-B1A84792910D}"/>
            </c:ext>
          </c:extLst>
        </c:ser>
        <c:ser>
          <c:idx val="4"/>
          <c:order val="4"/>
          <c:tx>
            <c:strRef>
              <c:f>'DEM6'!$A$57</c:f>
              <c:strCache>
                <c:ptCount val="1"/>
                <c:pt idx="0">
                  <c:v> 5 members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'DEM6'!$B$57:$C$57</c:f>
              <c:numCache>
                <c:formatCode>General</c:formatCode>
                <c:ptCount val="2"/>
                <c:pt idx="0">
                  <c:v>8.2513247539742629</c:v>
                </c:pt>
                <c:pt idx="1">
                  <c:v>6.7425320056899007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2-436B-B7CA-B1A84792910D}"/>
            </c:ext>
          </c:extLst>
        </c:ser>
        <c:ser>
          <c:idx val="5"/>
          <c:order val="5"/>
          <c:tx>
            <c:strRef>
              <c:f>'DEM6'!$A$58</c:f>
              <c:strCache>
                <c:ptCount val="1"/>
                <c:pt idx="0">
                  <c:v> 6 or more members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'DEM6'!$B$58:$C$58</c:f>
              <c:numCache>
                <c:formatCode>General</c:formatCode>
                <c:ptCount val="2"/>
                <c:pt idx="0">
                  <c:v>7.7971233913701736</c:v>
                </c:pt>
                <c:pt idx="1">
                  <c:v>4.1820768136557618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5F2-436B-B7CA-B1A8479291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426184704"/>
        <c:axId val="426186240"/>
      </c:barChart>
      <c:catAx>
        <c:axId val="42618470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26186240"/>
        <c:crosses val="autoZero"/>
        <c:auto val="1"/>
        <c:lblAlgn val="ctr"/>
        <c:lblOffset val="100"/>
        <c:noMultiLvlLbl val="0"/>
      </c:catAx>
      <c:valAx>
        <c:axId val="426186240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26184704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182043324815544"/>
          <c:y val="0.78112801618286776"/>
          <c:w val="0.61988309769276873"/>
          <c:h val="0.19772652190399315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146652894661592E-2"/>
          <c:y val="6.6634264520659292E-2"/>
          <c:w val="0.91460564077414197"/>
          <c:h val="0.784044075614012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'DEM6'!$F$12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076C-4C00-BEEF-692C029041EA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76C-4C00-BEEF-692C029041EA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76C-4C00-BEEF-692C029041E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76C-4C00-BEEF-692C029041E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076C-4C00-BEEF-692C029041EA}"/>
              </c:ext>
            </c:extLst>
          </c:dPt>
          <c:dLbls>
            <c:numFmt formatCode="#,#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'DEM6'!$F$13:$F$17</c:f>
              <c:numCache>
                <c:formatCode>General</c:formatCode>
                <c:ptCount val="5"/>
                <c:pt idx="0">
                  <c:v>46.48</c:v>
                </c:pt>
                <c:pt idx="1">
                  <c:v>44.76</c:v>
                </c:pt>
                <c:pt idx="2">
                  <c:v>7.18</c:v>
                </c:pt>
                <c:pt idx="3">
                  <c:v>1.0900000000000001</c:v>
                </c:pt>
                <c:pt idx="4">
                  <c:v>0.48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76C-4C00-BEEF-692C029041EA}"/>
            </c:ext>
          </c:extLst>
        </c:ser>
        <c:ser>
          <c:idx val="1"/>
          <c:order val="1"/>
          <c:tx>
            <c:strRef>
              <c:f>'DEM6'!$G$12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#,#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'DEM6'!$G$13:$G$17</c:f>
              <c:numCache>
                <c:formatCode>General</c:formatCode>
                <c:ptCount val="5"/>
                <c:pt idx="0">
                  <c:v>52.25</c:v>
                </c:pt>
                <c:pt idx="1">
                  <c:v>39.03</c:v>
                </c:pt>
                <c:pt idx="2">
                  <c:v>7.17</c:v>
                </c:pt>
                <c:pt idx="3">
                  <c:v>1.31</c:v>
                </c:pt>
                <c:pt idx="4">
                  <c:v>0.24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A41-4666-9195-6D21F696FA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426223104"/>
        <c:axId val="426224640"/>
      </c:barChart>
      <c:catAx>
        <c:axId val="4262231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26224640"/>
        <c:crosses val="autoZero"/>
        <c:auto val="1"/>
        <c:lblAlgn val="ctr"/>
        <c:lblOffset val="100"/>
        <c:noMultiLvlLbl val="0"/>
      </c:catAx>
      <c:valAx>
        <c:axId val="42622464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26223104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4894927791769705"/>
          <c:y val="9.4489150218454054E-2"/>
          <c:w val="0.1451858272720585"/>
          <c:h val="0.1989723983849277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438682233686312E-2"/>
          <c:y val="4.6242690377879245E-2"/>
          <c:w val="0.87584867408815281"/>
          <c:h val="0.8767252170401777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49646</c:v>
                </c:pt>
                <c:pt idx="1">
                  <c:v>53772</c:v>
                </c:pt>
                <c:pt idx="2">
                  <c:v>58912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8E-440C-8CC0-16F886BE40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26405248"/>
        <c:axId val="426501248"/>
      </c:barChart>
      <c:catAx>
        <c:axId val="4264052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26501248"/>
        <c:crosses val="autoZero"/>
        <c:auto val="1"/>
        <c:lblAlgn val="ctr"/>
        <c:lblOffset val="100"/>
        <c:noMultiLvlLbl val="0"/>
      </c:catAx>
      <c:valAx>
        <c:axId val="4265012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2640524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419730292334148"/>
          <c:y val="3.6213452360673623E-2"/>
          <c:w val="0.84591763960539412"/>
          <c:h val="0.8077891481690386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'EKO2'!$G$20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 algn="ctr"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'EKO2'!$G$21:$G$23</c:f>
              <c:numCache>
                <c:formatCode>General</c:formatCode>
                <c:ptCount val="3"/>
                <c:pt idx="0">
                  <c:v>2018</c:v>
                </c:pt>
                <c:pt idx="1">
                  <c:v>2018</c:v>
                </c:pt>
                <c:pt idx="2">
                  <c:v>2104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4F-4E3F-AD44-1D35AC0D3A83}"/>
            </c:ext>
          </c:extLst>
        </c:ser>
        <c:ser>
          <c:idx val="0"/>
          <c:order val="1"/>
          <c:tx>
            <c:strRef>
              <c:f>'EKO2'!$H$20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'EKO2'!$H$21:$H$23</c:f>
              <c:numCache>
                <c:formatCode>General</c:formatCode>
                <c:ptCount val="3"/>
                <c:pt idx="0">
                  <c:v>2955</c:v>
                </c:pt>
                <c:pt idx="1">
                  <c:v>2937</c:v>
                </c:pt>
                <c:pt idx="2">
                  <c:v>2939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BE-4B00-BB2F-CAF33100FA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26834560"/>
        <c:axId val="426844544"/>
      </c:barChart>
      <c:catAx>
        <c:axId val="4268345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26844544"/>
        <c:crosses val="autoZero"/>
        <c:auto val="1"/>
        <c:lblAlgn val="ctr"/>
        <c:lblOffset val="100"/>
        <c:noMultiLvlLbl val="0"/>
      </c:catAx>
      <c:valAx>
        <c:axId val="4268445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2683456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2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051807826906251"/>
          <c:y val="2.8964464548314434E-2"/>
          <c:w val="0.64686301231576826"/>
          <c:h val="0.79519802932434869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877-48B9-99B1-F1F8468106E8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877-48B9-99B1-F1F8468106E8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877-48B9-99B1-F1F8468106E8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F877-48B9-99B1-F1F8468106E8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F877-48B9-99B1-F1F8468106E8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F877-48B9-99B1-F1F8468106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'EKO4'!$A$30:$A$33</c:f>
              <c:strCache>
                <c:ptCount val="4"/>
                <c:pt idx="0">
                  <c:v> Health care</c:v>
                </c:pt>
                <c:pt idx="1">
                  <c:v> Education</c:v>
                </c:pt>
                <c:pt idx="2">
                  <c:v> Social welfare</c:v>
                </c:pt>
                <c:pt idx="3">
                  <c:v> Other activities</c:v>
                </c:pt>
              </c:strCache>
            </c:strRef>
          </c:cat>
          <c:val>
            <c:numRef>
              <c:f>'EKO4'!$B$30:$B$33</c:f>
              <c:numCache>
                <c:formatCode>0.00</c:formatCode>
                <c:ptCount val="4"/>
                <c:pt idx="0">
                  <c:v>34.799999999999997</c:v>
                </c:pt>
                <c:pt idx="1">
                  <c:v>20.8</c:v>
                </c:pt>
                <c:pt idx="2">
                  <c:v>2.9</c:v>
                </c:pt>
                <c:pt idx="3">
                  <c:v>41.500000000000007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877-48B9-99B1-F1F8468106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5683760683760684"/>
          <c:y val="0.84513065447197366"/>
          <c:w val="0.67831196581196584"/>
          <c:h val="0.1384522191818221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221861856876323"/>
          <c:y val="4.0835285374274451E-2"/>
          <c:w val="0.80976036692702569"/>
          <c:h val="0.76559571833828044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OBRAZ5!$B$25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OBRAZ5!$B$26:$B$27</c:f>
              <c:numCache>
                <c:formatCode>0</c:formatCode>
                <c:ptCount val="2"/>
                <c:pt idx="0">
                  <c:v>78.685897435897431</c:v>
                </c:pt>
                <c:pt idx="1">
                  <c:v>99.279538904899141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C2-463A-9462-9BBBE8D171B6}"/>
            </c:ext>
          </c:extLst>
        </c:ser>
        <c:ser>
          <c:idx val="1"/>
          <c:order val="1"/>
          <c:tx>
            <c:strRef>
              <c:f>OBRAZ5!$C$25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OBRAZ5!$C$26:$C$27</c:f>
              <c:numCache>
                <c:formatCode>0</c:formatCode>
                <c:ptCount val="2"/>
                <c:pt idx="0">
                  <c:v>21.314102564102562</c:v>
                </c:pt>
                <c:pt idx="1">
                  <c:v>0.72046109510086453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C2-463A-9462-9BBBE8D171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427394560"/>
        <c:axId val="427396096"/>
      </c:barChart>
      <c:catAx>
        <c:axId val="42739456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27396096"/>
        <c:crosses val="autoZero"/>
        <c:auto val="1"/>
        <c:lblAlgn val="ctr"/>
        <c:lblOffset val="100"/>
        <c:noMultiLvlLbl val="0"/>
      </c:catAx>
      <c:valAx>
        <c:axId val="427396096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27394560"/>
        <c:crosses val="autoZero"/>
        <c:crossBetween val="between"/>
        <c:majorUnit val="20"/>
      </c:valAx>
      <c:spPr>
        <a:noFill/>
        <a:ln cap="flat">
          <a:noFill/>
        </a:ln>
        <a:effectLst/>
      </c:spPr>
    </c:plotArea>
    <c:legend>
      <c:legendPos val="b"/>
      <c:layout>
        <c:manualLayout>
          <c:xMode val="edge"/>
          <c:yMode val="edge"/>
          <c:x val="0.27209510614637028"/>
          <c:y val="0.91183977506843905"/>
          <c:w val="0.47759163293594326"/>
          <c:h val="6.782785698473674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65430154564013"/>
          <c:y val="5.9331186495275343E-2"/>
          <c:w val="0.84359755030621175"/>
          <c:h val="0.824599246465770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31</c:v>
                </c:pt>
                <c:pt idx="1">
                  <c:v>25</c:v>
                </c:pt>
                <c:pt idx="2">
                  <c:v>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27449728"/>
        <c:axId val="427451520"/>
      </c:barChart>
      <c:catAx>
        <c:axId val="427449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27451520"/>
        <c:crosses val="autoZero"/>
        <c:auto val="1"/>
        <c:lblAlgn val="ctr"/>
        <c:lblOffset val="100"/>
        <c:noMultiLvlLbl val="0"/>
      </c:catAx>
      <c:valAx>
        <c:axId val="4274515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2744972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4797358508023243E-2"/>
          <c:y val="4.5790580598433446E-2"/>
          <c:w val="0.88572196603680542"/>
          <c:h val="0.849998736877054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#,#0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14</c:v>
                </c:pt>
                <c:pt idx="1">
                  <c:v>11.4</c:v>
                </c:pt>
                <c:pt idx="2">
                  <c:v>22.2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27463808"/>
        <c:axId val="427465344"/>
      </c:barChart>
      <c:catAx>
        <c:axId val="4274638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27465344"/>
        <c:crosses val="autoZero"/>
        <c:auto val="1"/>
        <c:lblAlgn val="ctr"/>
        <c:lblOffset val="100"/>
        <c:noMultiLvlLbl val="0"/>
      </c:catAx>
      <c:valAx>
        <c:axId val="4274653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2746380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4141332324400368E-2"/>
          <c:w val="0.90396688499194533"/>
          <c:h val="0.86562211907895792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#,#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21.8</c:v>
                </c:pt>
                <c:pt idx="1">
                  <c:v>11.1</c:v>
                </c:pt>
                <c:pt idx="2">
                  <c:v>17.600000000000001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80-46A3-817B-B668D4DE65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27952768"/>
        <c:axId val="427954560"/>
      </c:barChart>
      <c:catAx>
        <c:axId val="427952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27954560"/>
        <c:crosses val="autoZero"/>
        <c:auto val="1"/>
        <c:lblAlgn val="ctr"/>
        <c:lblOffset val="100"/>
        <c:noMultiLvlLbl val="0"/>
      </c:catAx>
      <c:valAx>
        <c:axId val="4279545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2795276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762525747273719E-2"/>
          <c:y val="5.6490138689962548E-2"/>
          <c:w val="0.9154290753025951"/>
          <c:h val="0.784411495206841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'DEM2'!$G$31</c:f>
              <c:strCache>
                <c:ptCount val="1"/>
                <c:pt idx="0">
                  <c:v> Female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#,0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'DEM2'!$G$32:$G$34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'DEM2'!$H$31</c:f>
              <c:strCache>
                <c:ptCount val="1"/>
                <c:pt idx="0">
                  <c:v> Male</c:v>
                </c:pt>
              </c:strCache>
            </c:strRef>
          </c:tx>
          <c:spPr>
            <a:solidFill>
              <a:srgbClr val="00ABBD"/>
            </a:solidFill>
            <a:ln w="3175">
              <a:solidFill>
                <a:schemeClr val="bg1"/>
              </a:solidFill>
            </a:ln>
          </c:spPr>
          <c:invertIfNegative val="0"/>
          <c:dLbls>
            <c:numFmt formatCode="#,0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'DEM2'!$H$32:$H$34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2"/>
        <c:overlap val="-10"/>
        <c:axId val="427980672"/>
        <c:axId val="427982208"/>
      </c:barChart>
      <c:catAx>
        <c:axId val="427980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27982208"/>
        <c:crosses val="autoZero"/>
        <c:auto val="1"/>
        <c:lblAlgn val="ctr"/>
        <c:lblOffset val="100"/>
        <c:noMultiLvlLbl val="0"/>
      </c:catAx>
      <c:valAx>
        <c:axId val="4279822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42798067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8350107811326734"/>
          <c:y val="0.91969440434672378"/>
          <c:w val="0.23299767155089865"/>
          <c:h val="7.0336765907544202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49454793760531E-2"/>
          <c:y val="4.4192805671453228E-2"/>
          <c:w val="0.87155615304184542"/>
          <c:h val="0.7620401701114093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OBRAZ8!$N$21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OBRAZ8!$N$22:$N$24</c:f>
              <c:numCache>
                <c:formatCode>General</c:formatCode>
                <c:ptCount val="3"/>
                <c:pt idx="0">
                  <c:v>23</c:v>
                </c:pt>
                <c:pt idx="1">
                  <c:v>50</c:v>
                </c:pt>
                <c:pt idx="2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01-4A64-949F-4791CBD0D243}"/>
            </c:ext>
          </c:extLst>
        </c:ser>
        <c:ser>
          <c:idx val="1"/>
          <c:order val="1"/>
          <c:tx>
            <c:strRef>
              <c:f>OBRAZ8!$O$21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OBRAZ8!$O$22:$O$24</c:f>
              <c:numCache>
                <c:formatCode>General</c:formatCode>
                <c:ptCount val="3"/>
                <c:pt idx="0">
                  <c:v>14</c:v>
                </c:pt>
                <c:pt idx="1">
                  <c:v>66</c:v>
                </c:pt>
                <c:pt idx="2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01-4A64-949F-4791CBD0D2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0497536"/>
        <c:axId val="150528768"/>
      </c:barChart>
      <c:catAx>
        <c:axId val="15049753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0528768"/>
        <c:crosses val="autoZero"/>
        <c:auto val="1"/>
        <c:lblAlgn val="ctr"/>
        <c:lblOffset val="100"/>
        <c:noMultiLvlLbl val="0"/>
      </c:catAx>
      <c:valAx>
        <c:axId val="1505287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049753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9.2361820626080282E-2"/>
          <c:y val="0.89533095462505019"/>
          <c:w val="0.32530345901884217"/>
          <c:h val="7.9422500188230882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419834242031175E-2"/>
          <c:y val="4.5833348370521117E-2"/>
          <c:w val="0.86011834884275828"/>
          <c:h val="0.85536773470070038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#,#0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93.7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28089344"/>
        <c:axId val="428090880"/>
      </c:barChart>
      <c:catAx>
        <c:axId val="4280893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28090880"/>
        <c:crosses val="autoZero"/>
        <c:auto val="1"/>
        <c:lblAlgn val="ctr"/>
        <c:lblOffset val="100"/>
        <c:noMultiLvlLbl val="0"/>
      </c:catAx>
      <c:valAx>
        <c:axId val="4280908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2808934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5.2436924008243652E-2"/>
          <c:w val="0.88217363273311611"/>
          <c:h val="0.73560026759319963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OBRAZ3!$A$18</c:f>
              <c:strCache>
                <c:ptCount val="1"/>
                <c:pt idx="0">
                  <c:v> Do not pay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OBRAZ3!$B$18:$D$18</c:f>
              <c:numCache>
                <c:formatCode>General</c:formatCode>
                <c:ptCount val="3"/>
                <c:pt idx="0">
                  <c:v>18.3</c:v>
                </c:pt>
                <c:pt idx="1">
                  <c:v>22.2</c:v>
                </c:pt>
                <c:pt idx="2">
                  <c:v>25.9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OBRAZ3!$A$19</c:f>
              <c:strCache>
                <c:ptCount val="1"/>
                <c:pt idx="0">
                  <c:v> At discount price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OBRAZ3!$B$19:$D$19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93A-4C11-A6CC-D3D4089D5BFF}"/>
            </c:ext>
          </c:extLst>
        </c:ser>
        <c:ser>
          <c:idx val="2"/>
          <c:order val="2"/>
          <c:tx>
            <c:strRef>
              <c:f>OBRAZ3!$A$20</c:f>
              <c:strCache>
                <c:ptCount val="1"/>
                <c:pt idx="0">
                  <c:v> Pay the full cost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OBRAZ3!$B$20:$D$20</c:f>
              <c:numCache>
                <c:formatCode>General</c:formatCode>
                <c:ptCount val="3"/>
                <c:pt idx="0">
                  <c:v>81.7</c:v>
                </c:pt>
                <c:pt idx="1">
                  <c:v>77.8</c:v>
                </c:pt>
                <c:pt idx="2">
                  <c:v>74.099999999999994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93A-4C11-A6CC-D3D4089D5B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428121472"/>
        <c:axId val="428131456"/>
      </c:barChart>
      <c:catAx>
        <c:axId val="4281214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28131456"/>
        <c:crosses val="autoZero"/>
        <c:auto val="1"/>
        <c:lblAlgn val="ctr"/>
        <c:lblOffset val="100"/>
        <c:noMultiLvlLbl val="0"/>
      </c:catAx>
      <c:valAx>
        <c:axId val="42813145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428121472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5866140879896495"/>
          <c:y val="0.86574159125165417"/>
          <c:w val="0.70358179794289155"/>
          <c:h val="0.10097083858045486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1872109744115522E-2"/>
          <c:y val="5.8313333862008369E-2"/>
          <c:w val="0.94143426066336422"/>
          <c:h val="0.7753759008350680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TURIZAM2!$C$21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TURIZAM2!$C$22:$C$24</c:f>
              <c:numCache>
                <c:formatCode>General</c:formatCode>
                <c:ptCount val="3"/>
                <c:pt idx="0">
                  <c:v>2469</c:v>
                </c:pt>
                <c:pt idx="1">
                  <c:v>1435</c:v>
                </c:pt>
                <c:pt idx="2">
                  <c:v>3340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4F-47D1-96AF-8A857C5E77E5}"/>
            </c:ext>
          </c:extLst>
        </c:ser>
        <c:ser>
          <c:idx val="0"/>
          <c:order val="1"/>
          <c:tx>
            <c:strRef>
              <c:f>TURIZAM2!$D$21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TURIZAM2!$D$22:$D$24</c:f>
              <c:numCache>
                <c:formatCode>General</c:formatCode>
                <c:ptCount val="3"/>
                <c:pt idx="0">
                  <c:v>155</c:v>
                </c:pt>
                <c:pt idx="1">
                  <c:v>148</c:v>
                </c:pt>
                <c:pt idx="2">
                  <c:v>231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4F-47D1-96AF-8A857C5E77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28174336"/>
        <c:axId val="428176128"/>
      </c:barChart>
      <c:catAx>
        <c:axId val="42817433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28176128"/>
        <c:crosses val="autoZero"/>
        <c:auto val="1"/>
        <c:lblAlgn val="ctr"/>
        <c:lblOffset val="100"/>
        <c:noMultiLvlLbl val="0"/>
      </c:catAx>
      <c:valAx>
        <c:axId val="428176128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42817433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0650270620012892E-2"/>
          <c:y val="3.2862507042640612E-2"/>
          <c:w val="0.93030802669542012"/>
          <c:h val="0.800826680041958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TURIZAM2!$H$21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TURIZAM2!$H$22:$H$24</c:f>
              <c:numCache>
                <c:formatCode>General</c:formatCode>
                <c:ptCount val="3"/>
                <c:pt idx="0">
                  <c:v>8620</c:v>
                </c:pt>
                <c:pt idx="1">
                  <c:v>4487</c:v>
                </c:pt>
                <c:pt idx="2">
                  <c:v>15032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C2-4376-AA9C-84DED4C9C892}"/>
            </c:ext>
          </c:extLst>
        </c:ser>
        <c:ser>
          <c:idx val="1"/>
          <c:order val="1"/>
          <c:tx>
            <c:strRef>
              <c:f>TURIZAM2!$I$21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TURIZAM2!$I$22:$I$24</c:f>
              <c:numCache>
                <c:formatCode>General</c:formatCode>
                <c:ptCount val="3"/>
                <c:pt idx="0">
                  <c:v>237</c:v>
                </c:pt>
                <c:pt idx="1">
                  <c:v>469</c:v>
                </c:pt>
                <c:pt idx="2">
                  <c:v>1269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C2-4376-AA9C-84DED4C9C8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28440192"/>
        <c:axId val="429003136"/>
      </c:barChart>
      <c:catAx>
        <c:axId val="4284401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29003136"/>
        <c:crosses val="autoZero"/>
        <c:auto val="1"/>
        <c:lblAlgn val="ctr"/>
        <c:lblOffset val="100"/>
        <c:noMultiLvlLbl val="0"/>
      </c:catAx>
      <c:valAx>
        <c:axId val="429003136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42844019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9064201149164815E-2"/>
          <c:y val="3.2862507042640612E-2"/>
          <c:w val="0.95336328902567025"/>
          <c:h val="0.8044625148296253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#,#0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TURIZAM2!$L$22:$L$24</c:f>
              <c:numCache>
                <c:formatCode>General</c:formatCode>
                <c:ptCount val="3"/>
                <c:pt idx="0">
                  <c:v>3.5</c:v>
                </c:pt>
                <c:pt idx="1">
                  <c:v>3.1</c:v>
                </c:pt>
                <c:pt idx="2">
                  <c:v>4.5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5B-413D-9363-5584753671A0}"/>
            </c:ext>
          </c:extLst>
        </c:ser>
        <c:ser>
          <c:idx val="0"/>
          <c:order val="1"/>
          <c:tx>
            <c:strRef>
              <c:f>TURIZAM2!$M$21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#,#0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TURIZAM2!$M$22:$M$24</c:f>
              <c:numCache>
                <c:formatCode>General</c:formatCode>
                <c:ptCount val="3"/>
                <c:pt idx="0">
                  <c:v>1.5</c:v>
                </c:pt>
                <c:pt idx="1">
                  <c:v>3.2</c:v>
                </c:pt>
                <c:pt idx="2">
                  <c:v>5.5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5B-413D-9363-5584753671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429017344"/>
        <c:axId val="429473792"/>
      </c:barChart>
      <c:catAx>
        <c:axId val="4290173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29473792"/>
        <c:crosses val="autoZero"/>
        <c:auto val="1"/>
        <c:lblAlgn val="ctr"/>
        <c:lblOffset val="100"/>
        <c:noMultiLvlLbl val="0"/>
      </c:catAx>
      <c:valAx>
        <c:axId val="429473792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42901734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#,#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'EKO2'!$G$35:$G$37</c:f>
              <c:numCache>
                <c:formatCode>General</c:formatCode>
                <c:ptCount val="3"/>
                <c:pt idx="0">
                  <c:v>22.1</c:v>
                </c:pt>
                <c:pt idx="1">
                  <c:v>22.5</c:v>
                </c:pt>
                <c:pt idx="2">
                  <c:v>24.7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#,#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'EKO2'!$H$35:$H$37</c:f>
              <c:numCache>
                <c:formatCode>General</c:formatCode>
                <c:ptCount val="3"/>
                <c:pt idx="0">
                  <c:v>32.200000000000003</c:v>
                </c:pt>
                <c:pt idx="1">
                  <c:v>32.5</c:v>
                </c:pt>
                <c:pt idx="2">
                  <c:v>34.299999999999997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429483904"/>
        <c:axId val="429485440"/>
      </c:barChart>
      <c:catAx>
        <c:axId val="4294839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29485440"/>
        <c:crosses val="autoZero"/>
        <c:auto val="1"/>
        <c:lblAlgn val="ctr"/>
        <c:lblOffset val="100"/>
        <c:noMultiLvlLbl val="0"/>
      </c:catAx>
      <c:valAx>
        <c:axId val="42948544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29483904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46259630480744"/>
          <c:y val="6.3475607256028688E-2"/>
          <c:w val="0.81706079001873211"/>
          <c:h val="0.7855963028694934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5F7-4BA3-B36A-B154A632D6E9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5F7-4BA3-B36A-B154A632D6E9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SAOBINFR2!$A$19:$A$20</c:f>
              <c:strCache>
                <c:ptCount val="2"/>
                <c:pt idx="0">
                  <c:v>Modern
road</c:v>
                </c:pt>
                <c:pt idx="1">
                  <c:v>Total</c:v>
                </c:pt>
              </c:strCache>
            </c:strRef>
          </c:cat>
          <c:val>
            <c:numRef>
              <c:f>SAOBINFR2!$B$19:$B$20</c:f>
              <c:numCache>
                <c:formatCode>General</c:formatCode>
                <c:ptCount val="2"/>
                <c:pt idx="0">
                  <c:v>153.48599999999999</c:v>
                </c:pt>
                <c:pt idx="1">
                  <c:v>202.48599999999999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7-4BA3-B36A-B154A632D6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29852160"/>
        <c:axId val="429853696"/>
      </c:barChart>
      <c:catAx>
        <c:axId val="42985216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29853696"/>
        <c:crosses val="autoZero"/>
        <c:auto val="1"/>
        <c:lblAlgn val="ctr"/>
        <c:lblOffset val="100"/>
        <c:noMultiLvlLbl val="0"/>
      </c:catAx>
      <c:valAx>
        <c:axId val="429853696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2985216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6521748583108"/>
          <c:y val="7.6461451589246734E-2"/>
          <c:w val="0.8238011554647455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solidFill>
                <a:schemeClr val="bg1"/>
              </a:solidFill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2DE3-4215-B074-AF3517E4A943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56A6-4C14-9525-0073E4DA5DD1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SAOBINFR2!$G$19:$G$20</c:f>
              <c:strCache>
                <c:ptCount val="2"/>
                <c:pt idx="0">
                  <c:v>state─owned</c:v>
                </c:pt>
                <c:pt idx="1">
                  <c:v>privately owned</c:v>
                </c:pt>
              </c:strCache>
            </c:strRef>
          </c:cat>
          <c:val>
            <c:numRef>
              <c:f>SAOBINFR2!$H$19:$H$20</c:f>
              <c:numCache>
                <c:formatCode>General</c:formatCode>
                <c:ptCount val="2"/>
                <c:pt idx="0">
                  <c:v>16809.03</c:v>
                </c:pt>
                <c:pt idx="1">
                  <c:v>18825.009999999998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6A6-4C14-9525-0073E4DA5D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29908736"/>
        <c:axId val="429910272"/>
      </c:barChart>
      <c:catAx>
        <c:axId val="42990873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29910272"/>
        <c:crosses val="autoZero"/>
        <c:auto val="1"/>
        <c:lblAlgn val="ctr"/>
        <c:lblOffset val="100"/>
        <c:noMultiLvlLbl val="0"/>
      </c:catAx>
      <c:valAx>
        <c:axId val="4299102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2990873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075107333437625E-2"/>
          <c:y val="3.3175565598113257E-2"/>
          <c:w val="0.8793606924962194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'EKO2'!$L$35:$L$37</c:f>
              <c:numCache>
                <c:formatCode>General</c:formatCode>
                <c:ptCount val="3"/>
                <c:pt idx="0">
                  <c:v>116</c:v>
                </c:pt>
                <c:pt idx="1">
                  <c:v>145</c:v>
                </c:pt>
                <c:pt idx="2">
                  <c:v>137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4D-4234-AE11-E76CF7C494E6}"/>
            </c:ext>
          </c:extLst>
        </c:ser>
        <c:ser>
          <c:idx val="1"/>
          <c:order val="1"/>
          <c:tx>
            <c:strRef>
              <c:f>'EKO2'!$M$34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'EKO2'!$M$35:$M$37</c:f>
              <c:numCache>
                <c:formatCode>General</c:formatCode>
                <c:ptCount val="3"/>
                <c:pt idx="0">
                  <c:v>86</c:v>
                </c:pt>
                <c:pt idx="1">
                  <c:v>96</c:v>
                </c:pt>
                <c:pt idx="2">
                  <c:v>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4D-4234-AE11-E76CF7C494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29989888"/>
        <c:axId val="429991424"/>
      </c:barChart>
      <c:catAx>
        <c:axId val="4299898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29991424"/>
        <c:crosses val="autoZero"/>
        <c:auto val="1"/>
        <c:lblAlgn val="ctr"/>
        <c:lblOffset val="100"/>
        <c:noMultiLvlLbl val="0"/>
      </c:catAx>
      <c:valAx>
        <c:axId val="4299914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29989888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24.xml"/><Relationship Id="rId21" Type="http://schemas.openxmlformats.org/officeDocument/2006/relationships/chart" Target="../charts/chart19.xml"/><Relationship Id="rId42" Type="http://schemas.openxmlformats.org/officeDocument/2006/relationships/image" Target="../media/image6.png"/><Relationship Id="rId47" Type="http://schemas.openxmlformats.org/officeDocument/2006/relationships/chart" Target="../charts/chart35.xml"/><Relationship Id="rId63" Type="http://schemas.openxmlformats.org/officeDocument/2006/relationships/image" Target="../media/image18.jpg"/><Relationship Id="rId68" Type="http://schemas.openxmlformats.org/officeDocument/2006/relationships/chart" Target="../charts/chart46.xml"/><Relationship Id="rId2" Type="http://schemas.openxmlformats.org/officeDocument/2006/relationships/image" Target="../media/image1.png"/><Relationship Id="rId16" Type="http://schemas.openxmlformats.org/officeDocument/2006/relationships/chart" Target="../charts/chart14.xml"/><Relationship Id="rId29" Type="http://schemas.openxmlformats.org/officeDocument/2006/relationships/chart" Target="../charts/chart27.xml"/><Relationship Id="rId11" Type="http://schemas.openxmlformats.org/officeDocument/2006/relationships/chart" Target="../charts/chart9.xml"/><Relationship Id="rId24" Type="http://schemas.openxmlformats.org/officeDocument/2006/relationships/chart" Target="../charts/chart22.xml"/><Relationship Id="rId32" Type="http://schemas.openxmlformats.org/officeDocument/2006/relationships/chart" Target="../charts/chart30.xml"/><Relationship Id="rId37" Type="http://schemas.openxmlformats.org/officeDocument/2006/relationships/hyperlink" Target="http://devinfo.stat.gov.rs/vitalna" TargetMode="External"/><Relationship Id="rId40" Type="http://schemas.openxmlformats.org/officeDocument/2006/relationships/image" Target="../media/image4.png"/><Relationship Id="rId45" Type="http://schemas.openxmlformats.org/officeDocument/2006/relationships/image" Target="../media/image9.png"/><Relationship Id="rId53" Type="http://schemas.openxmlformats.org/officeDocument/2006/relationships/image" Target="../media/image13.jpeg"/><Relationship Id="rId58" Type="http://schemas.openxmlformats.org/officeDocument/2006/relationships/chart" Target="../charts/chart40.xml"/><Relationship Id="rId66" Type="http://schemas.openxmlformats.org/officeDocument/2006/relationships/chart" Target="../charts/chart44.xml"/><Relationship Id="rId5" Type="http://schemas.openxmlformats.org/officeDocument/2006/relationships/chart" Target="../charts/chart3.xml"/><Relationship Id="rId61" Type="http://schemas.openxmlformats.org/officeDocument/2006/relationships/image" Target="../media/image17.png"/><Relationship Id="rId19" Type="http://schemas.openxmlformats.org/officeDocument/2006/relationships/chart" Target="../charts/chart17.xml"/><Relationship Id="rId14" Type="http://schemas.openxmlformats.org/officeDocument/2006/relationships/chart" Target="../charts/chart12.xml"/><Relationship Id="rId22" Type="http://schemas.openxmlformats.org/officeDocument/2006/relationships/chart" Target="../charts/chart20.xml"/><Relationship Id="rId27" Type="http://schemas.openxmlformats.org/officeDocument/2006/relationships/chart" Target="../charts/chart25.xml"/><Relationship Id="rId30" Type="http://schemas.openxmlformats.org/officeDocument/2006/relationships/chart" Target="../charts/chart28.xml"/><Relationship Id="rId35" Type="http://schemas.openxmlformats.org/officeDocument/2006/relationships/chart" Target="../charts/chart33.xml"/><Relationship Id="rId43" Type="http://schemas.openxmlformats.org/officeDocument/2006/relationships/image" Target="../media/image7.png"/><Relationship Id="rId48" Type="http://schemas.openxmlformats.org/officeDocument/2006/relationships/chart" Target="../charts/chart36.xml"/><Relationship Id="rId56" Type="http://schemas.openxmlformats.org/officeDocument/2006/relationships/image" Target="../media/image16.png"/><Relationship Id="rId64" Type="http://schemas.openxmlformats.org/officeDocument/2006/relationships/hyperlink" Target="https://www.stat.gov.rs/" TargetMode="External"/><Relationship Id="rId69" Type="http://schemas.openxmlformats.org/officeDocument/2006/relationships/image" Target="../media/image20.jpeg"/><Relationship Id="rId8" Type="http://schemas.openxmlformats.org/officeDocument/2006/relationships/chart" Target="../charts/chart6.xml"/><Relationship Id="rId51" Type="http://schemas.openxmlformats.org/officeDocument/2006/relationships/image" Target="../media/image11.png"/><Relationship Id="rId72" Type="http://schemas.openxmlformats.org/officeDocument/2006/relationships/image" Target="../media/image21.png"/><Relationship Id="rId3" Type="http://schemas.openxmlformats.org/officeDocument/2006/relationships/chart" Target="../charts/chart1.xml"/><Relationship Id="rId12" Type="http://schemas.openxmlformats.org/officeDocument/2006/relationships/chart" Target="../charts/chart10.xml"/><Relationship Id="rId17" Type="http://schemas.openxmlformats.org/officeDocument/2006/relationships/chart" Target="../charts/chart15.xml"/><Relationship Id="rId25" Type="http://schemas.openxmlformats.org/officeDocument/2006/relationships/chart" Target="../charts/chart23.xml"/><Relationship Id="rId33" Type="http://schemas.openxmlformats.org/officeDocument/2006/relationships/chart" Target="../charts/chart31.xml"/><Relationship Id="rId38" Type="http://schemas.openxmlformats.org/officeDocument/2006/relationships/image" Target="../media/image2.emf"/><Relationship Id="rId46" Type="http://schemas.openxmlformats.org/officeDocument/2006/relationships/image" Target="../media/image10.png"/><Relationship Id="rId59" Type="http://schemas.openxmlformats.org/officeDocument/2006/relationships/chart" Target="../charts/chart41.xml"/><Relationship Id="rId67" Type="http://schemas.openxmlformats.org/officeDocument/2006/relationships/chart" Target="../charts/chart45.xml"/><Relationship Id="rId20" Type="http://schemas.openxmlformats.org/officeDocument/2006/relationships/chart" Target="../charts/chart18.xml"/><Relationship Id="rId41" Type="http://schemas.openxmlformats.org/officeDocument/2006/relationships/image" Target="../media/image5.png"/><Relationship Id="rId54" Type="http://schemas.openxmlformats.org/officeDocument/2006/relationships/image" Target="../media/image14.png"/><Relationship Id="rId62" Type="http://schemas.openxmlformats.org/officeDocument/2006/relationships/chart" Target="../charts/chart43.xml"/><Relationship Id="rId70" Type="http://schemas.openxmlformats.org/officeDocument/2006/relationships/chart" Target="../charts/chart47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4.xml"/><Relationship Id="rId15" Type="http://schemas.openxmlformats.org/officeDocument/2006/relationships/chart" Target="../charts/chart13.xml"/><Relationship Id="rId23" Type="http://schemas.openxmlformats.org/officeDocument/2006/relationships/chart" Target="../charts/chart21.xml"/><Relationship Id="rId28" Type="http://schemas.openxmlformats.org/officeDocument/2006/relationships/chart" Target="../charts/chart26.xml"/><Relationship Id="rId36" Type="http://schemas.openxmlformats.org/officeDocument/2006/relationships/chart" Target="../charts/chart34.xml"/><Relationship Id="rId49" Type="http://schemas.openxmlformats.org/officeDocument/2006/relationships/chart" Target="../charts/chart37.xml"/><Relationship Id="rId57" Type="http://schemas.openxmlformats.org/officeDocument/2006/relationships/chart" Target="../charts/chart39.xml"/><Relationship Id="rId10" Type="http://schemas.openxmlformats.org/officeDocument/2006/relationships/chart" Target="../charts/chart8.xml"/><Relationship Id="rId31" Type="http://schemas.openxmlformats.org/officeDocument/2006/relationships/chart" Target="../charts/chart29.xml"/><Relationship Id="rId44" Type="http://schemas.openxmlformats.org/officeDocument/2006/relationships/image" Target="../media/image8.jpeg"/><Relationship Id="rId52" Type="http://schemas.openxmlformats.org/officeDocument/2006/relationships/image" Target="../media/image12.png"/><Relationship Id="rId60" Type="http://schemas.openxmlformats.org/officeDocument/2006/relationships/chart" Target="../charts/chart42.xml"/><Relationship Id="rId65" Type="http://schemas.openxmlformats.org/officeDocument/2006/relationships/image" Target="../media/image19.gif"/><Relationship Id="rId73" Type="http://schemas.openxmlformats.org/officeDocument/2006/relationships/chart" Target="../charts/chart49.xml"/><Relationship Id="rId4" Type="http://schemas.openxmlformats.org/officeDocument/2006/relationships/chart" Target="../charts/chart2.xml"/><Relationship Id="rId9" Type="http://schemas.openxmlformats.org/officeDocument/2006/relationships/chart" Target="../charts/chart7.xml"/><Relationship Id="rId13" Type="http://schemas.openxmlformats.org/officeDocument/2006/relationships/chart" Target="../charts/chart11.xml"/><Relationship Id="rId18" Type="http://schemas.openxmlformats.org/officeDocument/2006/relationships/chart" Target="../charts/chart16.xml"/><Relationship Id="rId39" Type="http://schemas.openxmlformats.org/officeDocument/2006/relationships/image" Target="../media/image3.png"/><Relationship Id="rId34" Type="http://schemas.openxmlformats.org/officeDocument/2006/relationships/chart" Target="../charts/chart32.xml"/><Relationship Id="rId50" Type="http://schemas.openxmlformats.org/officeDocument/2006/relationships/chart" Target="../charts/chart38.xml"/><Relationship Id="rId55" Type="http://schemas.openxmlformats.org/officeDocument/2006/relationships/image" Target="../media/image15.png"/><Relationship Id="rId7" Type="http://schemas.openxmlformats.org/officeDocument/2006/relationships/chart" Target="../charts/chart5.xml"/><Relationship Id="rId71" Type="http://schemas.openxmlformats.org/officeDocument/2006/relationships/chart" Target="../charts/chart48.xml"/></Relationships>
</file>

<file path=xl/drawings/_rels/drawing3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73.xml"/><Relationship Id="rId21" Type="http://schemas.openxmlformats.org/officeDocument/2006/relationships/chart" Target="../charts/chart68.xml"/><Relationship Id="rId42" Type="http://schemas.openxmlformats.org/officeDocument/2006/relationships/hyperlink" Target="https://www.stat.gov.rs/en-US/" TargetMode="External"/><Relationship Id="rId47" Type="http://schemas.openxmlformats.org/officeDocument/2006/relationships/chart" Target="../charts/chart82.xml"/><Relationship Id="rId63" Type="http://schemas.openxmlformats.org/officeDocument/2006/relationships/image" Target="../media/image18.jpg"/><Relationship Id="rId68" Type="http://schemas.openxmlformats.org/officeDocument/2006/relationships/image" Target="../media/image20.jpeg"/><Relationship Id="rId2" Type="http://schemas.openxmlformats.org/officeDocument/2006/relationships/image" Target="../media/image1.png"/><Relationship Id="rId16" Type="http://schemas.openxmlformats.org/officeDocument/2006/relationships/chart" Target="../charts/chart63.xml"/><Relationship Id="rId29" Type="http://schemas.openxmlformats.org/officeDocument/2006/relationships/chart" Target="../charts/chart76.xml"/><Relationship Id="rId11" Type="http://schemas.openxmlformats.org/officeDocument/2006/relationships/chart" Target="../charts/chart58.xml"/><Relationship Id="rId24" Type="http://schemas.openxmlformats.org/officeDocument/2006/relationships/chart" Target="../charts/chart71.xml"/><Relationship Id="rId32" Type="http://schemas.openxmlformats.org/officeDocument/2006/relationships/chart" Target="../charts/chart79.xml"/><Relationship Id="rId37" Type="http://schemas.openxmlformats.org/officeDocument/2006/relationships/image" Target="../media/image5.png"/><Relationship Id="rId40" Type="http://schemas.openxmlformats.org/officeDocument/2006/relationships/image" Target="../media/image8.jpeg"/><Relationship Id="rId45" Type="http://schemas.openxmlformats.org/officeDocument/2006/relationships/chart" Target="../charts/chart80.xml"/><Relationship Id="rId53" Type="http://schemas.openxmlformats.org/officeDocument/2006/relationships/image" Target="../media/image15.png"/><Relationship Id="rId58" Type="http://schemas.openxmlformats.org/officeDocument/2006/relationships/chart" Target="../charts/chart87.xml"/><Relationship Id="rId66" Type="http://schemas.openxmlformats.org/officeDocument/2006/relationships/chart" Target="../charts/chart93.xml"/><Relationship Id="rId5" Type="http://schemas.openxmlformats.org/officeDocument/2006/relationships/chart" Target="../charts/chart52.xml"/><Relationship Id="rId61" Type="http://schemas.openxmlformats.org/officeDocument/2006/relationships/chart" Target="../charts/chart90.xml"/><Relationship Id="rId19" Type="http://schemas.openxmlformats.org/officeDocument/2006/relationships/chart" Target="../charts/chart66.xml"/><Relationship Id="rId14" Type="http://schemas.openxmlformats.org/officeDocument/2006/relationships/chart" Target="../charts/chart61.xml"/><Relationship Id="rId22" Type="http://schemas.openxmlformats.org/officeDocument/2006/relationships/chart" Target="../charts/chart69.xml"/><Relationship Id="rId27" Type="http://schemas.openxmlformats.org/officeDocument/2006/relationships/chart" Target="../charts/chart74.xml"/><Relationship Id="rId30" Type="http://schemas.openxmlformats.org/officeDocument/2006/relationships/chart" Target="../charts/chart77.xml"/><Relationship Id="rId35" Type="http://schemas.openxmlformats.org/officeDocument/2006/relationships/image" Target="../media/image3.png"/><Relationship Id="rId43" Type="http://schemas.openxmlformats.org/officeDocument/2006/relationships/image" Target="../media/image19.gif"/><Relationship Id="rId48" Type="http://schemas.openxmlformats.org/officeDocument/2006/relationships/chart" Target="../charts/chart83.xml"/><Relationship Id="rId56" Type="http://schemas.openxmlformats.org/officeDocument/2006/relationships/chart" Target="../charts/chart85.xml"/><Relationship Id="rId64" Type="http://schemas.openxmlformats.org/officeDocument/2006/relationships/chart" Target="../charts/chart91.xml"/><Relationship Id="rId69" Type="http://schemas.openxmlformats.org/officeDocument/2006/relationships/chart" Target="../charts/chart95.xml"/><Relationship Id="rId8" Type="http://schemas.openxmlformats.org/officeDocument/2006/relationships/chart" Target="../charts/chart55.xml"/><Relationship Id="rId51" Type="http://schemas.openxmlformats.org/officeDocument/2006/relationships/image" Target="../media/image13.jpeg"/><Relationship Id="rId72" Type="http://schemas.openxmlformats.org/officeDocument/2006/relationships/image" Target="../media/image21.png"/><Relationship Id="rId3" Type="http://schemas.openxmlformats.org/officeDocument/2006/relationships/chart" Target="../charts/chart50.xml"/><Relationship Id="rId12" Type="http://schemas.openxmlformats.org/officeDocument/2006/relationships/chart" Target="../charts/chart59.xml"/><Relationship Id="rId17" Type="http://schemas.openxmlformats.org/officeDocument/2006/relationships/chart" Target="../charts/chart64.xml"/><Relationship Id="rId25" Type="http://schemas.openxmlformats.org/officeDocument/2006/relationships/chart" Target="../charts/chart72.xml"/><Relationship Id="rId33" Type="http://schemas.openxmlformats.org/officeDocument/2006/relationships/hyperlink" Target="http://devinfo.stat.gov.rs/vitalna" TargetMode="External"/><Relationship Id="rId38" Type="http://schemas.openxmlformats.org/officeDocument/2006/relationships/image" Target="../media/image6.png"/><Relationship Id="rId46" Type="http://schemas.openxmlformats.org/officeDocument/2006/relationships/chart" Target="../charts/chart81.xml"/><Relationship Id="rId59" Type="http://schemas.openxmlformats.org/officeDocument/2006/relationships/chart" Target="../charts/chart88.xml"/><Relationship Id="rId67" Type="http://schemas.openxmlformats.org/officeDocument/2006/relationships/chart" Target="../charts/chart94.xml"/><Relationship Id="rId20" Type="http://schemas.openxmlformats.org/officeDocument/2006/relationships/chart" Target="../charts/chart67.xml"/><Relationship Id="rId41" Type="http://schemas.openxmlformats.org/officeDocument/2006/relationships/image" Target="../media/image9.png"/><Relationship Id="rId54" Type="http://schemas.openxmlformats.org/officeDocument/2006/relationships/image" Target="../media/image16.png"/><Relationship Id="rId62" Type="http://schemas.openxmlformats.org/officeDocument/2006/relationships/image" Target="../media/image17.png"/><Relationship Id="rId70" Type="http://schemas.openxmlformats.org/officeDocument/2006/relationships/chart" Target="../charts/chart96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53.xml"/><Relationship Id="rId15" Type="http://schemas.openxmlformats.org/officeDocument/2006/relationships/chart" Target="../charts/chart62.xml"/><Relationship Id="rId23" Type="http://schemas.openxmlformats.org/officeDocument/2006/relationships/chart" Target="../charts/chart70.xml"/><Relationship Id="rId28" Type="http://schemas.openxmlformats.org/officeDocument/2006/relationships/chart" Target="../charts/chart75.xml"/><Relationship Id="rId36" Type="http://schemas.openxmlformats.org/officeDocument/2006/relationships/image" Target="../media/image4.png"/><Relationship Id="rId49" Type="http://schemas.openxmlformats.org/officeDocument/2006/relationships/image" Target="../media/image11.png"/><Relationship Id="rId57" Type="http://schemas.openxmlformats.org/officeDocument/2006/relationships/chart" Target="../charts/chart86.xml"/><Relationship Id="rId10" Type="http://schemas.openxmlformats.org/officeDocument/2006/relationships/chart" Target="../charts/chart57.xml"/><Relationship Id="rId31" Type="http://schemas.openxmlformats.org/officeDocument/2006/relationships/chart" Target="../charts/chart78.xml"/><Relationship Id="rId44" Type="http://schemas.openxmlformats.org/officeDocument/2006/relationships/image" Target="../media/image10.png"/><Relationship Id="rId52" Type="http://schemas.openxmlformats.org/officeDocument/2006/relationships/image" Target="../media/image14.png"/><Relationship Id="rId60" Type="http://schemas.openxmlformats.org/officeDocument/2006/relationships/chart" Target="../charts/chart89.xml"/><Relationship Id="rId65" Type="http://schemas.openxmlformats.org/officeDocument/2006/relationships/chart" Target="../charts/chart92.xml"/><Relationship Id="rId73" Type="http://schemas.openxmlformats.org/officeDocument/2006/relationships/chart" Target="../charts/chart98.xml"/><Relationship Id="rId4" Type="http://schemas.openxmlformats.org/officeDocument/2006/relationships/chart" Target="../charts/chart51.xml"/><Relationship Id="rId9" Type="http://schemas.openxmlformats.org/officeDocument/2006/relationships/chart" Target="../charts/chart56.xml"/><Relationship Id="rId13" Type="http://schemas.openxmlformats.org/officeDocument/2006/relationships/chart" Target="../charts/chart60.xml"/><Relationship Id="rId18" Type="http://schemas.openxmlformats.org/officeDocument/2006/relationships/chart" Target="../charts/chart65.xml"/><Relationship Id="rId39" Type="http://schemas.openxmlformats.org/officeDocument/2006/relationships/image" Target="../media/image7.png"/><Relationship Id="rId34" Type="http://schemas.openxmlformats.org/officeDocument/2006/relationships/image" Target="../media/image2.emf"/><Relationship Id="rId50" Type="http://schemas.openxmlformats.org/officeDocument/2006/relationships/image" Target="../media/image12.png"/><Relationship Id="rId55" Type="http://schemas.openxmlformats.org/officeDocument/2006/relationships/chart" Target="../charts/chart84.xml"/><Relationship Id="rId7" Type="http://schemas.openxmlformats.org/officeDocument/2006/relationships/chart" Target="../charts/chart54.xml"/><Relationship Id="rId71" Type="http://schemas.openxmlformats.org/officeDocument/2006/relationships/chart" Target="../charts/chart9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678459</xdr:colOff>
      <xdr:row>0</xdr:row>
      <xdr:rowOff>119060</xdr:rowOff>
    </xdr:from>
    <xdr:to>
      <xdr:col>10</xdr:col>
      <xdr:colOff>646344</xdr:colOff>
      <xdr:row>1</xdr:row>
      <xdr:rowOff>8616</xdr:rowOff>
    </xdr:to>
    <xdr:pic>
      <xdr:nvPicPr>
        <xdr:cNvPr id="79" name="Picture 78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39383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518804</xdr:colOff>
      <xdr:row>74</xdr:row>
      <xdr:rowOff>47625</xdr:rowOff>
    </xdr:from>
    <xdr:to>
      <xdr:col>1</xdr:col>
      <xdr:colOff>607214</xdr:colOff>
      <xdr:row>75</xdr:row>
      <xdr:rowOff>35719</xdr:rowOff>
    </xdr:to>
    <xdr:sp macro="" textlink="">
      <xdr:nvSpPr>
        <xdr:cNvPr id="60" name="Text Box 67"/>
        <xdr:cNvSpPr txBox="1">
          <a:spLocks noChangeArrowheads="1"/>
        </xdr:cNvSpPr>
      </xdr:nvSpPr>
      <xdr:spPr bwMode="auto">
        <a:xfrm>
          <a:off x="518804" y="32849344"/>
          <a:ext cx="374362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Ж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иворођени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207507</xdr:colOff>
      <xdr:row>123</xdr:row>
      <xdr:rowOff>95251</xdr:rowOff>
    </xdr:from>
    <xdr:to>
      <xdr:col>4</xdr:col>
      <xdr:colOff>226219</xdr:colOff>
      <xdr:row>135</xdr:row>
      <xdr:rowOff>163571</xdr:rowOff>
    </xdr:to>
    <xdr:graphicFrame macro="">
      <xdr:nvGraphicFramePr>
        <xdr:cNvPr id="61" name="Chart 6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227919</xdr:colOff>
      <xdr:row>123</xdr:row>
      <xdr:rowOff>83345</xdr:rowOff>
    </xdr:from>
    <xdr:to>
      <xdr:col>10</xdr:col>
      <xdr:colOff>245731</xdr:colOff>
      <xdr:row>135</xdr:row>
      <xdr:rowOff>190501</xdr:rowOff>
    </xdr:to>
    <xdr:graphicFrame macro="">
      <xdr:nvGraphicFramePr>
        <xdr:cNvPr id="63" name="Chart 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551081</xdr:colOff>
      <xdr:row>122</xdr:row>
      <xdr:rowOff>39117</xdr:rowOff>
    </xdr:from>
    <xdr:to>
      <xdr:col>9</xdr:col>
      <xdr:colOff>369093</xdr:colOff>
      <xdr:row>123</xdr:row>
      <xdr:rowOff>47622</xdr:rowOff>
    </xdr:to>
    <xdr:sp macro="" textlink="">
      <xdr:nvSpPr>
        <xdr:cNvPr id="64" name="Text Box 67"/>
        <xdr:cNvSpPr txBox="1">
          <a:spLocks noChangeArrowheads="1"/>
        </xdr:cNvSpPr>
      </xdr:nvSpPr>
      <xdr:spPr bwMode="auto">
        <a:xfrm>
          <a:off x="6778050" y="47699836"/>
          <a:ext cx="4270949" cy="3180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З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акључени и разведени браков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190492</xdr:colOff>
      <xdr:row>196</xdr:row>
      <xdr:rowOff>202320</xdr:rowOff>
    </xdr:from>
    <xdr:to>
      <xdr:col>4</xdr:col>
      <xdr:colOff>272312</xdr:colOff>
      <xdr:row>209</xdr:row>
      <xdr:rowOff>95252</xdr:rowOff>
    </xdr:to>
    <xdr:graphicFrame macro="">
      <xdr:nvGraphicFramePr>
        <xdr:cNvPr id="6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702451</xdr:colOff>
      <xdr:row>195</xdr:row>
      <xdr:rowOff>41748</xdr:rowOff>
    </xdr:from>
    <xdr:to>
      <xdr:col>4</xdr:col>
      <xdr:colOff>166679</xdr:colOff>
      <xdr:row>196</xdr:row>
      <xdr:rowOff>35635</xdr:rowOff>
    </xdr:to>
    <xdr:sp macro="" textlink="">
      <xdr:nvSpPr>
        <xdr:cNvPr id="71" name="Text Box 67"/>
        <xdr:cNvSpPr txBox="1">
          <a:spLocks noChangeArrowheads="1"/>
        </xdr:cNvSpPr>
      </xdr:nvSpPr>
      <xdr:spPr bwMode="auto">
        <a:xfrm>
          <a:off x="702451" y="72122186"/>
          <a:ext cx="4905384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147975</xdr:colOff>
      <xdr:row>215</xdr:row>
      <xdr:rowOff>292554</xdr:rowOff>
    </xdr:from>
    <xdr:to>
      <xdr:col>3</xdr:col>
      <xdr:colOff>95249</xdr:colOff>
      <xdr:row>227</xdr:row>
      <xdr:rowOff>146276</xdr:rowOff>
    </xdr:to>
    <xdr:graphicFrame macro="">
      <xdr:nvGraphicFramePr>
        <xdr:cNvPr id="69" name="Chart 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542577</xdr:colOff>
      <xdr:row>213</xdr:row>
      <xdr:rowOff>273845</xdr:rowOff>
    </xdr:from>
    <xdr:to>
      <xdr:col>2</xdr:col>
      <xdr:colOff>833431</xdr:colOff>
      <xdr:row>215</xdr:row>
      <xdr:rowOff>166690</xdr:rowOff>
    </xdr:to>
    <xdr:sp macro="" textlink="">
      <xdr:nvSpPr>
        <xdr:cNvPr id="72" name="Text Box 67"/>
        <xdr:cNvSpPr txBox="1">
          <a:spLocks noChangeArrowheads="1"/>
        </xdr:cNvSpPr>
      </xdr:nvSpPr>
      <xdr:spPr bwMode="auto">
        <a:xfrm>
          <a:off x="542577" y="77509689"/>
          <a:ext cx="4767604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202406</xdr:colOff>
      <xdr:row>215</xdr:row>
      <xdr:rowOff>273844</xdr:rowOff>
    </xdr:from>
    <xdr:to>
      <xdr:col>9</xdr:col>
      <xdr:colOff>928688</xdr:colOff>
      <xdr:row>227</xdr:row>
      <xdr:rowOff>125254</xdr:rowOff>
    </xdr:to>
    <xdr:graphicFrame macro="">
      <xdr:nvGraphicFramePr>
        <xdr:cNvPr id="73" name="Chart 7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267016</xdr:colOff>
      <xdr:row>213</xdr:row>
      <xdr:rowOff>285751</xdr:rowOff>
    </xdr:from>
    <xdr:to>
      <xdr:col>9</xdr:col>
      <xdr:colOff>869154</xdr:colOff>
      <xdr:row>215</xdr:row>
      <xdr:rowOff>178596</xdr:rowOff>
    </xdr:to>
    <xdr:sp macro="" textlink="">
      <xdr:nvSpPr>
        <xdr:cNvPr id="74" name="Text Box 67"/>
        <xdr:cNvSpPr txBox="1">
          <a:spLocks noChangeArrowheads="1"/>
        </xdr:cNvSpPr>
      </xdr:nvSpPr>
      <xdr:spPr bwMode="auto">
        <a:xfrm>
          <a:off x="6493985" y="71020782"/>
          <a:ext cx="5055075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и полу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477967</xdr:colOff>
      <xdr:row>387</xdr:row>
      <xdr:rowOff>23821</xdr:rowOff>
    </xdr:from>
    <xdr:to>
      <xdr:col>4</xdr:col>
      <xdr:colOff>523875</xdr:colOff>
      <xdr:row>388</xdr:row>
      <xdr:rowOff>214315</xdr:rowOff>
    </xdr:to>
    <xdr:sp macro="" textlink="">
      <xdr:nvSpPr>
        <xdr:cNvPr id="88" name="Text Box 67"/>
        <xdr:cNvSpPr txBox="1">
          <a:spLocks noChangeArrowheads="1"/>
        </xdr:cNvSpPr>
      </xdr:nvSpPr>
      <xdr:spPr bwMode="auto">
        <a:xfrm>
          <a:off x="477967" y="137338602"/>
          <a:ext cx="5487064" cy="5000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учешћу родитеља у трошковима које родитељи плаћају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345282</xdr:colOff>
      <xdr:row>389</xdr:row>
      <xdr:rowOff>83344</xdr:rowOff>
    </xdr:from>
    <xdr:to>
      <xdr:col>4</xdr:col>
      <xdr:colOff>261938</xdr:colOff>
      <xdr:row>401</xdr:row>
      <xdr:rowOff>119063</xdr:rowOff>
    </xdr:to>
    <xdr:graphicFrame macro="">
      <xdr:nvGraphicFramePr>
        <xdr:cNvPr id="89" name="Chart 8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</xdr:col>
      <xdr:colOff>102052</xdr:colOff>
      <xdr:row>409</xdr:row>
      <xdr:rowOff>1697</xdr:rowOff>
    </xdr:from>
    <xdr:to>
      <xdr:col>10</xdr:col>
      <xdr:colOff>309562</xdr:colOff>
      <xdr:row>421</xdr:row>
      <xdr:rowOff>285748</xdr:rowOff>
    </xdr:to>
    <xdr:graphicFrame macro="">
      <xdr:nvGraphicFramePr>
        <xdr:cNvPr id="92" name="Chart 9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6</xdr:col>
      <xdr:colOff>528964</xdr:colOff>
      <xdr:row>407</xdr:row>
      <xdr:rowOff>196963</xdr:rowOff>
    </xdr:from>
    <xdr:to>
      <xdr:col>9</xdr:col>
      <xdr:colOff>964404</xdr:colOff>
      <xdr:row>408</xdr:row>
      <xdr:rowOff>266700</xdr:rowOff>
    </xdr:to>
    <xdr:sp macro="" textlink="">
      <xdr:nvSpPr>
        <xdr:cNvPr id="93" name="Text Box 67"/>
        <xdr:cNvSpPr txBox="1">
          <a:spLocks noChangeArrowheads="1"/>
        </xdr:cNvSpPr>
      </xdr:nvSpPr>
      <xdr:spPr bwMode="auto">
        <a:xfrm>
          <a:off x="7541745" y="136392557"/>
          <a:ext cx="4102565" cy="2959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сновн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школ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47625</xdr:rowOff>
    </xdr:from>
    <xdr:to>
      <xdr:col>4</xdr:col>
      <xdr:colOff>721012</xdr:colOff>
      <xdr:row>467</xdr:row>
      <xdr:rowOff>12654</xdr:rowOff>
    </xdr:to>
    <xdr:graphicFrame macro="">
      <xdr:nvGraphicFramePr>
        <xdr:cNvPr id="94" name="Chart 9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0</xdr:col>
      <xdr:colOff>564687</xdr:colOff>
      <xdr:row>452</xdr:row>
      <xdr:rowOff>273845</xdr:rowOff>
    </xdr:from>
    <xdr:to>
      <xdr:col>2</xdr:col>
      <xdr:colOff>345274</xdr:colOff>
      <xdr:row>453</xdr:row>
      <xdr:rowOff>273849</xdr:rowOff>
    </xdr:to>
    <xdr:sp macro="" textlink="">
      <xdr:nvSpPr>
        <xdr:cNvPr id="95" name="Text Box 67"/>
        <xdr:cNvSpPr txBox="1">
          <a:spLocks noChangeArrowheads="1"/>
        </xdr:cNvSpPr>
      </xdr:nvSpPr>
      <xdr:spPr bwMode="auto">
        <a:xfrm>
          <a:off x="564687" y="151768970"/>
          <a:ext cx="4257337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уписани у средње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202405</xdr:colOff>
      <xdr:row>454</xdr:row>
      <xdr:rowOff>59531</xdr:rowOff>
    </xdr:from>
    <xdr:to>
      <xdr:col>10</xdr:col>
      <xdr:colOff>583406</xdr:colOff>
      <xdr:row>467</xdr:row>
      <xdr:rowOff>0</xdr:rowOff>
    </xdr:to>
    <xdr:graphicFrame macro="">
      <xdr:nvGraphicFramePr>
        <xdr:cNvPr id="96" name="Chart 9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5</xdr:col>
      <xdr:colOff>673542</xdr:colOff>
      <xdr:row>452</xdr:row>
      <xdr:rowOff>273846</xdr:rowOff>
    </xdr:from>
    <xdr:to>
      <xdr:col>9</xdr:col>
      <xdr:colOff>666745</xdr:colOff>
      <xdr:row>453</xdr:row>
      <xdr:rowOff>263640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6900511" y="151768971"/>
          <a:ext cx="4446140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који завршавају средњу школу,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773897</xdr:colOff>
      <xdr:row>525</xdr:row>
      <xdr:rowOff>129270</xdr:rowOff>
    </xdr:from>
    <xdr:to>
      <xdr:col>10</xdr:col>
      <xdr:colOff>404807</xdr:colOff>
      <xdr:row>526</xdr:row>
      <xdr:rowOff>381002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7786678" y="184354676"/>
          <a:ext cx="4286254" cy="477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Укупан број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орисни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ка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социјалне заштите 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евиденцији Центра за социјални рад,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690563</xdr:colOff>
      <xdr:row>527</xdr:row>
      <xdr:rowOff>47625</xdr:rowOff>
    </xdr:from>
    <xdr:to>
      <xdr:col>10</xdr:col>
      <xdr:colOff>238125</xdr:colOff>
      <xdr:row>536</xdr:row>
      <xdr:rowOff>35243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6</xdr:col>
      <xdr:colOff>452438</xdr:colOff>
      <xdr:row>563</xdr:row>
      <xdr:rowOff>166687</xdr:rowOff>
    </xdr:from>
    <xdr:to>
      <xdr:col>10</xdr:col>
      <xdr:colOff>333375</xdr:colOff>
      <xdr:row>571</xdr:row>
      <xdr:rowOff>238125</xdr:rowOff>
    </xdr:to>
    <xdr:graphicFrame macro="">
      <xdr:nvGraphicFramePr>
        <xdr:cNvPr id="102" name="Chart 10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6</xdr:col>
      <xdr:colOff>721173</xdr:colOff>
      <xdr:row>561</xdr:row>
      <xdr:rowOff>158523</xdr:rowOff>
    </xdr:from>
    <xdr:to>
      <xdr:col>10</xdr:col>
      <xdr:colOff>619124</xdr:colOff>
      <xdr:row>563</xdr:row>
      <xdr:rowOff>78584</xdr:rowOff>
    </xdr:to>
    <xdr:sp macro="" textlink="">
      <xdr:nvSpPr>
        <xdr:cNvPr id="106" name="Text Box 67"/>
        <xdr:cNvSpPr txBox="1">
          <a:spLocks noChangeArrowheads="1"/>
        </xdr:cNvSpPr>
      </xdr:nvSpPr>
      <xdr:spPr bwMode="auto">
        <a:xfrm>
          <a:off x="7733954" y="188693992"/>
          <a:ext cx="4553295" cy="4558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корисника новчане социјалне помоћи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(лица)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738188</xdr:colOff>
      <xdr:row>588</xdr:row>
      <xdr:rowOff>0</xdr:rowOff>
    </xdr:to>
    <xdr:graphicFrame macro="">
      <xdr:nvGraphicFramePr>
        <xdr:cNvPr id="107" name="Chart 10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0</xdr:col>
      <xdr:colOff>374190</xdr:colOff>
      <xdr:row>577</xdr:row>
      <xdr:rowOff>102052</xdr:rowOff>
    </xdr:from>
    <xdr:to>
      <xdr:col>4</xdr:col>
      <xdr:colOff>654841</xdr:colOff>
      <xdr:row>578</xdr:row>
      <xdr:rowOff>251728</xdr:rowOff>
    </xdr:to>
    <xdr:sp macro="" textlink="">
      <xdr:nvSpPr>
        <xdr:cNvPr id="108" name="Text Box 67"/>
        <xdr:cNvSpPr txBox="1">
          <a:spLocks noChangeArrowheads="1"/>
        </xdr:cNvSpPr>
      </xdr:nvSpPr>
      <xdr:spPr bwMode="auto">
        <a:xfrm>
          <a:off x="374190" y="194340615"/>
          <a:ext cx="5721807" cy="4592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основног додатка за негу и помоћ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другог лица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535774</xdr:colOff>
      <xdr:row>602</xdr:row>
      <xdr:rowOff>297658</xdr:rowOff>
    </xdr:from>
    <xdr:to>
      <xdr:col>4</xdr:col>
      <xdr:colOff>226215</xdr:colOff>
      <xdr:row>603</xdr:row>
      <xdr:rowOff>285752</xdr:rowOff>
    </xdr:to>
    <xdr:sp macro="" textlink="">
      <xdr:nvSpPr>
        <xdr:cNvPr id="109" name="Text Box 67"/>
        <xdr:cNvSpPr txBox="1">
          <a:spLocks noChangeArrowheads="1"/>
        </xdr:cNvSpPr>
      </xdr:nvSpPr>
      <xdr:spPr bwMode="auto">
        <a:xfrm>
          <a:off x="535774" y="210740627"/>
          <a:ext cx="5131597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Број деце (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 година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243227</xdr:colOff>
      <xdr:row>604</xdr:row>
      <xdr:rowOff>95247</xdr:rowOff>
    </xdr:from>
    <xdr:to>
      <xdr:col>2</xdr:col>
      <xdr:colOff>55013</xdr:colOff>
      <xdr:row>614</xdr:row>
      <xdr:rowOff>35430</xdr:rowOff>
    </xdr:to>
    <xdr:graphicFrame macro="">
      <xdr:nvGraphicFramePr>
        <xdr:cNvPr id="112" name="Chart 1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464342</xdr:colOff>
      <xdr:row>602</xdr:row>
      <xdr:rowOff>178593</xdr:rowOff>
    </xdr:from>
    <xdr:to>
      <xdr:col>10</xdr:col>
      <xdr:colOff>35716</xdr:colOff>
      <xdr:row>604</xdr:row>
      <xdr:rowOff>47626</xdr:rowOff>
    </xdr:to>
    <xdr:sp macro="" textlink="">
      <xdr:nvSpPr>
        <xdr:cNvPr id="115" name="Text Box 67"/>
        <xdr:cNvSpPr txBox="1">
          <a:spLocks noChangeArrowheads="1"/>
        </xdr:cNvSpPr>
      </xdr:nvSpPr>
      <xdr:spPr bwMode="auto">
        <a:xfrm>
          <a:off x="7477123" y="202382437"/>
          <a:ext cx="4226718" cy="4881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деце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 година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на 1000 деце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833433</xdr:colOff>
      <xdr:row>633</xdr:row>
      <xdr:rowOff>179956</xdr:rowOff>
    </xdr:from>
    <xdr:to>
      <xdr:col>10</xdr:col>
      <xdr:colOff>571497</xdr:colOff>
      <xdr:row>634</xdr:row>
      <xdr:rowOff>287107</xdr:rowOff>
    </xdr:to>
    <xdr:sp macro="" textlink="">
      <xdr:nvSpPr>
        <xdr:cNvPr id="113" name="Text Box 67"/>
        <xdr:cNvSpPr txBox="1">
          <a:spLocks noChangeArrowheads="1"/>
        </xdr:cNvSpPr>
      </xdr:nvSpPr>
      <xdr:spPr bwMode="auto">
        <a:xfrm>
          <a:off x="7846214" y="212968456"/>
          <a:ext cx="4393408" cy="5000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равноснажно осуђен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пунолетн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ица према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месту извршења и старости,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321469</xdr:colOff>
      <xdr:row>635</xdr:row>
      <xdr:rowOff>56130</xdr:rowOff>
    </xdr:from>
    <xdr:to>
      <xdr:col>10</xdr:col>
      <xdr:colOff>583406</xdr:colOff>
      <xdr:row>639</xdr:row>
      <xdr:rowOff>200148</xdr:rowOff>
    </xdr:to>
    <xdr:graphicFrame macro="">
      <xdr:nvGraphicFramePr>
        <xdr:cNvPr id="116" name="Chart 11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229621</xdr:colOff>
      <xdr:row>657</xdr:row>
      <xdr:rowOff>166702</xdr:rowOff>
    </xdr:from>
    <xdr:to>
      <xdr:col>2</xdr:col>
      <xdr:colOff>476251</xdr:colOff>
      <xdr:row>665</xdr:row>
      <xdr:rowOff>190514</xdr:rowOff>
    </xdr:to>
    <xdr:graphicFrame macro="">
      <xdr:nvGraphicFramePr>
        <xdr:cNvPr id="117" name="Chart 11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0</xdr:col>
      <xdr:colOff>1059633</xdr:colOff>
      <xdr:row>655</xdr:row>
      <xdr:rowOff>304140</xdr:rowOff>
    </xdr:from>
    <xdr:to>
      <xdr:col>1</xdr:col>
      <xdr:colOff>241504</xdr:colOff>
      <xdr:row>656</xdr:row>
      <xdr:rowOff>263320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1059633" y="231154421"/>
          <a:ext cx="2837090" cy="268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Дужина путева,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(у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6</xdr:col>
      <xdr:colOff>285751</xdr:colOff>
      <xdr:row>656</xdr:row>
      <xdr:rowOff>297670</xdr:rowOff>
    </xdr:from>
    <xdr:to>
      <xdr:col>10</xdr:col>
      <xdr:colOff>535782</xdr:colOff>
      <xdr:row>667</xdr:row>
      <xdr:rowOff>39134</xdr:rowOff>
    </xdr:to>
    <xdr:graphicFrame macro="">
      <xdr:nvGraphicFramePr>
        <xdr:cNvPr id="121" name="Chart 1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6</xdr:col>
      <xdr:colOff>773908</xdr:colOff>
      <xdr:row>655</xdr:row>
      <xdr:rowOff>275557</xdr:rowOff>
    </xdr:from>
    <xdr:to>
      <xdr:col>10</xdr:col>
      <xdr:colOff>535784</xdr:colOff>
      <xdr:row>656</xdr:row>
      <xdr:rowOff>275557</xdr:rowOff>
    </xdr:to>
    <xdr:sp macro="" textlink="">
      <xdr:nvSpPr>
        <xdr:cNvPr id="122" name="Text Box 67"/>
        <xdr:cNvSpPr txBox="1">
          <a:spLocks noChangeArrowheads="1"/>
        </xdr:cNvSpPr>
      </xdr:nvSpPr>
      <xdr:spPr bwMode="auto">
        <a:xfrm>
          <a:off x="7786689" y="231125838"/>
          <a:ext cx="4417220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ретплатни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фиксне телефоније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261937</xdr:colOff>
      <xdr:row>508</xdr:row>
      <xdr:rowOff>119062</xdr:rowOff>
    </xdr:from>
    <xdr:to>
      <xdr:col>2</xdr:col>
      <xdr:colOff>154781</xdr:colOff>
      <xdr:row>517</xdr:row>
      <xdr:rowOff>261936</xdr:rowOff>
    </xdr:to>
    <xdr:graphicFrame macro="">
      <xdr:nvGraphicFramePr>
        <xdr:cNvPr id="70" name="Chart 6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6</xdr:col>
      <xdr:colOff>71447</xdr:colOff>
      <xdr:row>508</xdr:row>
      <xdr:rowOff>130968</xdr:rowOff>
    </xdr:from>
    <xdr:to>
      <xdr:col>9</xdr:col>
      <xdr:colOff>666750</xdr:colOff>
      <xdr:row>518</xdr:row>
      <xdr:rowOff>80295</xdr:rowOff>
    </xdr:to>
    <xdr:graphicFrame macro="">
      <xdr:nvGraphicFramePr>
        <xdr:cNvPr id="75" name="Chart 7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6</xdr:col>
      <xdr:colOff>316370</xdr:colOff>
      <xdr:row>506</xdr:row>
      <xdr:rowOff>119056</xdr:rowOff>
    </xdr:from>
    <xdr:to>
      <xdr:col>9</xdr:col>
      <xdr:colOff>797717</xdr:colOff>
      <xdr:row>507</xdr:row>
      <xdr:rowOff>250035</xdr:rowOff>
    </xdr:to>
    <xdr:sp macro="" textlink="">
      <xdr:nvSpPr>
        <xdr:cNvPr id="78" name="Text Box 67"/>
        <xdr:cNvSpPr txBox="1">
          <a:spLocks noChangeArrowheads="1"/>
        </xdr:cNvSpPr>
      </xdr:nvSpPr>
      <xdr:spPr bwMode="auto">
        <a:xfrm>
          <a:off x="7329151" y="178486587"/>
          <a:ext cx="414847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малолетничких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порођаја,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1 000 породиља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625920</xdr:colOff>
      <xdr:row>122</xdr:row>
      <xdr:rowOff>35714</xdr:rowOff>
    </xdr:from>
    <xdr:to>
      <xdr:col>3</xdr:col>
      <xdr:colOff>107153</xdr:colOff>
      <xdr:row>123</xdr:row>
      <xdr:rowOff>23809</xdr:rowOff>
    </xdr:to>
    <xdr:sp macro="" textlink="">
      <xdr:nvSpPr>
        <xdr:cNvPr id="82" name="Text Box 67"/>
        <xdr:cNvSpPr txBox="1">
          <a:spLocks noChangeArrowheads="1"/>
        </xdr:cNvSpPr>
      </xdr:nvSpPr>
      <xdr:spPr bwMode="auto">
        <a:xfrm>
          <a:off x="625920" y="47696433"/>
          <a:ext cx="4803327" cy="2976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Д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и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одсељен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становништво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375971</xdr:colOff>
      <xdr:row>111</xdr:row>
      <xdr:rowOff>168378</xdr:rowOff>
    </xdr:from>
    <xdr:to>
      <xdr:col>7</xdr:col>
      <xdr:colOff>666750</xdr:colOff>
      <xdr:row>112</xdr:row>
      <xdr:rowOff>166686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5817127" y="45031128"/>
          <a:ext cx="3564998" cy="3078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Стопе смртности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деце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2.</a:t>
          </a:r>
          <a:endParaRPr lang="x-none" sz="14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557893</xdr:colOff>
      <xdr:row>72</xdr:row>
      <xdr:rowOff>81643</xdr:rowOff>
    </xdr:from>
    <xdr:ext cx="184731" cy="264560"/>
    <xdr:sp macro="" textlink="">
      <xdr:nvSpPr>
        <xdr:cNvPr id="65" name="TextBox 64"/>
        <xdr:cNvSpPr txBox="1"/>
      </xdr:nvSpPr>
      <xdr:spPr>
        <a:xfrm>
          <a:off x="557893" y="1249135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474588</xdr:colOff>
      <xdr:row>88</xdr:row>
      <xdr:rowOff>40707</xdr:rowOff>
    </xdr:from>
    <xdr:ext cx="4430784" cy="256949"/>
    <xdr:sp macro="" textlink="">
      <xdr:nvSpPr>
        <xdr:cNvPr id="66" name="TextBox 65"/>
        <xdr:cNvSpPr txBox="1"/>
      </xdr:nvSpPr>
      <xdr:spPr>
        <a:xfrm>
          <a:off x="474588" y="37176301"/>
          <a:ext cx="4430784" cy="2569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</a:t>
          </a:r>
          <a:r>
            <a:rPr lang="sr-Cyrl-RS" sz="1100">
              <a:latin typeface="Arial" pitchFamily="34" charset="0"/>
              <a:cs typeface="Arial" pitchFamily="34" charset="0"/>
            </a:rPr>
            <a:t>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В</a:t>
          </a:r>
          <a:r>
            <a:rPr lang="x-none" sz="1100">
              <a:latin typeface="Arial" pitchFamily="34" charset="0"/>
              <a:cs typeface="Arial" pitchFamily="34" charset="0"/>
            </a:rPr>
            <a:t>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549380</xdr:colOff>
      <xdr:row>135</xdr:row>
      <xdr:rowOff>260238</xdr:rowOff>
    </xdr:from>
    <xdr:ext cx="4296456" cy="263636"/>
    <xdr:sp macro="" textlink="">
      <xdr:nvSpPr>
        <xdr:cNvPr id="125" name="TextBox 124"/>
        <xdr:cNvSpPr txBox="1"/>
      </xdr:nvSpPr>
      <xdr:spPr>
        <a:xfrm>
          <a:off x="549380" y="52254832"/>
          <a:ext cx="4296456" cy="2636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Извор: Унутрашње миграције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4</xdr:col>
      <xdr:colOff>695793</xdr:colOff>
      <xdr:row>119</xdr:row>
      <xdr:rowOff>105456</xdr:rowOff>
    </xdr:from>
    <xdr:ext cx="3173780" cy="299352"/>
    <xdr:sp macro="" textlink="">
      <xdr:nvSpPr>
        <xdr:cNvPr id="126" name="TextBox 125"/>
        <xdr:cNvSpPr txBox="1"/>
      </xdr:nvSpPr>
      <xdr:spPr>
        <a:xfrm>
          <a:off x="6136949" y="47587581"/>
          <a:ext cx="3173780" cy="2993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615709</xdr:colOff>
      <xdr:row>135</xdr:row>
      <xdr:rowOff>260239</xdr:rowOff>
    </xdr:from>
    <xdr:ext cx="4623026" cy="254557"/>
    <xdr:sp macro="" textlink="">
      <xdr:nvSpPr>
        <xdr:cNvPr id="127" name="TextBox 126"/>
        <xdr:cNvSpPr txBox="1"/>
      </xdr:nvSpPr>
      <xdr:spPr>
        <a:xfrm>
          <a:off x="6842678" y="51945270"/>
          <a:ext cx="462302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654824</xdr:colOff>
      <xdr:row>209</xdr:row>
      <xdr:rowOff>152981</xdr:rowOff>
    </xdr:from>
    <xdr:ext cx="3821911" cy="442336"/>
    <xdr:sp macro="" textlink="">
      <xdr:nvSpPr>
        <xdr:cNvPr id="128" name="TextBox 127"/>
        <xdr:cNvSpPr txBox="1"/>
      </xdr:nvSpPr>
      <xdr:spPr>
        <a:xfrm>
          <a:off x="654824" y="75221887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1095354</xdr:colOff>
      <xdr:row>227</xdr:row>
      <xdr:rowOff>295953</xdr:rowOff>
    </xdr:from>
    <xdr:ext cx="3369475" cy="254557"/>
    <xdr:sp macro="" textlink="">
      <xdr:nvSpPr>
        <xdr:cNvPr id="129" name="TextBox 128"/>
        <xdr:cNvSpPr txBox="1"/>
      </xdr:nvSpPr>
      <xdr:spPr>
        <a:xfrm>
          <a:off x="1095354" y="82282391"/>
          <a:ext cx="33694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459222</xdr:colOff>
      <xdr:row>227</xdr:row>
      <xdr:rowOff>295953</xdr:rowOff>
    </xdr:from>
    <xdr:ext cx="4791418" cy="263639"/>
    <xdr:sp macro="" textlink="">
      <xdr:nvSpPr>
        <xdr:cNvPr id="130" name="TextBox 129"/>
        <xdr:cNvSpPr txBox="1"/>
      </xdr:nvSpPr>
      <xdr:spPr>
        <a:xfrm>
          <a:off x="6686191" y="82282391"/>
          <a:ext cx="4791418" cy="2636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350373</xdr:colOff>
      <xdr:row>422</xdr:row>
      <xdr:rowOff>124163</xdr:rowOff>
    </xdr:from>
    <xdr:ext cx="4209711" cy="292554"/>
    <xdr:sp macro="" textlink="">
      <xdr:nvSpPr>
        <xdr:cNvPr id="137" name="TextBox 136"/>
        <xdr:cNvSpPr txBox="1"/>
      </xdr:nvSpPr>
      <xdr:spPr>
        <a:xfrm>
          <a:off x="7363154" y="141641851"/>
          <a:ext cx="420971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493249</xdr:colOff>
      <xdr:row>467</xdr:row>
      <xdr:rowOff>147976</xdr:rowOff>
    </xdr:from>
    <xdr:ext cx="3483431" cy="292554"/>
    <xdr:sp macro="" textlink="">
      <xdr:nvSpPr>
        <xdr:cNvPr id="140" name="TextBox 139"/>
        <xdr:cNvSpPr txBox="1"/>
      </xdr:nvSpPr>
      <xdr:spPr>
        <a:xfrm>
          <a:off x="493249" y="156286539"/>
          <a:ext cx="348343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564686</xdr:colOff>
      <xdr:row>467</xdr:row>
      <xdr:rowOff>137772</xdr:rowOff>
    </xdr:from>
    <xdr:ext cx="3292932" cy="290852"/>
    <xdr:sp macro="" textlink="">
      <xdr:nvSpPr>
        <xdr:cNvPr id="141" name="TextBox 140"/>
        <xdr:cNvSpPr txBox="1"/>
      </xdr:nvSpPr>
      <xdr:spPr>
        <a:xfrm>
          <a:off x="6791655" y="156276335"/>
          <a:ext cx="3292932" cy="2908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1042632</xdr:colOff>
      <xdr:row>536</xdr:row>
      <xdr:rowOff>263640</xdr:rowOff>
    </xdr:from>
    <xdr:ext cx="3338606" cy="254557"/>
    <xdr:sp macro="" textlink="">
      <xdr:nvSpPr>
        <xdr:cNvPr id="143" name="TextBox 142"/>
        <xdr:cNvSpPr txBox="1"/>
      </xdr:nvSpPr>
      <xdr:spPr>
        <a:xfrm>
          <a:off x="8055413" y="18045282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746688</xdr:colOff>
      <xdr:row>572</xdr:row>
      <xdr:rowOff>117356</xdr:rowOff>
    </xdr:from>
    <xdr:ext cx="3824380" cy="608920"/>
    <xdr:sp macro="" textlink="">
      <xdr:nvSpPr>
        <xdr:cNvPr id="145" name="TextBox 144"/>
        <xdr:cNvSpPr txBox="1"/>
      </xdr:nvSpPr>
      <xdr:spPr>
        <a:xfrm>
          <a:off x="7759469" y="200975794"/>
          <a:ext cx="3824380" cy="608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.</a:t>
          </a:r>
          <a:endParaRPr lang="sr-Cyrl-R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и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социјалн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питања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576593</xdr:colOff>
      <xdr:row>588</xdr:row>
      <xdr:rowOff>139472</xdr:rowOff>
    </xdr:from>
    <xdr:ext cx="5090496" cy="426784"/>
    <xdr:sp macro="" textlink="">
      <xdr:nvSpPr>
        <xdr:cNvPr id="146" name="TextBox 145"/>
        <xdr:cNvSpPr txBox="1"/>
      </xdr:nvSpPr>
      <xdr:spPr>
        <a:xfrm>
          <a:off x="576593" y="197783222"/>
          <a:ext cx="5090496" cy="426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773908</xdr:colOff>
      <xdr:row>588</xdr:row>
      <xdr:rowOff>147975</xdr:rowOff>
    </xdr:from>
    <xdr:ext cx="3983692" cy="579005"/>
    <xdr:sp macro="" textlink="">
      <xdr:nvSpPr>
        <xdr:cNvPr id="147" name="TextBox 146"/>
        <xdr:cNvSpPr txBox="1"/>
      </xdr:nvSpPr>
      <xdr:spPr>
        <a:xfrm>
          <a:off x="7786689" y="197791725"/>
          <a:ext cx="3983692" cy="5790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 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и социјална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576594</xdr:colOff>
      <xdr:row>614</xdr:row>
      <xdr:rowOff>204093</xdr:rowOff>
    </xdr:from>
    <xdr:ext cx="3338606" cy="254557"/>
    <xdr:sp macro="" textlink="">
      <xdr:nvSpPr>
        <xdr:cNvPr id="148" name="TextBox 147"/>
        <xdr:cNvSpPr txBox="1"/>
      </xdr:nvSpPr>
      <xdr:spPr>
        <a:xfrm>
          <a:off x="576594" y="214361812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477958</xdr:colOff>
      <xdr:row>614</xdr:row>
      <xdr:rowOff>180280</xdr:rowOff>
    </xdr:from>
    <xdr:ext cx="3338606" cy="254557"/>
    <xdr:sp macro="" textlink="">
      <xdr:nvSpPr>
        <xdr:cNvPr id="149" name="TextBox 148"/>
        <xdr:cNvSpPr txBox="1"/>
      </xdr:nvSpPr>
      <xdr:spPr>
        <a:xfrm>
          <a:off x="7490739" y="206098874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806214</xdr:colOff>
      <xdr:row>639</xdr:row>
      <xdr:rowOff>287449</xdr:rowOff>
    </xdr:from>
    <xdr:ext cx="3420497" cy="307861"/>
    <xdr:sp macro="" textlink="">
      <xdr:nvSpPr>
        <xdr:cNvPr id="150" name="TextBox 149"/>
        <xdr:cNvSpPr txBox="1"/>
      </xdr:nvSpPr>
      <xdr:spPr>
        <a:xfrm>
          <a:off x="7818995" y="215230980"/>
          <a:ext cx="3420497" cy="3078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1110665</xdr:colOff>
      <xdr:row>666</xdr:row>
      <xdr:rowOff>11919</xdr:rowOff>
    </xdr:from>
    <xdr:ext cx="3282740" cy="297657"/>
    <xdr:sp macro="" textlink="">
      <xdr:nvSpPr>
        <xdr:cNvPr id="151" name="TextBox 150"/>
        <xdr:cNvSpPr txBox="1"/>
      </xdr:nvSpPr>
      <xdr:spPr>
        <a:xfrm>
          <a:off x="1110665" y="234267388"/>
          <a:ext cx="3282740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744989</xdr:colOff>
      <xdr:row>667</xdr:row>
      <xdr:rowOff>127581</xdr:rowOff>
    </xdr:from>
    <xdr:ext cx="3529358" cy="324871"/>
    <xdr:sp macro="" textlink="">
      <xdr:nvSpPr>
        <xdr:cNvPr id="153" name="TextBox 152"/>
        <xdr:cNvSpPr txBox="1"/>
      </xdr:nvSpPr>
      <xdr:spPr>
        <a:xfrm>
          <a:off x="7757770" y="234692612"/>
          <a:ext cx="3529358" cy="32487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702471</xdr:colOff>
      <xdr:row>366</xdr:row>
      <xdr:rowOff>130970</xdr:rowOff>
    </xdr:from>
    <xdr:ext cx="4500561" cy="285747"/>
    <xdr:sp macro="" textlink="">
      <xdr:nvSpPr>
        <xdr:cNvPr id="132" name="TextBox 131"/>
        <xdr:cNvSpPr txBox="1"/>
      </xdr:nvSpPr>
      <xdr:spPr>
        <a:xfrm>
          <a:off x="6929440" y="98988564"/>
          <a:ext cx="4500561" cy="2857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559566</xdr:colOff>
      <xdr:row>57</xdr:row>
      <xdr:rowOff>285654</xdr:rowOff>
    </xdr:from>
    <xdr:to>
      <xdr:col>10</xdr:col>
      <xdr:colOff>428622</xdr:colOff>
      <xdr:row>58</xdr:row>
      <xdr:rowOff>261936</xdr:rowOff>
    </xdr:to>
    <xdr:sp macro="" textlink="">
      <xdr:nvSpPr>
        <xdr:cNvPr id="138" name="Text Box 67"/>
        <xdr:cNvSpPr txBox="1">
          <a:spLocks noChangeArrowheads="1"/>
        </xdr:cNvSpPr>
      </xdr:nvSpPr>
      <xdr:spPr bwMode="auto">
        <a:xfrm>
          <a:off x="7572347" y="27610498"/>
          <a:ext cx="4524400" cy="2858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старосним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групама,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380975</xdr:colOff>
      <xdr:row>59</xdr:row>
      <xdr:rowOff>47526</xdr:rowOff>
    </xdr:from>
    <xdr:to>
      <xdr:col>10</xdr:col>
      <xdr:colOff>273843</xdr:colOff>
      <xdr:row>69</xdr:row>
      <xdr:rowOff>0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oneCellAnchor>
    <xdr:from>
      <xdr:col>6</xdr:col>
      <xdr:colOff>1464424</xdr:colOff>
      <xdr:row>69</xdr:row>
      <xdr:rowOff>118965</xdr:rowOff>
    </xdr:from>
    <xdr:ext cx="3036120" cy="254557"/>
    <xdr:sp macro="" textlink="">
      <xdr:nvSpPr>
        <xdr:cNvPr id="155" name="TextBox 154"/>
        <xdr:cNvSpPr txBox="1"/>
      </xdr:nvSpPr>
      <xdr:spPr>
        <a:xfrm>
          <a:off x="8477205" y="31682434"/>
          <a:ext cx="303612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Витална статистика,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369093</xdr:colOff>
      <xdr:row>542</xdr:row>
      <xdr:rowOff>142876</xdr:rowOff>
    </xdr:from>
    <xdr:to>
      <xdr:col>10</xdr:col>
      <xdr:colOff>333375</xdr:colOff>
      <xdr:row>544</xdr:row>
      <xdr:rowOff>83344</xdr:rowOff>
    </xdr:to>
    <xdr:sp macro="" textlink="">
      <xdr:nvSpPr>
        <xdr:cNvPr id="156" name="Text Box 67"/>
        <xdr:cNvSpPr txBox="1">
          <a:spLocks noChangeArrowheads="1"/>
        </xdr:cNvSpPr>
      </xdr:nvSpPr>
      <xdr:spPr bwMode="auto">
        <a:xfrm>
          <a:off x="7381874" y="190428564"/>
          <a:ext cx="4619626" cy="476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ец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која користе услуге смештаја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врсти смештаја,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273846</xdr:colOff>
      <xdr:row>544</xdr:row>
      <xdr:rowOff>119068</xdr:rowOff>
    </xdr:from>
    <xdr:ext cx="626133" cy="254557"/>
    <xdr:sp macro="" textlink="">
      <xdr:nvSpPr>
        <xdr:cNvPr id="157" name="TextBox 156"/>
        <xdr:cNvSpPr txBox="1"/>
      </xdr:nvSpPr>
      <xdr:spPr>
        <a:xfrm>
          <a:off x="7286627" y="164758693"/>
          <a:ext cx="62613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i="0">
              <a:latin typeface="Arial" pitchFamily="34" charset="0"/>
              <a:cs typeface="Arial" pitchFamily="34" charset="0"/>
            </a:rPr>
            <a:t>укупно</a:t>
          </a:r>
          <a:endParaRPr lang="en-US" sz="1100" i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8</xdr:col>
      <xdr:colOff>250019</xdr:colOff>
      <xdr:row>544</xdr:row>
      <xdr:rowOff>119065</xdr:rowOff>
    </xdr:from>
    <xdr:ext cx="1747786" cy="254557"/>
    <xdr:sp macro="" textlink="">
      <xdr:nvSpPr>
        <xdr:cNvPr id="158" name="TextBox 157"/>
        <xdr:cNvSpPr txBox="1"/>
      </xdr:nvSpPr>
      <xdr:spPr>
        <a:xfrm>
          <a:off x="9941707" y="164758690"/>
          <a:ext cx="174778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b="0" i="0">
              <a:latin typeface="Arial" pitchFamily="34" charset="0"/>
              <a:cs typeface="Arial" pitchFamily="34" charset="0"/>
            </a:rPr>
            <a:t>деца</a:t>
          </a:r>
          <a:r>
            <a:rPr lang="x-none" sz="1100" b="0" i="0" baseline="0">
              <a:latin typeface="Arial" pitchFamily="34" charset="0"/>
              <a:cs typeface="Arial" pitchFamily="34" charset="0"/>
            </a:rPr>
            <a:t> са инвалидитетом</a:t>
          </a:r>
          <a:endParaRPr lang="en-US" sz="1100" b="0" i="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309563</xdr:colOff>
      <xdr:row>545</xdr:row>
      <xdr:rowOff>23813</xdr:rowOff>
    </xdr:from>
    <xdr:to>
      <xdr:col>8</xdr:col>
      <xdr:colOff>95251</xdr:colOff>
      <xdr:row>555</xdr:row>
      <xdr:rowOff>95251</xdr:rowOff>
    </xdr:to>
    <xdr:graphicFrame macro="">
      <xdr:nvGraphicFramePr>
        <xdr:cNvPr id="159" name="Chart 15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8</xdr:col>
      <xdr:colOff>238125</xdr:colOff>
      <xdr:row>545</xdr:row>
      <xdr:rowOff>47625</xdr:rowOff>
    </xdr:from>
    <xdr:to>
      <xdr:col>10</xdr:col>
      <xdr:colOff>642937</xdr:colOff>
      <xdr:row>555</xdr:row>
      <xdr:rowOff>107156</xdr:rowOff>
    </xdr:to>
    <xdr:graphicFrame macro="">
      <xdr:nvGraphicFramePr>
        <xdr:cNvPr id="160" name="Chart 15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oneCellAnchor>
    <xdr:from>
      <xdr:col>6</xdr:col>
      <xdr:colOff>178594</xdr:colOff>
      <xdr:row>555</xdr:row>
      <xdr:rowOff>130979</xdr:rowOff>
    </xdr:from>
    <xdr:ext cx="5090496" cy="464334"/>
    <xdr:sp macro="" textlink="">
      <xdr:nvSpPr>
        <xdr:cNvPr id="161" name="TextBox 160"/>
        <xdr:cNvSpPr txBox="1"/>
      </xdr:nvSpPr>
      <xdr:spPr>
        <a:xfrm>
          <a:off x="7191375" y="186809073"/>
          <a:ext cx="5090496" cy="46433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321464</xdr:colOff>
      <xdr:row>369</xdr:row>
      <xdr:rowOff>250031</xdr:rowOff>
    </xdr:from>
    <xdr:to>
      <xdr:col>4</xdr:col>
      <xdr:colOff>47623</xdr:colOff>
      <xdr:row>371</xdr:row>
      <xdr:rowOff>95250</xdr:rowOff>
    </xdr:to>
    <xdr:sp macro="" textlink="">
      <xdr:nvSpPr>
        <xdr:cNvPr id="162" name="Text Box 67"/>
        <xdr:cNvSpPr txBox="1">
          <a:spLocks noChangeArrowheads="1"/>
        </xdr:cNvSpPr>
      </xdr:nvSpPr>
      <xdr:spPr bwMode="auto">
        <a:xfrm>
          <a:off x="321464" y="118324312"/>
          <a:ext cx="5167315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Обухват деце припремним предшколским програмом,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107155</xdr:colOff>
      <xdr:row>371</xdr:row>
      <xdr:rowOff>166686</xdr:rowOff>
    </xdr:from>
    <xdr:to>
      <xdr:col>5</xdr:col>
      <xdr:colOff>226219</xdr:colOff>
      <xdr:row>381</xdr:row>
      <xdr:rowOff>183069</xdr:rowOff>
    </xdr:to>
    <xdr:graphicFrame macro="">
      <xdr:nvGraphicFramePr>
        <xdr:cNvPr id="163" name="Chart 1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5</xdr:col>
      <xdr:colOff>785800</xdr:colOff>
      <xdr:row>369</xdr:row>
      <xdr:rowOff>250031</xdr:rowOff>
    </xdr:from>
    <xdr:to>
      <xdr:col>10</xdr:col>
      <xdr:colOff>476249</xdr:colOff>
      <xdr:row>371</xdr:row>
      <xdr:rowOff>130970</xdr:rowOff>
    </xdr:to>
    <xdr:sp macro="" textlink="">
      <xdr:nvSpPr>
        <xdr:cNvPr id="165" name="Text Box 67"/>
        <xdr:cNvSpPr txBox="1">
          <a:spLocks noChangeArrowheads="1"/>
        </xdr:cNvSpPr>
      </xdr:nvSpPr>
      <xdr:spPr bwMode="auto">
        <a:xfrm>
          <a:off x="7012769" y="124301250"/>
          <a:ext cx="5131605" cy="5000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дужини дневног боравка,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702463</xdr:colOff>
      <xdr:row>381</xdr:row>
      <xdr:rowOff>261930</xdr:rowOff>
    </xdr:from>
    <xdr:ext cx="4583906" cy="261938"/>
    <xdr:sp macro="" textlink="">
      <xdr:nvSpPr>
        <xdr:cNvPr id="167" name="TextBox 166"/>
        <xdr:cNvSpPr txBox="1"/>
      </xdr:nvSpPr>
      <xdr:spPr>
        <a:xfrm>
          <a:off x="6929432" y="128408899"/>
          <a:ext cx="4583906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690565</xdr:colOff>
      <xdr:row>401</xdr:row>
      <xdr:rowOff>250030</xdr:rowOff>
    </xdr:from>
    <xdr:ext cx="3250388" cy="254557"/>
    <xdr:sp macro="" textlink="">
      <xdr:nvSpPr>
        <xdr:cNvPr id="168" name="TextBox 167"/>
        <xdr:cNvSpPr txBox="1"/>
      </xdr:nvSpPr>
      <xdr:spPr>
        <a:xfrm>
          <a:off x="690565" y="134278686"/>
          <a:ext cx="325038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392911</xdr:colOff>
      <xdr:row>518</xdr:row>
      <xdr:rowOff>142862</xdr:rowOff>
    </xdr:from>
    <xdr:ext cx="2969403" cy="254557"/>
    <xdr:sp macro="" textlink="">
      <xdr:nvSpPr>
        <xdr:cNvPr id="103" name="TextBox 102"/>
        <xdr:cNvSpPr txBox="1"/>
      </xdr:nvSpPr>
      <xdr:spPr>
        <a:xfrm>
          <a:off x="7405692" y="173771706"/>
          <a:ext cx="296940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1000096</xdr:colOff>
      <xdr:row>426</xdr:row>
      <xdr:rowOff>47625</xdr:rowOff>
    </xdr:from>
    <xdr:to>
      <xdr:col>3</xdr:col>
      <xdr:colOff>47624</xdr:colOff>
      <xdr:row>427</xdr:row>
      <xdr:rowOff>34020</xdr:rowOff>
    </xdr:to>
    <xdr:sp macro="" textlink="">
      <xdr:nvSpPr>
        <xdr:cNvPr id="104" name="Text Box 67"/>
        <xdr:cNvSpPr txBox="1">
          <a:spLocks noChangeArrowheads="1"/>
        </xdr:cNvSpPr>
      </xdr:nvSpPr>
      <xdr:spPr bwMode="auto">
        <a:xfrm>
          <a:off x="1000096" y="142803563"/>
          <a:ext cx="4369622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Ученици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уписани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основне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916766</xdr:colOff>
      <xdr:row>438</xdr:row>
      <xdr:rowOff>238128</xdr:rowOff>
    </xdr:from>
    <xdr:ext cx="2893230" cy="273839"/>
    <xdr:sp macro="" textlink="">
      <xdr:nvSpPr>
        <xdr:cNvPr id="124" name="TextBox 123"/>
        <xdr:cNvSpPr txBox="1"/>
      </xdr:nvSpPr>
      <xdr:spPr>
        <a:xfrm>
          <a:off x="916766" y="146708816"/>
          <a:ext cx="289323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940585</xdr:colOff>
      <xdr:row>577</xdr:row>
      <xdr:rowOff>47625</xdr:rowOff>
    </xdr:from>
    <xdr:to>
      <xdr:col>10</xdr:col>
      <xdr:colOff>380991</xdr:colOff>
      <xdr:row>578</xdr:row>
      <xdr:rowOff>47629</xdr:rowOff>
    </xdr:to>
    <xdr:sp macro="" textlink="">
      <xdr:nvSpPr>
        <xdr:cNvPr id="99" name="Text Box 67"/>
        <xdr:cNvSpPr txBox="1">
          <a:spLocks noChangeArrowheads="1"/>
        </xdr:cNvSpPr>
      </xdr:nvSpPr>
      <xdr:spPr bwMode="auto">
        <a:xfrm>
          <a:off x="7953366" y="203775469"/>
          <a:ext cx="4095750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дечијег додатка,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535780</xdr:colOff>
      <xdr:row>578</xdr:row>
      <xdr:rowOff>285749</xdr:rowOff>
    </xdr:from>
    <xdr:to>
      <xdr:col>10</xdr:col>
      <xdr:colOff>500063</xdr:colOff>
      <xdr:row>587</xdr:row>
      <xdr:rowOff>309561</xdr:rowOff>
    </xdr:to>
    <xdr:graphicFrame macro="">
      <xdr:nvGraphicFramePr>
        <xdr:cNvPr id="133" name="Chart 13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0</xdr:col>
      <xdr:colOff>176210</xdr:colOff>
      <xdr:row>271</xdr:row>
      <xdr:rowOff>107156</xdr:rowOff>
    </xdr:from>
    <xdr:to>
      <xdr:col>4</xdr:col>
      <xdr:colOff>273844</xdr:colOff>
      <xdr:row>282</xdr:row>
      <xdr:rowOff>273847</xdr:rowOff>
    </xdr:to>
    <xdr:graphicFrame macro="">
      <xdr:nvGraphicFramePr>
        <xdr:cNvPr id="110" name="Chart 10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595304</xdr:colOff>
      <xdr:row>269</xdr:row>
      <xdr:rowOff>119065</xdr:rowOff>
    </xdr:from>
    <xdr:to>
      <xdr:col>2</xdr:col>
      <xdr:colOff>631024</xdr:colOff>
      <xdr:row>271</xdr:row>
      <xdr:rowOff>11907</xdr:rowOff>
    </xdr:to>
    <xdr:sp macro="" textlink="">
      <xdr:nvSpPr>
        <xdr:cNvPr id="111" name="Text Box 67"/>
        <xdr:cNvSpPr txBox="1">
          <a:spLocks noChangeArrowheads="1"/>
        </xdr:cNvSpPr>
      </xdr:nvSpPr>
      <xdr:spPr bwMode="auto">
        <a:xfrm>
          <a:off x="595304" y="90368440"/>
          <a:ext cx="4512470" cy="5119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Брисан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/угашен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новооснован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привредн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друштва,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592931</xdr:colOff>
      <xdr:row>271</xdr:row>
      <xdr:rowOff>73820</xdr:rowOff>
    </xdr:from>
    <xdr:to>
      <xdr:col>10</xdr:col>
      <xdr:colOff>610743</xdr:colOff>
      <xdr:row>282</xdr:row>
      <xdr:rowOff>289657</xdr:rowOff>
    </xdr:to>
    <xdr:graphicFrame macro="">
      <xdr:nvGraphicFramePr>
        <xdr:cNvPr id="135" name="Chart 13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6</xdr:col>
      <xdr:colOff>178587</xdr:colOff>
      <xdr:row>269</xdr:row>
      <xdr:rowOff>119067</xdr:rowOff>
    </xdr:from>
    <xdr:to>
      <xdr:col>10</xdr:col>
      <xdr:colOff>309556</xdr:colOff>
      <xdr:row>270</xdr:row>
      <xdr:rowOff>297658</xdr:rowOff>
    </xdr:to>
    <xdr:sp macro="" textlink="">
      <xdr:nvSpPr>
        <xdr:cNvPr id="136" name="Text Box 67"/>
        <xdr:cNvSpPr txBox="1">
          <a:spLocks noChangeArrowheads="1"/>
        </xdr:cNvSpPr>
      </xdr:nvSpPr>
      <xdr:spPr bwMode="auto">
        <a:xfrm>
          <a:off x="7191368" y="90368442"/>
          <a:ext cx="4786313" cy="4881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рисани/угашени и новоосновани предузетни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488150</xdr:colOff>
      <xdr:row>283</xdr:row>
      <xdr:rowOff>35721</xdr:rowOff>
    </xdr:from>
    <xdr:ext cx="4560093" cy="273842"/>
    <xdr:sp macro="" textlink="">
      <xdr:nvSpPr>
        <xdr:cNvPr id="139" name="TextBox 138"/>
        <xdr:cNvSpPr txBox="1"/>
      </xdr:nvSpPr>
      <xdr:spPr>
        <a:xfrm>
          <a:off x="488150" y="94618971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154778</xdr:colOff>
      <xdr:row>283</xdr:row>
      <xdr:rowOff>35718</xdr:rowOff>
    </xdr:from>
    <xdr:ext cx="4560093" cy="273842"/>
    <xdr:sp macro="" textlink="">
      <xdr:nvSpPr>
        <xdr:cNvPr id="144" name="TextBox 143"/>
        <xdr:cNvSpPr txBox="1"/>
      </xdr:nvSpPr>
      <xdr:spPr>
        <a:xfrm>
          <a:off x="7167559" y="94618968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35719</xdr:colOff>
      <xdr:row>41</xdr:row>
      <xdr:rowOff>7143</xdr:rowOff>
    </xdr:from>
    <xdr:to>
      <xdr:col>7</xdr:col>
      <xdr:colOff>554812</xdr:colOff>
      <xdr:row>51</xdr:row>
      <xdr:rowOff>35718</xdr:rowOff>
    </xdr:to>
    <xdr:graphicFrame macro="">
      <xdr:nvGraphicFramePr>
        <xdr:cNvPr id="169" name="Chart 1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6</xdr:col>
      <xdr:colOff>166671</xdr:colOff>
      <xdr:row>41</xdr:row>
      <xdr:rowOff>135733</xdr:rowOff>
    </xdr:from>
    <xdr:to>
      <xdr:col>6</xdr:col>
      <xdr:colOff>1023938</xdr:colOff>
      <xdr:row>42</xdr:row>
      <xdr:rowOff>309562</xdr:rowOff>
    </xdr:to>
    <xdr:sp macro="" textlink="">
      <xdr:nvSpPr>
        <xdr:cNvPr id="170" name="TextBox 169"/>
        <xdr:cNvSpPr txBox="1"/>
      </xdr:nvSpPr>
      <xdr:spPr>
        <a:xfrm>
          <a:off x="7179452" y="21936077"/>
          <a:ext cx="857267" cy="48339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Жене</a:t>
          </a:r>
        </a:p>
        <a:p>
          <a:pPr algn="ctr"/>
          <a:r>
            <a:rPr lang="sr-Cyrl-RS" sz="1000" b="1">
              <a:latin typeface="Arial" pitchFamily="34" charset="0"/>
              <a:cs typeface="Arial" pitchFamily="34" charset="0"/>
            </a:rPr>
            <a:t>8520</a:t>
          </a:r>
          <a:endParaRPr lang="en-US" sz="1000" b="1"/>
        </a:p>
      </xdr:txBody>
    </xdr:sp>
    <xdr:clientData/>
  </xdr:twoCellAnchor>
  <xdr:twoCellAnchor>
    <xdr:from>
      <xdr:col>7</xdr:col>
      <xdr:colOff>490517</xdr:colOff>
      <xdr:row>41</xdr:row>
      <xdr:rowOff>11909</xdr:rowOff>
    </xdr:from>
    <xdr:to>
      <xdr:col>9</xdr:col>
      <xdr:colOff>797719</xdr:colOff>
      <xdr:row>51</xdr:row>
      <xdr:rowOff>35720</xdr:rowOff>
    </xdr:to>
    <xdr:graphicFrame macro="">
      <xdr:nvGraphicFramePr>
        <xdr:cNvPr id="171" name="Chart 17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7</xdr:col>
      <xdr:colOff>357169</xdr:colOff>
      <xdr:row>49</xdr:row>
      <xdr:rowOff>152378</xdr:rowOff>
    </xdr:from>
    <xdr:to>
      <xdr:col>7</xdr:col>
      <xdr:colOff>654844</xdr:colOff>
      <xdr:row>50</xdr:row>
      <xdr:rowOff>47625</xdr:rowOff>
    </xdr:to>
    <xdr:sp macro="" textlink="">
      <xdr:nvSpPr>
        <xdr:cNvPr id="172" name="TextBox 171"/>
        <xdr:cNvSpPr txBox="1"/>
      </xdr:nvSpPr>
      <xdr:spPr>
        <a:xfrm>
          <a:off x="9072544" y="9344003"/>
          <a:ext cx="297675" cy="20481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solidFill>
                <a:sysClr val="windowText" lastClr="000000"/>
              </a:solidFill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357169</xdr:colOff>
      <xdr:row>48</xdr:row>
      <xdr:rowOff>121426</xdr:rowOff>
    </xdr:from>
    <xdr:to>
      <xdr:col>7</xdr:col>
      <xdr:colOff>654844</xdr:colOff>
      <xdr:row>49</xdr:row>
      <xdr:rowOff>11907</xdr:rowOff>
    </xdr:to>
    <xdr:sp macro="" textlink="">
      <xdr:nvSpPr>
        <xdr:cNvPr id="173" name="TextBox 172"/>
        <xdr:cNvSpPr txBox="1"/>
      </xdr:nvSpPr>
      <xdr:spPr>
        <a:xfrm>
          <a:off x="9072544" y="9003489"/>
          <a:ext cx="297675" cy="20004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357169</xdr:colOff>
      <xdr:row>47</xdr:row>
      <xdr:rowOff>88092</xdr:rowOff>
    </xdr:from>
    <xdr:to>
      <xdr:col>7</xdr:col>
      <xdr:colOff>666750</xdr:colOff>
      <xdr:row>47</xdr:row>
      <xdr:rowOff>261937</xdr:rowOff>
    </xdr:to>
    <xdr:sp macro="" textlink="">
      <xdr:nvSpPr>
        <xdr:cNvPr id="174" name="TextBox 173"/>
        <xdr:cNvSpPr txBox="1"/>
      </xdr:nvSpPr>
      <xdr:spPr>
        <a:xfrm>
          <a:off x="9072544" y="8660592"/>
          <a:ext cx="309581" cy="173845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357169</xdr:colOff>
      <xdr:row>46</xdr:row>
      <xdr:rowOff>202393</xdr:rowOff>
    </xdr:from>
    <xdr:to>
      <xdr:col>7</xdr:col>
      <xdr:colOff>654844</xdr:colOff>
      <xdr:row>46</xdr:row>
      <xdr:rowOff>464343</xdr:rowOff>
    </xdr:to>
    <xdr:sp macro="" textlink="">
      <xdr:nvSpPr>
        <xdr:cNvPr id="175" name="TextBox 174"/>
        <xdr:cNvSpPr txBox="1"/>
      </xdr:nvSpPr>
      <xdr:spPr>
        <a:xfrm>
          <a:off x="9072544" y="8274831"/>
          <a:ext cx="297675" cy="26195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357169</xdr:colOff>
      <xdr:row>45</xdr:row>
      <xdr:rowOff>169060</xdr:rowOff>
    </xdr:from>
    <xdr:to>
      <xdr:col>7</xdr:col>
      <xdr:colOff>654844</xdr:colOff>
      <xdr:row>46</xdr:row>
      <xdr:rowOff>71437</xdr:rowOff>
    </xdr:to>
    <xdr:sp macro="" textlink="">
      <xdr:nvSpPr>
        <xdr:cNvPr id="176" name="TextBox 175"/>
        <xdr:cNvSpPr txBox="1"/>
      </xdr:nvSpPr>
      <xdr:spPr>
        <a:xfrm>
          <a:off x="9072544" y="7931935"/>
          <a:ext cx="297675" cy="21194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357169</xdr:colOff>
      <xdr:row>44</xdr:row>
      <xdr:rowOff>116676</xdr:rowOff>
    </xdr:from>
    <xdr:to>
      <xdr:col>7</xdr:col>
      <xdr:colOff>654844</xdr:colOff>
      <xdr:row>45</xdr:row>
      <xdr:rowOff>0</xdr:rowOff>
    </xdr:to>
    <xdr:sp macro="" textlink="">
      <xdr:nvSpPr>
        <xdr:cNvPr id="177" name="TextBox 176"/>
        <xdr:cNvSpPr txBox="1"/>
      </xdr:nvSpPr>
      <xdr:spPr>
        <a:xfrm>
          <a:off x="9072544" y="7569989"/>
          <a:ext cx="297675" cy="192886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357169</xdr:colOff>
      <xdr:row>43</xdr:row>
      <xdr:rowOff>78579</xdr:rowOff>
    </xdr:from>
    <xdr:to>
      <xdr:col>7</xdr:col>
      <xdr:colOff>654844</xdr:colOff>
      <xdr:row>43</xdr:row>
      <xdr:rowOff>285750</xdr:rowOff>
    </xdr:to>
    <xdr:sp macro="" textlink="">
      <xdr:nvSpPr>
        <xdr:cNvPr id="178" name="TextBox 177"/>
        <xdr:cNvSpPr txBox="1"/>
      </xdr:nvSpPr>
      <xdr:spPr>
        <a:xfrm>
          <a:off x="9072544" y="7222329"/>
          <a:ext cx="297675" cy="20717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357169</xdr:colOff>
      <xdr:row>42</xdr:row>
      <xdr:rowOff>40480</xdr:rowOff>
    </xdr:from>
    <xdr:to>
      <xdr:col>7</xdr:col>
      <xdr:colOff>666750</xdr:colOff>
      <xdr:row>42</xdr:row>
      <xdr:rowOff>214311</xdr:rowOff>
    </xdr:to>
    <xdr:sp macro="" textlink="">
      <xdr:nvSpPr>
        <xdr:cNvPr id="179" name="TextBox 178"/>
        <xdr:cNvSpPr txBox="1"/>
      </xdr:nvSpPr>
      <xdr:spPr>
        <a:xfrm>
          <a:off x="9072544" y="6874668"/>
          <a:ext cx="309581" cy="17383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140472</xdr:colOff>
      <xdr:row>51</xdr:row>
      <xdr:rowOff>454839</xdr:rowOff>
    </xdr:from>
    <xdr:ext cx="2364878" cy="254557"/>
    <xdr:sp macro="" textlink="">
      <xdr:nvSpPr>
        <xdr:cNvPr id="180" name="TextBox 179"/>
        <xdr:cNvSpPr txBox="1"/>
      </xdr:nvSpPr>
      <xdr:spPr>
        <a:xfrm>
          <a:off x="7153253" y="10456089"/>
          <a:ext cx="236487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762000</xdr:colOff>
      <xdr:row>38</xdr:row>
      <xdr:rowOff>202408</xdr:rowOff>
    </xdr:from>
    <xdr:to>
      <xdr:col>10</xdr:col>
      <xdr:colOff>35729</xdr:colOff>
      <xdr:row>39</xdr:row>
      <xdr:rowOff>95250</xdr:rowOff>
    </xdr:to>
    <xdr:sp macro="" textlink="">
      <xdr:nvSpPr>
        <xdr:cNvPr id="181" name="Text Box 67"/>
        <xdr:cNvSpPr txBox="1">
          <a:spLocks noChangeArrowheads="1"/>
        </xdr:cNvSpPr>
      </xdr:nvSpPr>
      <xdr:spPr bwMode="auto">
        <a:xfrm>
          <a:off x="6988969" y="20895471"/>
          <a:ext cx="471488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 петогодиштима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Latn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Latn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212989</xdr:colOff>
      <xdr:row>323</xdr:row>
      <xdr:rowOff>197111</xdr:rowOff>
    </xdr:from>
    <xdr:to>
      <xdr:col>4</xdr:col>
      <xdr:colOff>226219</xdr:colOff>
      <xdr:row>336</xdr:row>
      <xdr:rowOff>241879</xdr:rowOff>
    </xdr:to>
    <xdr:graphicFrame macro="">
      <xdr:nvGraphicFramePr>
        <xdr:cNvPr id="182" name="Chart 18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0</xdr:col>
      <xdr:colOff>309558</xdr:colOff>
      <xdr:row>321</xdr:row>
      <xdr:rowOff>161924</xdr:rowOff>
    </xdr:from>
    <xdr:to>
      <xdr:col>2</xdr:col>
      <xdr:colOff>440529</xdr:colOff>
      <xdr:row>323</xdr:row>
      <xdr:rowOff>81227</xdr:rowOff>
    </xdr:to>
    <xdr:sp macro="" textlink="">
      <xdr:nvSpPr>
        <xdr:cNvPr id="183" name="Text Box 67"/>
        <xdr:cNvSpPr txBox="1">
          <a:spLocks noChangeArrowheads="1"/>
        </xdr:cNvSpPr>
      </xdr:nvSpPr>
      <xdr:spPr bwMode="auto">
        <a:xfrm>
          <a:off x="309558" y="108020643"/>
          <a:ext cx="4607721" cy="4550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15 и више година према школској спреми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476243</xdr:colOff>
      <xdr:row>337</xdr:row>
      <xdr:rowOff>21164</xdr:rowOff>
    </xdr:from>
    <xdr:ext cx="4131471" cy="252679"/>
    <xdr:sp macro="" textlink="">
      <xdr:nvSpPr>
        <xdr:cNvPr id="184" name="TextBox 183"/>
        <xdr:cNvSpPr txBox="1"/>
      </xdr:nvSpPr>
      <xdr:spPr>
        <a:xfrm>
          <a:off x="476243" y="112749539"/>
          <a:ext cx="4131471" cy="2526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724958</xdr:colOff>
      <xdr:row>323</xdr:row>
      <xdr:rowOff>197111</xdr:rowOff>
    </xdr:from>
    <xdr:to>
      <xdr:col>10</xdr:col>
      <xdr:colOff>166688</xdr:colOff>
      <xdr:row>336</xdr:row>
      <xdr:rowOff>238124</xdr:rowOff>
    </xdr:to>
    <xdr:graphicFrame macro="">
      <xdr:nvGraphicFramePr>
        <xdr:cNvPr id="185" name="Chart 18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 editAs="oneCell">
    <xdr:from>
      <xdr:col>6</xdr:col>
      <xdr:colOff>23810</xdr:colOff>
      <xdr:row>321</xdr:row>
      <xdr:rowOff>171450</xdr:rowOff>
    </xdr:from>
    <xdr:to>
      <xdr:col>10</xdr:col>
      <xdr:colOff>47623</xdr:colOff>
      <xdr:row>323</xdr:row>
      <xdr:rowOff>90752</xdr:rowOff>
    </xdr:to>
    <xdr:sp macro="" textlink="">
      <xdr:nvSpPr>
        <xdr:cNvPr id="186" name="Text Box 67"/>
        <xdr:cNvSpPr txBox="1">
          <a:spLocks noChangeArrowheads="1"/>
        </xdr:cNvSpPr>
      </xdr:nvSpPr>
      <xdr:spPr bwMode="auto">
        <a:xfrm>
          <a:off x="7036591" y="108030169"/>
          <a:ext cx="4679157" cy="4550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старости 15 и више година према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омпјутерск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ој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писменост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226212</xdr:colOff>
      <xdr:row>337</xdr:row>
      <xdr:rowOff>9260</xdr:rowOff>
    </xdr:from>
    <xdr:ext cx="4095751" cy="254557"/>
    <xdr:sp macro="" textlink="">
      <xdr:nvSpPr>
        <xdr:cNvPr id="187" name="TextBox 186"/>
        <xdr:cNvSpPr txBox="1"/>
      </xdr:nvSpPr>
      <xdr:spPr>
        <a:xfrm>
          <a:off x="7238993" y="112737635"/>
          <a:ext cx="4095751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152401</xdr:colOff>
      <xdr:row>342</xdr:row>
      <xdr:rowOff>171451</xdr:rowOff>
    </xdr:from>
    <xdr:to>
      <xdr:col>4</xdr:col>
      <xdr:colOff>238125</xdr:colOff>
      <xdr:row>353</xdr:row>
      <xdr:rowOff>80963</xdr:rowOff>
    </xdr:to>
    <xdr:graphicFrame macro="">
      <xdr:nvGraphicFramePr>
        <xdr:cNvPr id="188" name="Chart 18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oneCellAnchor>
    <xdr:from>
      <xdr:col>0</xdr:col>
      <xdr:colOff>571492</xdr:colOff>
      <xdr:row>353</xdr:row>
      <xdr:rowOff>261935</xdr:rowOff>
    </xdr:from>
    <xdr:ext cx="5048251" cy="261937"/>
    <xdr:sp macro="" textlink="">
      <xdr:nvSpPr>
        <xdr:cNvPr id="189" name="TextBox 188"/>
        <xdr:cNvSpPr txBox="1"/>
      </xdr:nvSpPr>
      <xdr:spPr>
        <a:xfrm>
          <a:off x="571492" y="117943310"/>
          <a:ext cx="504825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595303</xdr:colOff>
      <xdr:row>340</xdr:row>
      <xdr:rowOff>190500</xdr:rowOff>
    </xdr:from>
    <xdr:to>
      <xdr:col>3</xdr:col>
      <xdr:colOff>35712</xdr:colOff>
      <xdr:row>342</xdr:row>
      <xdr:rowOff>74087</xdr:rowOff>
    </xdr:to>
    <xdr:sp macro="" textlink="">
      <xdr:nvSpPr>
        <xdr:cNvPr id="190" name="Text Box 67"/>
        <xdr:cNvSpPr txBox="1">
          <a:spLocks noChangeArrowheads="1"/>
        </xdr:cNvSpPr>
      </xdr:nvSpPr>
      <xdr:spPr bwMode="auto">
        <a:xfrm>
          <a:off x="595303" y="122312906"/>
          <a:ext cx="4762503" cy="5027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еписмен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лица старости 10 и више година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642936</xdr:colOff>
      <xdr:row>342</xdr:row>
      <xdr:rowOff>178594</xdr:rowOff>
    </xdr:from>
    <xdr:to>
      <xdr:col>10</xdr:col>
      <xdr:colOff>142874</xdr:colOff>
      <xdr:row>353</xdr:row>
      <xdr:rowOff>59531</xdr:rowOff>
    </xdr:to>
    <xdr:graphicFrame macro="">
      <xdr:nvGraphicFramePr>
        <xdr:cNvPr id="191" name="Chart 19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oneCellAnchor>
    <xdr:from>
      <xdr:col>6</xdr:col>
      <xdr:colOff>119057</xdr:colOff>
      <xdr:row>353</xdr:row>
      <xdr:rowOff>264315</xdr:rowOff>
    </xdr:from>
    <xdr:ext cx="4226724" cy="259558"/>
    <xdr:sp macro="" textlink="">
      <xdr:nvSpPr>
        <xdr:cNvPr id="193" name="TextBox 192"/>
        <xdr:cNvSpPr txBox="1"/>
      </xdr:nvSpPr>
      <xdr:spPr>
        <a:xfrm>
          <a:off x="7131838" y="117945690"/>
          <a:ext cx="4226724" cy="2595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178594</xdr:colOff>
      <xdr:row>40</xdr:row>
      <xdr:rowOff>47625</xdr:rowOff>
    </xdr:from>
    <xdr:to>
      <xdr:col>7</xdr:col>
      <xdr:colOff>892969</xdr:colOff>
      <xdr:row>40</xdr:row>
      <xdr:rowOff>250031</xdr:rowOff>
    </xdr:to>
    <xdr:sp macro="" textlink="">
      <xdr:nvSpPr>
        <xdr:cNvPr id="195" name="TextBox 194"/>
        <xdr:cNvSpPr txBox="1"/>
      </xdr:nvSpPr>
      <xdr:spPr>
        <a:xfrm>
          <a:off x="8834438" y="2988469"/>
          <a:ext cx="714375" cy="20240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sr-Cyrl-RS" sz="1000">
              <a:latin typeface="Arial" pitchFamily="34" charset="0"/>
              <a:cs typeface="Arial" pitchFamily="34" charset="0"/>
            </a:rPr>
            <a:t>С</a:t>
          </a:r>
          <a:r>
            <a:rPr lang="x-none" sz="1000">
              <a:latin typeface="Arial" pitchFamily="34" charset="0"/>
              <a:cs typeface="Arial" pitchFamily="34" charset="0"/>
            </a:rPr>
            <a:t>тарост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333357</xdr:colOff>
      <xdr:row>41</xdr:row>
      <xdr:rowOff>23813</xdr:rowOff>
    </xdr:from>
    <xdr:to>
      <xdr:col>7</xdr:col>
      <xdr:colOff>699117</xdr:colOff>
      <xdr:row>41</xdr:row>
      <xdr:rowOff>206693</xdr:rowOff>
    </xdr:to>
    <xdr:sp macro="" textlink="">
      <xdr:nvSpPr>
        <xdr:cNvPr id="194" name="TextBox 193"/>
        <xdr:cNvSpPr txBox="1"/>
      </xdr:nvSpPr>
      <xdr:spPr>
        <a:xfrm>
          <a:off x="9048732" y="6548438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twoCellAnchor editAs="oneCell">
    <xdr:from>
      <xdr:col>5</xdr:col>
      <xdr:colOff>773903</xdr:colOff>
      <xdr:row>340</xdr:row>
      <xdr:rowOff>178594</xdr:rowOff>
    </xdr:from>
    <xdr:to>
      <xdr:col>10</xdr:col>
      <xdr:colOff>392906</xdr:colOff>
      <xdr:row>342</xdr:row>
      <xdr:rowOff>74085</xdr:rowOff>
    </xdr:to>
    <xdr:sp macro="" textlink="">
      <xdr:nvSpPr>
        <xdr:cNvPr id="196" name="Text Box 67"/>
        <xdr:cNvSpPr txBox="1">
          <a:spLocks noChangeArrowheads="1"/>
        </xdr:cNvSpPr>
      </xdr:nvSpPr>
      <xdr:spPr bwMode="auto">
        <a:xfrm>
          <a:off x="7000872" y="122301000"/>
          <a:ext cx="5060159" cy="5146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неписмених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у укупном становништву старости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10 и више година према полу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1142965</xdr:colOff>
      <xdr:row>302</xdr:row>
      <xdr:rowOff>321479</xdr:rowOff>
    </xdr:from>
    <xdr:ext cx="3405195" cy="254557"/>
    <xdr:sp macro="" textlink="">
      <xdr:nvSpPr>
        <xdr:cNvPr id="198" name="TextBox 197"/>
        <xdr:cNvSpPr txBox="1"/>
      </xdr:nvSpPr>
      <xdr:spPr>
        <a:xfrm>
          <a:off x="8155746" y="101679385"/>
          <a:ext cx="340519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357188</xdr:colOff>
      <xdr:row>290</xdr:row>
      <xdr:rowOff>226219</xdr:rowOff>
    </xdr:from>
    <xdr:to>
      <xdr:col>10</xdr:col>
      <xdr:colOff>607219</xdr:colOff>
      <xdr:row>302</xdr:row>
      <xdr:rowOff>230410</xdr:rowOff>
    </xdr:to>
    <xdr:graphicFrame macro="">
      <xdr:nvGraphicFramePr>
        <xdr:cNvPr id="199" name="Chart 1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 editAs="oneCell">
    <xdr:from>
      <xdr:col>5</xdr:col>
      <xdr:colOff>702459</xdr:colOff>
      <xdr:row>288</xdr:row>
      <xdr:rowOff>235746</xdr:rowOff>
    </xdr:from>
    <xdr:to>
      <xdr:col>10</xdr:col>
      <xdr:colOff>464337</xdr:colOff>
      <xdr:row>290</xdr:row>
      <xdr:rowOff>21429</xdr:rowOff>
    </xdr:to>
    <xdr:sp macro="" textlink="">
      <xdr:nvSpPr>
        <xdr:cNvPr id="200" name="Text Box 67"/>
        <xdr:cNvSpPr txBox="1">
          <a:spLocks noChangeArrowheads="1"/>
        </xdr:cNvSpPr>
      </xdr:nvSpPr>
      <xdr:spPr bwMode="auto">
        <a:xfrm>
          <a:off x="6929428" y="104796434"/>
          <a:ext cx="520303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Чланови газдинства и стално запослени на породичном газдинству према полу, 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012.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71437</xdr:rowOff>
    </xdr:from>
    <xdr:ext cx="5262563" cy="261938"/>
    <xdr:sp macro="" textlink="">
      <xdr:nvSpPr>
        <xdr:cNvPr id="207" name="TextBox 206"/>
        <xdr:cNvSpPr txBox="1"/>
      </xdr:nvSpPr>
      <xdr:spPr>
        <a:xfrm>
          <a:off x="59530" y="67067906"/>
          <a:ext cx="5262563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316</xdr:row>
      <xdr:rowOff>47627</xdr:rowOff>
    </xdr:from>
    <xdr:ext cx="5072063" cy="238124"/>
    <xdr:sp macro="" textlink="">
      <xdr:nvSpPr>
        <xdr:cNvPr id="208" name="TextBox 207"/>
        <xdr:cNvSpPr txBox="1"/>
      </xdr:nvSpPr>
      <xdr:spPr>
        <a:xfrm>
          <a:off x="59530" y="71520846"/>
          <a:ext cx="5072063" cy="23812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571</xdr:row>
      <xdr:rowOff>107156</xdr:rowOff>
    </xdr:from>
    <xdr:ext cx="5226843" cy="440531"/>
    <xdr:sp macro="" textlink="">
      <xdr:nvSpPr>
        <xdr:cNvPr id="209" name="TextBox 208"/>
        <xdr:cNvSpPr txBox="1"/>
      </xdr:nvSpPr>
      <xdr:spPr>
        <a:xfrm>
          <a:off x="95250" y="192416906"/>
          <a:ext cx="5226843" cy="44053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599</xdr:row>
      <xdr:rowOff>119062</xdr:rowOff>
    </xdr:from>
    <xdr:ext cx="3338606" cy="254557"/>
    <xdr:sp macro="" textlink="">
      <xdr:nvSpPr>
        <xdr:cNvPr id="210" name="TextBox 209"/>
        <xdr:cNvSpPr txBox="1"/>
      </xdr:nvSpPr>
      <xdr:spPr>
        <a:xfrm>
          <a:off x="71438" y="20139421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637</xdr:row>
      <xdr:rowOff>130969</xdr:rowOff>
    </xdr:from>
    <xdr:ext cx="2726531" cy="261937"/>
    <xdr:sp macro="" textlink="">
      <xdr:nvSpPr>
        <xdr:cNvPr id="211" name="TextBox 210"/>
        <xdr:cNvSpPr txBox="1"/>
      </xdr:nvSpPr>
      <xdr:spPr>
        <a:xfrm>
          <a:off x="95250" y="214455375"/>
          <a:ext cx="27265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83344</xdr:colOff>
      <xdr:row>551</xdr:row>
      <xdr:rowOff>83345</xdr:rowOff>
    </xdr:from>
    <xdr:ext cx="5167312" cy="511968"/>
    <xdr:sp macro="" textlink="">
      <xdr:nvSpPr>
        <xdr:cNvPr id="212" name="TextBox 211"/>
        <xdr:cNvSpPr txBox="1"/>
      </xdr:nvSpPr>
      <xdr:spPr>
        <a:xfrm>
          <a:off x="83344" y="178474689"/>
          <a:ext cx="5167312" cy="5119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651</xdr:row>
      <xdr:rowOff>95250</xdr:rowOff>
    </xdr:from>
    <xdr:ext cx="3036094" cy="642938"/>
    <xdr:sp macro="" textlink="">
      <xdr:nvSpPr>
        <xdr:cNvPr id="213" name="TextBox 212"/>
        <xdr:cNvSpPr txBox="1"/>
      </xdr:nvSpPr>
      <xdr:spPr>
        <a:xfrm>
          <a:off x="71438" y="229707281"/>
          <a:ext cx="3036094" cy="642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x-none" sz="1100">
              <a:latin typeface="Arial" pitchFamily="34" charset="0"/>
              <a:cs typeface="Arial" pitchFamily="34" charset="0"/>
            </a:rPr>
            <a:t>Саобраћај и телекомуникациј</a:t>
          </a:r>
          <a:r>
            <a:rPr lang="sr-Cyrl-RS" sz="1100">
              <a:latin typeface="Arial" pitchFamily="34" charset="0"/>
              <a:cs typeface="Arial" pitchFamily="34" charset="0"/>
            </a:rPr>
            <a:t>е, РЗС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грађевинарства,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531</xdr:row>
      <xdr:rowOff>83343</xdr:rowOff>
    </xdr:from>
    <xdr:ext cx="4333876" cy="1000126"/>
    <xdr:sp macro="" textlink="">
      <xdr:nvSpPr>
        <xdr:cNvPr id="215" name="TextBox 214"/>
        <xdr:cNvSpPr txBox="1"/>
      </xdr:nvSpPr>
      <xdr:spPr>
        <a:xfrm>
          <a:off x="71438" y="187975874"/>
          <a:ext cx="4333876" cy="100012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Циљеви одрживог развоја</a:t>
          </a:r>
          <a:r>
            <a:rPr lang="sr-Cyrl-RS" sz="110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индикатор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.1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95248</xdr:colOff>
      <xdr:row>422</xdr:row>
      <xdr:rowOff>107154</xdr:rowOff>
    </xdr:from>
    <xdr:ext cx="5214940" cy="273845"/>
    <xdr:sp macro="" textlink="">
      <xdr:nvSpPr>
        <xdr:cNvPr id="216" name="TextBox 215"/>
        <xdr:cNvSpPr txBox="1"/>
      </xdr:nvSpPr>
      <xdr:spPr>
        <a:xfrm>
          <a:off x="95248" y="141624842"/>
          <a:ext cx="5214940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367</xdr:row>
      <xdr:rowOff>95251</xdr:rowOff>
    </xdr:from>
    <xdr:ext cx="5191125" cy="476250"/>
    <xdr:sp macro="" textlink="">
      <xdr:nvSpPr>
        <xdr:cNvPr id="217" name="TextBox 216"/>
        <xdr:cNvSpPr txBox="1"/>
      </xdr:nvSpPr>
      <xdr:spPr>
        <a:xfrm>
          <a:off x="83343" y="123527345"/>
          <a:ext cx="5191125" cy="4762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ППП ─ припремни предшколски програм</a:t>
          </a:r>
        </a:p>
        <a:p>
          <a:endParaRPr lang="sr-Cyrl-RS" sz="4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314</xdr:row>
      <xdr:rowOff>83344</xdr:rowOff>
    </xdr:from>
    <xdr:ext cx="3679031" cy="261937"/>
    <xdr:sp macro="" textlink="">
      <xdr:nvSpPr>
        <xdr:cNvPr id="218" name="TextBox 217"/>
        <xdr:cNvSpPr txBox="1"/>
      </xdr:nvSpPr>
      <xdr:spPr>
        <a:xfrm>
          <a:off x="7012781" y="70318313"/>
          <a:ext cx="36790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95251</xdr:colOff>
      <xdr:row>265</xdr:row>
      <xdr:rowOff>83344</xdr:rowOff>
    </xdr:from>
    <xdr:ext cx="3690938" cy="321468"/>
    <xdr:sp macro="" textlink="">
      <xdr:nvSpPr>
        <xdr:cNvPr id="219" name="TextBox 218"/>
        <xdr:cNvSpPr txBox="1"/>
      </xdr:nvSpPr>
      <xdr:spPr>
        <a:xfrm>
          <a:off x="95251" y="83355657"/>
          <a:ext cx="3690938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165</xdr:row>
      <xdr:rowOff>71439</xdr:rowOff>
    </xdr:from>
    <xdr:ext cx="5262562" cy="1083468"/>
    <xdr:sp macro="" textlink="">
      <xdr:nvSpPr>
        <xdr:cNvPr id="220" name="TextBox 219"/>
        <xdr:cNvSpPr txBox="1"/>
      </xdr:nvSpPr>
      <xdr:spPr>
        <a:xfrm>
          <a:off x="59532" y="62138720"/>
          <a:ext cx="5262562" cy="1083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52</xdr:row>
      <xdr:rowOff>83343</xdr:rowOff>
    </xdr:from>
    <xdr:ext cx="5250656" cy="928687"/>
    <xdr:sp macro="" textlink="">
      <xdr:nvSpPr>
        <xdr:cNvPr id="221" name="TextBox 220"/>
        <xdr:cNvSpPr txBox="1"/>
      </xdr:nvSpPr>
      <xdr:spPr>
        <a:xfrm>
          <a:off x="59532" y="10584656"/>
          <a:ext cx="5250656" cy="92868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Републички геодетски завод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Територијални регистар, РЗС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sr-Cyrl-R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83342</xdr:colOff>
      <xdr:row>450</xdr:row>
      <xdr:rowOff>83342</xdr:rowOff>
    </xdr:from>
    <xdr:ext cx="3643314" cy="297658"/>
    <xdr:sp macro="" textlink="">
      <xdr:nvSpPr>
        <xdr:cNvPr id="223" name="TextBox 222"/>
        <xdr:cNvSpPr txBox="1"/>
      </xdr:nvSpPr>
      <xdr:spPr>
        <a:xfrm>
          <a:off x="83342" y="115681123"/>
          <a:ext cx="3643314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654838</xdr:colOff>
      <xdr:row>241</xdr:row>
      <xdr:rowOff>273890</xdr:rowOff>
    </xdr:from>
    <xdr:to>
      <xdr:col>11</xdr:col>
      <xdr:colOff>47621</xdr:colOff>
      <xdr:row>242</xdr:row>
      <xdr:rowOff>392953</xdr:rowOff>
    </xdr:to>
    <xdr:sp macro="" textlink="">
      <xdr:nvSpPr>
        <xdr:cNvPr id="227" name="Text Box 67"/>
        <xdr:cNvSpPr txBox="1">
          <a:spLocks noChangeArrowheads="1"/>
        </xdr:cNvSpPr>
      </xdr:nvSpPr>
      <xdr:spPr bwMode="auto">
        <a:xfrm>
          <a:off x="7667619" y="79057546"/>
          <a:ext cx="4726783" cy="5119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расхода према делатностима у укупним расходима корисника буџетских средстава,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</a:p>
      </xdr:txBody>
    </xdr:sp>
    <xdr:clientData/>
  </xdr:twoCellAnchor>
  <xdr:oneCellAnchor>
    <xdr:from>
      <xdr:col>6</xdr:col>
      <xdr:colOff>1616836</xdr:colOff>
      <xdr:row>251</xdr:row>
      <xdr:rowOff>454921</xdr:rowOff>
    </xdr:from>
    <xdr:ext cx="2526525" cy="259454"/>
    <xdr:sp macro="" textlink="">
      <xdr:nvSpPr>
        <xdr:cNvPr id="228" name="TextBox 227"/>
        <xdr:cNvSpPr txBox="1"/>
      </xdr:nvSpPr>
      <xdr:spPr>
        <a:xfrm>
          <a:off x="8629617" y="83751046"/>
          <a:ext cx="2526525" cy="2594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178592</xdr:colOff>
      <xdr:row>75</xdr:row>
      <xdr:rowOff>95250</xdr:rowOff>
    </xdr:from>
    <xdr:to>
      <xdr:col>4</xdr:col>
      <xdr:colOff>543876</xdr:colOff>
      <xdr:row>87</xdr:row>
      <xdr:rowOff>285750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5</xdr:col>
      <xdr:colOff>273842</xdr:colOff>
      <xdr:row>75</xdr:row>
      <xdr:rowOff>95249</xdr:rowOff>
    </xdr:from>
    <xdr:to>
      <xdr:col>10</xdr:col>
      <xdr:colOff>639126</xdr:colOff>
      <xdr:row>87</xdr:row>
      <xdr:rowOff>285749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oneCellAnchor>
    <xdr:from>
      <xdr:col>5</xdr:col>
      <xdr:colOff>571492</xdr:colOff>
      <xdr:row>88</xdr:row>
      <xdr:rowOff>35719</xdr:rowOff>
    </xdr:from>
    <xdr:ext cx="5310190" cy="261937"/>
    <xdr:sp macro="" textlink="">
      <xdr:nvSpPr>
        <xdr:cNvPr id="231" name="TextBox 230"/>
        <xdr:cNvSpPr txBox="1"/>
      </xdr:nvSpPr>
      <xdr:spPr>
        <a:xfrm>
          <a:off x="6798461" y="37171313"/>
          <a:ext cx="5310190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631022</xdr:colOff>
      <xdr:row>74</xdr:row>
      <xdr:rowOff>47625</xdr:rowOff>
    </xdr:from>
    <xdr:to>
      <xdr:col>9</xdr:col>
      <xdr:colOff>130964</xdr:colOff>
      <xdr:row>75</xdr:row>
      <xdr:rowOff>35719</xdr:rowOff>
    </xdr:to>
    <xdr:sp macro="" textlink="">
      <xdr:nvSpPr>
        <xdr:cNvPr id="232" name="Text Box 67"/>
        <xdr:cNvSpPr txBox="1">
          <a:spLocks noChangeArrowheads="1"/>
        </xdr:cNvSpPr>
      </xdr:nvSpPr>
      <xdr:spPr bwMode="auto">
        <a:xfrm>
          <a:off x="6857991" y="32849344"/>
          <a:ext cx="395287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Умрли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404812</xdr:colOff>
      <xdr:row>111</xdr:row>
      <xdr:rowOff>261937</xdr:rowOff>
    </xdr:from>
    <xdr:to>
      <xdr:col>2</xdr:col>
      <xdr:colOff>142874</xdr:colOff>
      <xdr:row>118</xdr:row>
      <xdr:rowOff>11906</xdr:rowOff>
    </xdr:to>
    <xdr:sp macro="" textlink="">
      <xdr:nvSpPr>
        <xdr:cNvPr id="8" name="Rounded Rectangle 7"/>
        <xdr:cNvSpPr/>
      </xdr:nvSpPr>
      <xdr:spPr bwMode="auto">
        <a:xfrm>
          <a:off x="404812" y="25110281"/>
          <a:ext cx="4214812" cy="1916906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654844</xdr:colOff>
      <xdr:row>112</xdr:row>
      <xdr:rowOff>95250</xdr:rowOff>
    </xdr:from>
    <xdr:to>
      <xdr:col>1</xdr:col>
      <xdr:colOff>762000</xdr:colOff>
      <xdr:row>117</xdr:row>
      <xdr:rowOff>202406</xdr:rowOff>
    </xdr:to>
    <xdr:sp macro="" textlink="">
      <xdr:nvSpPr>
        <xdr:cNvPr id="9" name="TextBox 8">
          <a:hlinkClick xmlns:r="http://schemas.openxmlformats.org/officeDocument/2006/relationships" r:id="rId37"/>
        </xdr:cNvPr>
        <xdr:cNvSpPr txBox="1"/>
      </xdr:nvSpPr>
      <xdr:spPr>
        <a:xfrm>
          <a:off x="654844" y="21574125"/>
          <a:ext cx="3762375" cy="1654969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ВИШЕ ПОДАТАКА...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...можете наћи у бази </a:t>
          </a:r>
          <a:r>
            <a:rPr lang="sr-Cyrl-RS" sz="1200" b="1" i="1" baseline="0">
              <a:latin typeface="Arial" panose="020B0604020202020204" pitchFamily="34" charset="0"/>
              <a:cs typeface="Arial" panose="020B0604020202020204" pitchFamily="34" charset="0"/>
            </a:rPr>
            <a:t>Природно кретање становништва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 која садржи и друге податке виталне статистике и то од 1961. до 20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22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 године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107154</xdr:colOff>
      <xdr:row>626</xdr:row>
      <xdr:rowOff>95248</xdr:rowOff>
    </xdr:from>
    <xdr:ext cx="4393406" cy="631033"/>
    <xdr:sp macro="" textlink="">
      <xdr:nvSpPr>
        <xdr:cNvPr id="229" name="TextBox 228"/>
        <xdr:cNvSpPr txBox="1"/>
      </xdr:nvSpPr>
      <xdr:spPr>
        <a:xfrm>
          <a:off x="107154" y="219991779"/>
          <a:ext cx="4393406" cy="6310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latin typeface="Arial" pitchFamily="34" charset="0"/>
              <a:cs typeface="Arial" pitchFamily="34" charset="0"/>
            </a:rPr>
            <a:t>            </a:t>
          </a:r>
          <a:r>
            <a:rPr lang="sr-Cyrl-RS" sz="1100" i="1">
              <a:latin typeface="Arial" pitchFamily="34" charset="0"/>
              <a:cs typeface="Arial" pitchFamily="34" charset="0"/>
            </a:rPr>
            <a:t>* Циљеви одрживог развоја</a:t>
          </a:r>
          <a:r>
            <a:rPr lang="sr-Cyrl-RS" sz="1100" i="1" baseline="0">
              <a:latin typeface="Arial" pitchFamily="34" charset="0"/>
              <a:cs typeface="Arial" pitchFamily="34" charset="0"/>
            </a:rPr>
            <a:t> - индикатор </a:t>
          </a:r>
          <a:r>
            <a:rPr lang="sr-Cyrl-RS" sz="1100" b="1" i="1" baseline="0">
              <a:latin typeface="Arial" pitchFamily="34" charset="0"/>
              <a:cs typeface="Arial" pitchFamily="34" charset="0"/>
            </a:rPr>
            <a:t>5.5.1</a:t>
          </a:r>
          <a:endParaRPr lang="en-US" sz="1100" b="1" i="1" baseline="0">
            <a:latin typeface="Arial" pitchFamily="34" charset="0"/>
            <a:cs typeface="Arial" pitchFamily="34" charset="0"/>
          </a:endParaRPr>
        </a:p>
        <a:p>
          <a:endParaRPr lang="en-US" sz="600" b="1" i="1" baseline="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избора, РЗС</a:t>
          </a:r>
          <a:endParaRPr lang="en-US" sz="1100" b="1" i="1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154779</xdr:colOff>
      <xdr:row>34</xdr:row>
      <xdr:rowOff>178576</xdr:rowOff>
    </xdr:from>
    <xdr:to>
      <xdr:col>0</xdr:col>
      <xdr:colOff>1149254</xdr:colOff>
      <xdr:row>37</xdr:row>
      <xdr:rowOff>89041</xdr:rowOff>
    </xdr:to>
    <xdr:pic>
      <xdr:nvPicPr>
        <xdr:cNvPr id="230" name="Picture 22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54779" y="19395264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166684</xdr:colOff>
      <xdr:row>153</xdr:row>
      <xdr:rowOff>120569</xdr:rowOff>
    </xdr:from>
    <xdr:to>
      <xdr:col>0</xdr:col>
      <xdr:colOff>1273967</xdr:colOff>
      <xdr:row>156</xdr:row>
      <xdr:rowOff>157786</xdr:rowOff>
    </xdr:to>
    <xdr:pic>
      <xdr:nvPicPr>
        <xdr:cNvPr id="233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r="8824"/>
        <a:stretch/>
      </xdr:blipFill>
      <xdr:spPr>
        <a:xfrm>
          <a:off x="166684" y="33505694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285</xdr:row>
      <xdr:rowOff>166687</xdr:rowOff>
    </xdr:from>
    <xdr:to>
      <xdr:col>0</xdr:col>
      <xdr:colOff>1238253</xdr:colOff>
      <xdr:row>287</xdr:row>
      <xdr:rowOff>119062</xdr:rowOff>
    </xdr:to>
    <xdr:pic>
      <xdr:nvPicPr>
        <xdr:cNvPr id="234" name="Picture 233" descr="Резултат слика за symbols agriculture"/>
        <xdr:cNvPicPr/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202406" y="66532125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166688</xdr:colOff>
      <xdr:row>318</xdr:row>
      <xdr:rowOff>71439</xdr:rowOff>
    </xdr:from>
    <xdr:to>
      <xdr:col>0</xdr:col>
      <xdr:colOff>1547812</xdr:colOff>
      <xdr:row>320</xdr:row>
      <xdr:rowOff>71438</xdr:rowOff>
    </xdr:to>
    <xdr:pic>
      <xdr:nvPicPr>
        <xdr:cNvPr id="235" name="chart"/>
        <xdr:cNvPicPr>
          <a:picLocks noChangeAspect="1"/>
        </xdr:cNvPicPr>
      </xdr:nvPicPr>
      <xdr:blipFill rotWithShape="1">
        <a:blip xmlns:r="http://schemas.openxmlformats.org/officeDocument/2006/relationships" r:embed="rId41" cstate="print"/>
        <a:srcRect t="16056" r="7200" b="17831"/>
        <a:stretch/>
      </xdr:blipFill>
      <xdr:spPr>
        <a:xfrm>
          <a:off x="166688" y="77259658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142874</xdr:colOff>
      <xdr:row>484</xdr:row>
      <xdr:rowOff>142876</xdr:rowOff>
    </xdr:from>
    <xdr:to>
      <xdr:col>0</xdr:col>
      <xdr:colOff>1206504</xdr:colOff>
      <xdr:row>486</xdr:row>
      <xdr:rowOff>352663</xdr:rowOff>
    </xdr:to>
    <xdr:pic>
      <xdr:nvPicPr>
        <xdr:cNvPr id="236" name="chart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142874" y="128051720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190502</xdr:colOff>
      <xdr:row>620</xdr:row>
      <xdr:rowOff>142875</xdr:rowOff>
    </xdr:from>
    <xdr:to>
      <xdr:col>0</xdr:col>
      <xdr:colOff>1585111</xdr:colOff>
      <xdr:row>622</xdr:row>
      <xdr:rowOff>47626</xdr:rowOff>
    </xdr:to>
    <xdr:pic>
      <xdr:nvPicPr>
        <xdr:cNvPr id="238" name="chart"/>
        <xdr:cNvPicPr>
          <a:picLocks noChangeAspect="1"/>
        </xdr:cNvPicPr>
      </xdr:nvPicPr>
      <xdr:blipFill rotWithShape="1">
        <a:blip xmlns:r="http://schemas.openxmlformats.org/officeDocument/2006/relationships" r:embed="rId43" cstate="print"/>
        <a:srcRect t="17334" b="12000"/>
        <a:stretch/>
      </xdr:blipFill>
      <xdr:spPr>
        <a:xfrm>
          <a:off x="190502" y="171747656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250031</xdr:colOff>
      <xdr:row>630</xdr:row>
      <xdr:rowOff>261938</xdr:rowOff>
    </xdr:from>
    <xdr:to>
      <xdr:col>0</xdr:col>
      <xdr:colOff>1326356</xdr:colOff>
      <xdr:row>632</xdr:row>
      <xdr:rowOff>13653</xdr:rowOff>
    </xdr:to>
    <xdr:pic>
      <xdr:nvPicPr>
        <xdr:cNvPr id="239" name="Picture 238" descr="http://www.happinesswarehouse.com/wp-content/uploads/2011/06/Photo-Scale.jpg"/>
        <xdr:cNvPicPr/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031" y="219789376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178596</xdr:colOff>
      <xdr:row>644</xdr:row>
      <xdr:rowOff>35717</xdr:rowOff>
    </xdr:from>
    <xdr:to>
      <xdr:col>0</xdr:col>
      <xdr:colOff>1535908</xdr:colOff>
      <xdr:row>646</xdr:row>
      <xdr:rowOff>142874</xdr:rowOff>
    </xdr:to>
    <xdr:pic>
      <xdr:nvPicPr>
        <xdr:cNvPr id="240" name="Picture 239" descr="Резултат слика за symbols car"/>
        <xdr:cNvPicPr/>
      </xdr:nvPicPr>
      <xdr:blipFill rotWithShape="1"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78596" y="180427311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214313</xdr:colOff>
      <xdr:row>522</xdr:row>
      <xdr:rowOff>154792</xdr:rowOff>
    </xdr:from>
    <xdr:to>
      <xdr:col>0</xdr:col>
      <xdr:colOff>1265873</xdr:colOff>
      <xdr:row>524</xdr:row>
      <xdr:rowOff>153973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3" y="140839042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95248</xdr:colOff>
      <xdr:row>141</xdr:row>
      <xdr:rowOff>47624</xdr:rowOff>
    </xdr:from>
    <xdr:to>
      <xdr:col>4</xdr:col>
      <xdr:colOff>11905</xdr:colOff>
      <xdr:row>151</xdr:row>
      <xdr:rowOff>24383</xdr:rowOff>
    </xdr:to>
    <xdr:graphicFrame macro="">
      <xdr:nvGraphicFramePr>
        <xdr:cNvPr id="237" name="Chart 2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5</xdr:col>
      <xdr:colOff>142875</xdr:colOff>
      <xdr:row>141</xdr:row>
      <xdr:rowOff>47622</xdr:rowOff>
    </xdr:from>
    <xdr:to>
      <xdr:col>9</xdr:col>
      <xdr:colOff>976311</xdr:colOff>
      <xdr:row>151</xdr:row>
      <xdr:rowOff>250030</xdr:rowOff>
    </xdr:to>
    <xdr:graphicFrame macro="">
      <xdr:nvGraphicFramePr>
        <xdr:cNvPr id="241" name="Chart 2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309557</xdr:colOff>
      <xdr:row>139</xdr:row>
      <xdr:rowOff>297657</xdr:rowOff>
    </xdr:from>
    <xdr:to>
      <xdr:col>4</xdr:col>
      <xdr:colOff>285750</xdr:colOff>
      <xdr:row>140</xdr:row>
      <xdr:rowOff>273844</xdr:rowOff>
    </xdr:to>
    <xdr:sp macro="" textlink="">
      <xdr:nvSpPr>
        <xdr:cNvPr id="242" name="Text Box 67"/>
        <xdr:cNvSpPr txBox="1">
          <a:spLocks noChangeArrowheads="1"/>
        </xdr:cNvSpPr>
      </xdr:nvSpPr>
      <xdr:spPr bwMode="auto">
        <a:xfrm>
          <a:off x="309557" y="53220938"/>
          <a:ext cx="5417349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Домаћинства према броју чланова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488133</xdr:colOff>
      <xdr:row>139</xdr:row>
      <xdr:rowOff>297651</xdr:rowOff>
    </xdr:from>
    <xdr:to>
      <xdr:col>9</xdr:col>
      <xdr:colOff>261931</xdr:colOff>
      <xdr:row>140</xdr:row>
      <xdr:rowOff>250032</xdr:rowOff>
    </xdr:to>
    <xdr:sp macro="" textlink="">
      <xdr:nvSpPr>
        <xdr:cNvPr id="243" name="Text Box 67"/>
        <xdr:cNvSpPr txBox="1">
          <a:spLocks noChangeArrowheads="1"/>
        </xdr:cNvSpPr>
      </xdr:nvSpPr>
      <xdr:spPr bwMode="auto">
        <a:xfrm>
          <a:off x="6715102" y="53971026"/>
          <a:ext cx="4226735" cy="2619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Породице са децом према броју деце</a:t>
          </a:r>
          <a:r>
            <a:rPr lang="sr-Cyrl-RS" sz="1000" b="1" i="0" baseline="0">
              <a:effectLst/>
              <a:latin typeface="+mn-lt"/>
              <a:ea typeface="+mn-ea"/>
              <a:cs typeface="+mn-cs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321451</xdr:colOff>
      <xdr:row>151</xdr:row>
      <xdr:rowOff>273840</xdr:rowOff>
    </xdr:from>
    <xdr:ext cx="4321987" cy="273849"/>
    <xdr:sp macro="" textlink="">
      <xdr:nvSpPr>
        <xdr:cNvPr id="244" name="TextBox 243"/>
        <xdr:cNvSpPr txBox="1"/>
      </xdr:nvSpPr>
      <xdr:spPr>
        <a:xfrm>
          <a:off x="6548420" y="57661965"/>
          <a:ext cx="4321987" cy="2738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678643</xdr:colOff>
      <xdr:row>151</xdr:row>
      <xdr:rowOff>261933</xdr:rowOff>
    </xdr:from>
    <xdr:ext cx="4572001" cy="261938"/>
    <xdr:sp macro="" textlink="">
      <xdr:nvSpPr>
        <xdr:cNvPr id="245" name="TextBox 244"/>
        <xdr:cNvSpPr txBox="1"/>
      </xdr:nvSpPr>
      <xdr:spPr>
        <a:xfrm>
          <a:off x="678643" y="56899964"/>
          <a:ext cx="4572001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154781</xdr:rowOff>
    </xdr:from>
    <xdr:to>
      <xdr:col>10</xdr:col>
      <xdr:colOff>83344</xdr:colOff>
      <xdr:row>169</xdr:row>
      <xdr:rowOff>0</xdr:rowOff>
    </xdr:to>
    <xdr:graphicFrame macro="">
      <xdr:nvGraphicFramePr>
        <xdr:cNvPr id="246" name="Chart 2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 editAs="oneCell">
    <xdr:from>
      <xdr:col>5</xdr:col>
      <xdr:colOff>190497</xdr:colOff>
      <xdr:row>157</xdr:row>
      <xdr:rowOff>166683</xdr:rowOff>
    </xdr:from>
    <xdr:to>
      <xdr:col>10</xdr:col>
      <xdr:colOff>380997</xdr:colOff>
      <xdr:row>158</xdr:row>
      <xdr:rowOff>77226</xdr:rowOff>
    </xdr:to>
    <xdr:sp macro="" textlink="">
      <xdr:nvSpPr>
        <xdr:cNvPr id="247" name="Text Box 67"/>
        <xdr:cNvSpPr txBox="1">
          <a:spLocks noChangeArrowheads="1"/>
        </xdr:cNvSpPr>
      </xdr:nvSpPr>
      <xdr:spPr bwMode="auto">
        <a:xfrm>
          <a:off x="6417466" y="58828777"/>
          <a:ext cx="5631656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Просечне зараде без пореза и доприноса*,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(РСД)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345280</xdr:colOff>
      <xdr:row>169</xdr:row>
      <xdr:rowOff>130973</xdr:rowOff>
    </xdr:from>
    <xdr:ext cx="5393531" cy="761996"/>
    <xdr:sp macro="" textlink="">
      <xdr:nvSpPr>
        <xdr:cNvPr id="248" name="TextBox 247"/>
        <xdr:cNvSpPr txBox="1"/>
      </xdr:nvSpPr>
      <xdr:spPr>
        <a:xfrm>
          <a:off x="6572249" y="41969536"/>
          <a:ext cx="5393531" cy="7619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</a:t>
          </a:r>
          <a:r>
            <a:rPr lang="sr-Cyrl-RS">
              <a:latin typeface="Arial" panose="020B0604020202020204" pitchFamily="34" charset="0"/>
              <a:cs typeface="Arial" panose="020B0604020202020204" pitchFamily="34" charset="0"/>
            </a:rPr>
            <a:t>Од 2018. просечне зараде не односе се на општину рада, него на општину пребивалишта запослених</a:t>
          </a:r>
        </a:p>
        <a:p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запослености и зарада,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142875</xdr:colOff>
      <xdr:row>177</xdr:row>
      <xdr:rowOff>190499</xdr:rowOff>
    </xdr:from>
    <xdr:to>
      <xdr:col>4</xdr:col>
      <xdr:colOff>309563</xdr:colOff>
      <xdr:row>190</xdr:row>
      <xdr:rowOff>11907</xdr:rowOff>
    </xdr:to>
    <xdr:graphicFrame macro="">
      <xdr:nvGraphicFramePr>
        <xdr:cNvPr id="252" name="Chart 2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 editAs="oneCell">
    <xdr:from>
      <xdr:col>0</xdr:col>
      <xdr:colOff>452438</xdr:colOff>
      <xdr:row>175</xdr:row>
      <xdr:rowOff>202407</xdr:rowOff>
    </xdr:from>
    <xdr:to>
      <xdr:col>4</xdr:col>
      <xdr:colOff>690564</xdr:colOff>
      <xdr:row>177</xdr:row>
      <xdr:rowOff>35719</xdr:rowOff>
    </xdr:to>
    <xdr:sp macro="" textlink="">
      <xdr:nvSpPr>
        <xdr:cNvPr id="253" name="Text Box 67"/>
        <xdr:cNvSpPr txBox="1">
          <a:spLocks noChangeArrowheads="1"/>
        </xdr:cNvSpPr>
      </xdr:nvSpPr>
      <xdr:spPr bwMode="auto">
        <a:xfrm>
          <a:off x="452438" y="65674876"/>
          <a:ext cx="5679282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440521</xdr:colOff>
      <xdr:row>190</xdr:row>
      <xdr:rowOff>130959</xdr:rowOff>
    </xdr:from>
    <xdr:ext cx="5131606" cy="488167"/>
    <xdr:sp macro="" textlink="">
      <xdr:nvSpPr>
        <xdr:cNvPr id="254" name="TextBox 253"/>
        <xdr:cNvSpPr txBox="1"/>
      </xdr:nvSpPr>
      <xdr:spPr>
        <a:xfrm>
          <a:off x="440521" y="70246865"/>
          <a:ext cx="5131606" cy="48816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  <a:endParaRPr lang="en-U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35718</xdr:colOff>
      <xdr:row>237</xdr:row>
      <xdr:rowOff>59530</xdr:rowOff>
    </xdr:from>
    <xdr:ext cx="5274468" cy="285750"/>
    <xdr:sp macro="" textlink="">
      <xdr:nvSpPr>
        <xdr:cNvPr id="256" name="TextBox 255"/>
        <xdr:cNvSpPr txBox="1"/>
      </xdr:nvSpPr>
      <xdr:spPr>
        <a:xfrm>
          <a:off x="35718" y="53006624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Светска банка и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483</xdr:row>
      <xdr:rowOff>66918</xdr:rowOff>
    </xdr:from>
    <xdr:ext cx="5250658" cy="254557"/>
    <xdr:sp macro="" textlink="">
      <xdr:nvSpPr>
        <xdr:cNvPr id="201" name="TextBox 200"/>
        <xdr:cNvSpPr txBox="1"/>
      </xdr:nvSpPr>
      <xdr:spPr>
        <a:xfrm>
          <a:off x="71436" y="134417043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Завод за проучавање културног развитка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697</xdr:row>
      <xdr:rowOff>71436</xdr:rowOff>
    </xdr:from>
    <xdr:ext cx="5250658" cy="309564"/>
    <xdr:sp macro="" textlink="">
      <xdr:nvSpPr>
        <xdr:cNvPr id="202" name="TextBox 201"/>
        <xdr:cNvSpPr txBox="1"/>
      </xdr:nvSpPr>
      <xdr:spPr>
        <a:xfrm>
          <a:off x="71437" y="203144436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Извештај о хуманом развоју, </a:t>
          </a:r>
          <a:r>
            <a:rPr lang="en-US" sz="1100" baseline="0">
              <a:latin typeface="Arial" pitchFamily="34" charset="0"/>
              <a:cs typeface="Arial" pitchFamily="34" charset="0"/>
            </a:rPr>
            <a:t>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107190</xdr:colOff>
      <xdr:row>698</xdr:row>
      <xdr:rowOff>59535</xdr:rowOff>
    </xdr:from>
    <xdr:ext cx="2976563" cy="309564"/>
    <xdr:sp macro="" textlink="">
      <xdr:nvSpPr>
        <xdr:cNvPr id="204" name="TextBox 203"/>
        <xdr:cNvSpPr txBox="1"/>
      </xdr:nvSpPr>
      <xdr:spPr>
        <a:xfrm>
          <a:off x="7119971" y="204239816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SeConS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</a:t>
          </a:r>
          <a:r>
            <a:rPr lang="en-US" sz="1100" baseline="0">
              <a:latin typeface="Arial" pitchFamily="34" charset="0"/>
              <a:cs typeface="Arial" pitchFamily="34" charset="0"/>
            </a:rPr>
            <a:t>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251</xdr:row>
      <xdr:rowOff>47624</xdr:rowOff>
    </xdr:from>
    <xdr:ext cx="4953000" cy="297656"/>
    <xdr:sp macro="" textlink="">
      <xdr:nvSpPr>
        <xdr:cNvPr id="205" name="TextBox 204"/>
        <xdr:cNvSpPr txBox="1"/>
      </xdr:nvSpPr>
      <xdr:spPr>
        <a:xfrm>
          <a:off x="59531" y="57816749"/>
          <a:ext cx="4953000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35719</xdr:colOff>
      <xdr:row>259</xdr:row>
      <xdr:rowOff>59530</xdr:rowOff>
    </xdr:from>
    <xdr:ext cx="3214687" cy="321468"/>
    <xdr:sp macro="" textlink="">
      <xdr:nvSpPr>
        <xdr:cNvPr id="249" name="TextBox 248"/>
        <xdr:cNvSpPr txBox="1"/>
      </xdr:nvSpPr>
      <xdr:spPr>
        <a:xfrm>
          <a:off x="35719" y="80819624"/>
          <a:ext cx="3214687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М</a:t>
          </a:r>
          <a:r>
            <a:rPr lang="sr-Cyrl-RS" sz="1100">
              <a:latin typeface="Arial" pitchFamily="34" charset="0"/>
              <a:cs typeface="Arial" pitchFamily="34" charset="0"/>
            </a:rPr>
            <a:t>инистарство финансија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273838</xdr:colOff>
      <xdr:row>688</xdr:row>
      <xdr:rowOff>214321</xdr:rowOff>
    </xdr:from>
    <xdr:to>
      <xdr:col>0</xdr:col>
      <xdr:colOff>1226276</xdr:colOff>
      <xdr:row>691</xdr:row>
      <xdr:rowOff>16773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3838" y="200894165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471</xdr:row>
      <xdr:rowOff>178591</xdr:rowOff>
    </xdr:from>
    <xdr:to>
      <xdr:col>0</xdr:col>
      <xdr:colOff>1214436</xdr:colOff>
      <xdr:row>473</xdr:row>
      <xdr:rowOff>115209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6" y="133433341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2797968</xdr:colOff>
      <xdr:row>754</xdr:row>
      <xdr:rowOff>257163</xdr:rowOff>
    </xdr:from>
    <xdr:to>
      <xdr:col>0</xdr:col>
      <xdr:colOff>3533774</xdr:colOff>
      <xdr:row>757</xdr:row>
      <xdr:rowOff>129381</xdr:rowOff>
    </xdr:to>
    <xdr:pic>
      <xdr:nvPicPr>
        <xdr:cNvPr id="203" name="Picture 202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97968" y="214069601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2774148</xdr:colOff>
      <xdr:row>750</xdr:row>
      <xdr:rowOff>273846</xdr:rowOff>
    </xdr:from>
    <xdr:to>
      <xdr:col>0</xdr:col>
      <xdr:colOff>3536148</xdr:colOff>
      <xdr:row>753</xdr:row>
      <xdr:rowOff>80966</xdr:rowOff>
    </xdr:to>
    <xdr:pic>
      <xdr:nvPicPr>
        <xdr:cNvPr id="225" name="Picture 224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74148" y="212848034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2774146</xdr:colOff>
      <xdr:row>746</xdr:row>
      <xdr:rowOff>238127</xdr:rowOff>
    </xdr:from>
    <xdr:to>
      <xdr:col>0</xdr:col>
      <xdr:colOff>3505666</xdr:colOff>
      <xdr:row>749</xdr:row>
      <xdr:rowOff>171928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4146" y="211669315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2833688</xdr:colOff>
      <xdr:row>743</xdr:row>
      <xdr:rowOff>0</xdr:rowOff>
    </xdr:from>
    <xdr:to>
      <xdr:col>0</xdr:col>
      <xdr:colOff>3478779</xdr:colOff>
      <xdr:row>745</xdr:row>
      <xdr:rowOff>20955</xdr:rowOff>
    </xdr:to>
    <xdr:pic>
      <xdr:nvPicPr>
        <xdr:cNvPr id="255" name="Picture 254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3688" y="210502500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500063</xdr:colOff>
      <xdr:row>243</xdr:row>
      <xdr:rowOff>0</xdr:rowOff>
    </xdr:from>
    <xdr:to>
      <xdr:col>10</xdr:col>
      <xdr:colOff>599599</xdr:colOff>
      <xdr:row>251</xdr:row>
      <xdr:rowOff>248412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0</xdr:col>
      <xdr:colOff>202406</xdr:colOff>
      <xdr:row>427</xdr:row>
      <xdr:rowOff>59531</xdr:rowOff>
    </xdr:from>
    <xdr:to>
      <xdr:col>4</xdr:col>
      <xdr:colOff>785240</xdr:colOff>
      <xdr:row>438</xdr:row>
      <xdr:rowOff>59531</xdr:rowOff>
    </xdr:to>
    <xdr:graphicFrame macro="">
      <xdr:nvGraphicFramePr>
        <xdr:cNvPr id="251" name="Chart 2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6</xdr:col>
      <xdr:colOff>261938</xdr:colOff>
      <xdr:row>604</xdr:row>
      <xdr:rowOff>83344</xdr:rowOff>
    </xdr:from>
    <xdr:to>
      <xdr:col>10</xdr:col>
      <xdr:colOff>59722</xdr:colOff>
      <xdr:row>614</xdr:row>
      <xdr:rowOff>83344</xdr:rowOff>
    </xdr:to>
    <xdr:graphicFrame macro="">
      <xdr:nvGraphicFramePr>
        <xdr:cNvPr id="226" name="Chart 2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0</xdr:col>
      <xdr:colOff>190496</xdr:colOff>
      <xdr:row>93</xdr:row>
      <xdr:rowOff>202406</xdr:rowOff>
    </xdr:from>
    <xdr:to>
      <xdr:col>4</xdr:col>
      <xdr:colOff>208308</xdr:colOff>
      <xdr:row>105</xdr:row>
      <xdr:rowOff>216983</xdr:rowOff>
    </xdr:to>
    <xdr:graphicFrame macro="">
      <xdr:nvGraphicFramePr>
        <xdr:cNvPr id="257" name="Chart 2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559594</xdr:colOff>
      <xdr:row>93</xdr:row>
      <xdr:rowOff>47628</xdr:rowOff>
    </xdr:to>
    <xdr:sp macro="" textlink="">
      <xdr:nvSpPr>
        <xdr:cNvPr id="258" name="Text Box 67"/>
        <xdr:cNvSpPr txBox="1">
          <a:spLocks noChangeArrowheads="1"/>
        </xdr:cNvSpPr>
      </xdr:nvSpPr>
      <xdr:spPr bwMode="auto">
        <a:xfrm>
          <a:off x="440524" y="38897721"/>
          <a:ext cx="4595820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смртности услед самоубиства,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(на 100,000 становника)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392903</xdr:colOff>
      <xdr:row>106</xdr:row>
      <xdr:rowOff>50013</xdr:rowOff>
    </xdr:from>
    <xdr:ext cx="4155286" cy="545297"/>
    <xdr:sp macro="" textlink="">
      <xdr:nvSpPr>
        <xdr:cNvPr id="259" name="TextBox 258"/>
        <xdr:cNvSpPr txBox="1"/>
      </xdr:nvSpPr>
      <xdr:spPr>
        <a:xfrm>
          <a:off x="392903" y="42757732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535774</xdr:colOff>
      <xdr:row>106</xdr:row>
      <xdr:rowOff>85733</xdr:rowOff>
    </xdr:from>
    <xdr:to>
      <xdr:col>0</xdr:col>
      <xdr:colOff>855814</xdr:colOff>
      <xdr:row>107</xdr:row>
      <xdr:rowOff>93134</xdr:rowOff>
    </xdr:to>
    <xdr:pic>
      <xdr:nvPicPr>
        <xdr:cNvPr id="260" name="Picture 259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35774" y="42793452"/>
          <a:ext cx="320040" cy="316963"/>
        </a:xfrm>
        <a:prstGeom prst="rect">
          <a:avLst/>
        </a:prstGeom>
      </xdr:spPr>
    </xdr:pic>
    <xdr:clientData/>
  </xdr:twoCellAnchor>
  <xdr:twoCellAnchor>
    <xdr:from>
      <xdr:col>5</xdr:col>
      <xdr:colOff>250042</xdr:colOff>
      <xdr:row>93</xdr:row>
      <xdr:rowOff>190500</xdr:rowOff>
    </xdr:from>
    <xdr:to>
      <xdr:col>10</xdr:col>
      <xdr:colOff>595313</xdr:colOff>
      <xdr:row>105</xdr:row>
      <xdr:rowOff>250037</xdr:rowOff>
    </xdr:to>
    <xdr:graphicFrame macro="">
      <xdr:nvGraphicFramePr>
        <xdr:cNvPr id="263" name="Chart 2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 editAs="oneCell">
    <xdr:from>
      <xdr:col>5</xdr:col>
      <xdr:colOff>464351</xdr:colOff>
      <xdr:row>91</xdr:row>
      <xdr:rowOff>202409</xdr:rowOff>
    </xdr:from>
    <xdr:to>
      <xdr:col>10</xdr:col>
      <xdr:colOff>154783</xdr:colOff>
      <xdr:row>93</xdr:row>
      <xdr:rowOff>23816</xdr:rowOff>
    </xdr:to>
    <xdr:sp macro="" textlink="">
      <xdr:nvSpPr>
        <xdr:cNvPr id="264" name="Text Box 67"/>
        <xdr:cNvSpPr txBox="1">
          <a:spLocks noChangeArrowheads="1"/>
        </xdr:cNvSpPr>
      </xdr:nvSpPr>
      <xdr:spPr bwMode="auto">
        <a:xfrm>
          <a:off x="6691320" y="38873909"/>
          <a:ext cx="5131588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неонаталне смртности према полу,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sr-Cyrl-R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Умрла одојчад старости 0-27 дана на 1000 живорођених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500053</xdr:colOff>
      <xdr:row>506</xdr:row>
      <xdr:rowOff>130966</xdr:rowOff>
    </xdr:from>
    <xdr:to>
      <xdr:col>2</xdr:col>
      <xdr:colOff>47625</xdr:colOff>
      <xdr:row>507</xdr:row>
      <xdr:rowOff>261945</xdr:rowOff>
    </xdr:to>
    <xdr:sp macro="" textlink="">
      <xdr:nvSpPr>
        <xdr:cNvPr id="267" name="Text Box 67"/>
        <xdr:cNvSpPr txBox="1">
          <a:spLocks noChangeArrowheads="1"/>
        </xdr:cNvSpPr>
      </xdr:nvSpPr>
      <xdr:spPr bwMode="auto">
        <a:xfrm>
          <a:off x="500053" y="178498497"/>
          <a:ext cx="402432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Инциденција туберкулозе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становника)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452428</xdr:colOff>
      <xdr:row>106</xdr:row>
      <xdr:rowOff>47624</xdr:rowOff>
    </xdr:from>
    <xdr:ext cx="5060213" cy="547688"/>
    <xdr:sp macro="" textlink="">
      <xdr:nvSpPr>
        <xdr:cNvPr id="261" name="TextBox 260"/>
        <xdr:cNvSpPr txBox="1"/>
      </xdr:nvSpPr>
      <xdr:spPr>
        <a:xfrm>
          <a:off x="6679397" y="42755343"/>
          <a:ext cx="5060213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595300</xdr:colOff>
      <xdr:row>106</xdr:row>
      <xdr:rowOff>83343</xdr:rowOff>
    </xdr:from>
    <xdr:to>
      <xdr:col>6</xdr:col>
      <xdr:colOff>129528</xdr:colOff>
      <xdr:row>107</xdr:row>
      <xdr:rowOff>90744</xdr:rowOff>
    </xdr:to>
    <xdr:pic>
      <xdr:nvPicPr>
        <xdr:cNvPr id="262" name="Picture 26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6822269" y="42791062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369094</xdr:colOff>
      <xdr:row>518</xdr:row>
      <xdr:rowOff>130979</xdr:rowOff>
    </xdr:from>
    <xdr:ext cx="5119735" cy="547688"/>
    <xdr:sp macro="" textlink="">
      <xdr:nvSpPr>
        <xdr:cNvPr id="270" name="TextBox 269"/>
        <xdr:cNvSpPr txBox="1"/>
      </xdr:nvSpPr>
      <xdr:spPr>
        <a:xfrm>
          <a:off x="369094" y="173759823"/>
          <a:ext cx="5119735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500061</xdr:colOff>
      <xdr:row>518</xdr:row>
      <xdr:rowOff>154792</xdr:rowOff>
    </xdr:from>
    <xdr:to>
      <xdr:col>0</xdr:col>
      <xdr:colOff>821518</xdr:colOff>
      <xdr:row>519</xdr:row>
      <xdr:rowOff>163596</xdr:rowOff>
    </xdr:to>
    <xdr:pic>
      <xdr:nvPicPr>
        <xdr:cNvPr id="271" name="Picture 270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00061" y="173783636"/>
          <a:ext cx="321457" cy="3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404799</xdr:colOff>
      <xdr:row>17</xdr:row>
      <xdr:rowOff>523878</xdr:rowOff>
    </xdr:from>
    <xdr:to>
      <xdr:col>10</xdr:col>
      <xdr:colOff>430366</xdr:colOff>
      <xdr:row>24</xdr:row>
      <xdr:rowOff>28102</xdr:rowOff>
    </xdr:to>
    <xdr:pic>
      <xdr:nvPicPr>
        <xdr:cNvPr id="5" name="Picture 4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404799" y="11227597"/>
          <a:ext cx="11693692" cy="4754880"/>
        </a:xfrm>
        <a:prstGeom prst="rect">
          <a:avLst/>
        </a:prstGeom>
      </xdr:spPr>
    </xdr:pic>
    <xdr:clientData/>
  </xdr:twoCellAnchor>
  <xdr:twoCellAnchor editAs="oneCell">
    <xdr:from>
      <xdr:col>0</xdr:col>
      <xdr:colOff>345285</xdr:colOff>
      <xdr:row>0</xdr:row>
      <xdr:rowOff>250030</xdr:rowOff>
    </xdr:from>
    <xdr:to>
      <xdr:col>0</xdr:col>
      <xdr:colOff>2364585</xdr:colOff>
      <xdr:row>0</xdr:row>
      <xdr:rowOff>783430</xdr:rowOff>
    </xdr:to>
    <xdr:pic>
      <xdr:nvPicPr>
        <xdr:cNvPr id="265" name="Picture 264">
          <a:hlinkClick xmlns:r="http://schemas.openxmlformats.org/officeDocument/2006/relationships" r:id="rId64"/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85" y="250030"/>
          <a:ext cx="2019300" cy="533400"/>
        </a:xfrm>
        <a:prstGeom prst="rect">
          <a:avLst/>
        </a:prstGeom>
      </xdr:spPr>
    </xdr:pic>
    <xdr:clientData/>
  </xdr:twoCellAnchor>
  <xdr:oneCellAnchor>
    <xdr:from>
      <xdr:col>0</xdr:col>
      <xdr:colOff>47623</xdr:colOff>
      <xdr:row>716</xdr:row>
      <xdr:rowOff>119060</xdr:rowOff>
    </xdr:from>
    <xdr:ext cx="6226972" cy="309564"/>
    <xdr:sp macro="" textlink="">
      <xdr:nvSpPr>
        <xdr:cNvPr id="266" name="TextBox 265"/>
        <xdr:cNvSpPr txBox="1"/>
      </xdr:nvSpPr>
      <xdr:spPr>
        <a:xfrm>
          <a:off x="47623" y="245363998"/>
          <a:ext cx="6226972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Месечни извештај о доласцима и ноћењима туриста у смештајним објектима</a:t>
          </a:r>
          <a:r>
            <a:rPr lang="en-US" sz="1100" baseline="0">
              <a:latin typeface="Arial" pitchFamily="34" charset="0"/>
              <a:cs typeface="Arial" pitchFamily="34" charset="0"/>
            </a:rPr>
            <a:t>,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71437</xdr:colOff>
      <xdr:row>706</xdr:row>
      <xdr:rowOff>250025</xdr:rowOff>
    </xdr:from>
    <xdr:to>
      <xdr:col>10</xdr:col>
      <xdr:colOff>11904</xdr:colOff>
      <xdr:row>707</xdr:row>
      <xdr:rowOff>142868</xdr:rowOff>
    </xdr:to>
    <xdr:sp macro="" textlink="">
      <xdr:nvSpPr>
        <xdr:cNvPr id="268" name="Text Box 67"/>
        <xdr:cNvSpPr txBox="1">
          <a:spLocks noChangeArrowheads="1"/>
        </xdr:cNvSpPr>
      </xdr:nvSpPr>
      <xdr:spPr bwMode="auto">
        <a:xfrm>
          <a:off x="7084218" y="242244556"/>
          <a:ext cx="4595811" cy="2857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Доласци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571499</xdr:colOff>
      <xdr:row>708</xdr:row>
      <xdr:rowOff>23813</xdr:rowOff>
    </xdr:from>
    <xdr:to>
      <xdr:col>10</xdr:col>
      <xdr:colOff>595312</xdr:colOff>
      <xdr:row>719</xdr:row>
      <xdr:rowOff>111634</xdr:rowOff>
    </xdr:to>
    <xdr:graphicFrame macro="">
      <xdr:nvGraphicFramePr>
        <xdr:cNvPr id="269" name="Chart 26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oneCellAnchor>
    <xdr:from>
      <xdr:col>5</xdr:col>
      <xdr:colOff>738188</xdr:colOff>
      <xdr:row>719</xdr:row>
      <xdr:rowOff>238133</xdr:rowOff>
    </xdr:from>
    <xdr:ext cx="5226844" cy="464338"/>
    <xdr:sp macro="" textlink="">
      <xdr:nvSpPr>
        <xdr:cNvPr id="272" name="TextBox 271"/>
        <xdr:cNvSpPr txBox="1"/>
      </xdr:nvSpPr>
      <xdr:spPr>
        <a:xfrm>
          <a:off x="6965157" y="236160477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723</xdr:row>
      <xdr:rowOff>297657</xdr:rowOff>
    </xdr:from>
    <xdr:to>
      <xdr:col>4</xdr:col>
      <xdr:colOff>250032</xdr:colOff>
      <xdr:row>724</xdr:row>
      <xdr:rowOff>273842</xdr:rowOff>
    </xdr:to>
    <xdr:sp macro="" textlink="">
      <xdr:nvSpPr>
        <xdr:cNvPr id="273" name="Text Box 67"/>
        <xdr:cNvSpPr txBox="1">
          <a:spLocks noChangeArrowheads="1"/>
        </xdr:cNvSpPr>
      </xdr:nvSpPr>
      <xdr:spPr bwMode="auto">
        <a:xfrm>
          <a:off x="523873" y="237458251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202406</xdr:colOff>
      <xdr:row>725</xdr:row>
      <xdr:rowOff>71438</xdr:rowOff>
    </xdr:from>
    <xdr:to>
      <xdr:col>4</xdr:col>
      <xdr:colOff>309560</xdr:colOff>
      <xdr:row>736</xdr:row>
      <xdr:rowOff>159258</xdr:rowOff>
    </xdr:to>
    <xdr:graphicFrame macro="">
      <xdr:nvGraphicFramePr>
        <xdr:cNvPr id="274" name="Chart 27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369094</xdr:colOff>
      <xdr:row>736</xdr:row>
      <xdr:rowOff>285757</xdr:rowOff>
    </xdr:from>
    <xdr:ext cx="5226844" cy="464338"/>
    <xdr:sp macro="" textlink="">
      <xdr:nvSpPr>
        <xdr:cNvPr id="275" name="TextBox 274"/>
        <xdr:cNvSpPr txBox="1"/>
      </xdr:nvSpPr>
      <xdr:spPr>
        <a:xfrm>
          <a:off x="369094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762009</xdr:colOff>
      <xdr:row>723</xdr:row>
      <xdr:rowOff>285750</xdr:rowOff>
    </xdr:from>
    <xdr:to>
      <xdr:col>10</xdr:col>
      <xdr:colOff>488168</xdr:colOff>
      <xdr:row>724</xdr:row>
      <xdr:rowOff>261935</xdr:rowOff>
    </xdr:to>
    <xdr:sp macro="" textlink="">
      <xdr:nvSpPr>
        <xdr:cNvPr id="276" name="Text Box 67"/>
        <xdr:cNvSpPr txBox="1">
          <a:spLocks noChangeArrowheads="1"/>
        </xdr:cNvSpPr>
      </xdr:nvSpPr>
      <xdr:spPr bwMode="auto">
        <a:xfrm>
          <a:off x="6988978" y="23744634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Просечан број 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523874</xdr:colOff>
      <xdr:row>725</xdr:row>
      <xdr:rowOff>71438</xdr:rowOff>
    </xdr:from>
    <xdr:to>
      <xdr:col>10</xdr:col>
      <xdr:colOff>571500</xdr:colOff>
      <xdr:row>736</xdr:row>
      <xdr:rowOff>159258</xdr:rowOff>
    </xdr:to>
    <xdr:graphicFrame macro="">
      <xdr:nvGraphicFramePr>
        <xdr:cNvPr id="277" name="Chart 27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oneCellAnchor>
    <xdr:from>
      <xdr:col>5</xdr:col>
      <xdr:colOff>666760</xdr:colOff>
      <xdr:row>736</xdr:row>
      <xdr:rowOff>285757</xdr:rowOff>
    </xdr:from>
    <xdr:ext cx="5226844" cy="464338"/>
    <xdr:sp macro="" textlink="">
      <xdr:nvSpPr>
        <xdr:cNvPr id="278" name="TextBox 277"/>
        <xdr:cNvSpPr txBox="1"/>
      </xdr:nvSpPr>
      <xdr:spPr>
        <a:xfrm>
          <a:off x="6893729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202407</xdr:colOff>
      <xdr:row>702</xdr:row>
      <xdr:rowOff>166687</xdr:rowOff>
    </xdr:from>
    <xdr:to>
      <xdr:col>0</xdr:col>
      <xdr:colOff>1299687</xdr:colOff>
      <xdr:row>705</xdr:row>
      <xdr:rowOff>97154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7" y="240684843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214307</xdr:colOff>
      <xdr:row>177</xdr:row>
      <xdr:rowOff>178594</xdr:rowOff>
    </xdr:from>
    <xdr:to>
      <xdr:col>10</xdr:col>
      <xdr:colOff>511968</xdr:colOff>
      <xdr:row>189</xdr:row>
      <xdr:rowOff>285752</xdr:rowOff>
    </xdr:to>
    <xdr:graphicFrame macro="">
      <xdr:nvGraphicFramePr>
        <xdr:cNvPr id="279" name="Chart 2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5</xdr:col>
      <xdr:colOff>559589</xdr:colOff>
      <xdr:row>175</xdr:row>
      <xdr:rowOff>190502</xdr:rowOff>
    </xdr:from>
    <xdr:to>
      <xdr:col>10</xdr:col>
      <xdr:colOff>500062</xdr:colOff>
      <xdr:row>177</xdr:row>
      <xdr:rowOff>23814</xdr:rowOff>
    </xdr:to>
    <xdr:sp macro="" textlink="">
      <xdr:nvSpPr>
        <xdr:cNvPr id="280" name="Text Box 67"/>
        <xdr:cNvSpPr txBox="1">
          <a:spLocks noChangeArrowheads="1"/>
        </xdr:cNvSpPr>
      </xdr:nvSpPr>
      <xdr:spPr bwMode="auto">
        <a:xfrm>
          <a:off x="6786558" y="65662971"/>
          <a:ext cx="5381629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 у односу на број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571484</xdr:colOff>
      <xdr:row>190</xdr:row>
      <xdr:rowOff>119054</xdr:rowOff>
    </xdr:from>
    <xdr:ext cx="5131606" cy="285761"/>
    <xdr:sp macro="" textlink="">
      <xdr:nvSpPr>
        <xdr:cNvPr id="281" name="TextBox 280"/>
        <xdr:cNvSpPr txBox="1"/>
      </xdr:nvSpPr>
      <xdr:spPr>
        <a:xfrm>
          <a:off x="6798453" y="70234960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285750</xdr:colOff>
      <xdr:row>382</xdr:row>
      <xdr:rowOff>23820</xdr:rowOff>
    </xdr:from>
    <xdr:ext cx="4155286" cy="545297"/>
    <xdr:sp macro="" textlink="">
      <xdr:nvSpPr>
        <xdr:cNvPr id="282" name="TextBox 281"/>
        <xdr:cNvSpPr txBox="1"/>
      </xdr:nvSpPr>
      <xdr:spPr>
        <a:xfrm>
          <a:off x="285750" y="136802820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образовања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428621</xdr:colOff>
      <xdr:row>382</xdr:row>
      <xdr:rowOff>59540</xdr:rowOff>
    </xdr:from>
    <xdr:to>
      <xdr:col>0</xdr:col>
      <xdr:colOff>748661</xdr:colOff>
      <xdr:row>383</xdr:row>
      <xdr:rowOff>66940</xdr:rowOff>
    </xdr:to>
    <xdr:pic>
      <xdr:nvPicPr>
        <xdr:cNvPr id="283" name="Picture 282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428621" y="136838540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71435</xdr:colOff>
      <xdr:row>501</xdr:row>
      <xdr:rowOff>119066</xdr:rowOff>
    </xdr:from>
    <xdr:ext cx="6369846" cy="545297"/>
    <xdr:sp macro="" textlink="">
      <xdr:nvSpPr>
        <xdr:cNvPr id="284" name="TextBox 283"/>
        <xdr:cNvSpPr txBox="1"/>
      </xdr:nvSpPr>
      <xdr:spPr>
        <a:xfrm>
          <a:off x="71435" y="177188816"/>
          <a:ext cx="636984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;</a:t>
          </a:r>
          <a:r>
            <a:rPr lang="sr-Cyrl-R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индикатор 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1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214305</xdr:colOff>
      <xdr:row>501</xdr:row>
      <xdr:rowOff>154784</xdr:rowOff>
    </xdr:from>
    <xdr:to>
      <xdr:col>0</xdr:col>
      <xdr:colOff>534345</xdr:colOff>
      <xdr:row>502</xdr:row>
      <xdr:rowOff>151699</xdr:rowOff>
    </xdr:to>
    <xdr:pic>
      <xdr:nvPicPr>
        <xdr:cNvPr id="285" name="Picture 284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14305" y="177772222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226218</xdr:colOff>
      <xdr:row>626</xdr:row>
      <xdr:rowOff>154781</xdr:rowOff>
    </xdr:from>
    <xdr:to>
      <xdr:col>0</xdr:col>
      <xdr:colOff>547675</xdr:colOff>
      <xdr:row>627</xdr:row>
      <xdr:rowOff>163584</xdr:rowOff>
    </xdr:to>
    <xdr:pic>
      <xdr:nvPicPr>
        <xdr:cNvPr id="287" name="Picture 286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26218" y="220051312"/>
          <a:ext cx="321457" cy="3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273843</xdr:colOff>
      <xdr:row>531</xdr:row>
      <xdr:rowOff>95250</xdr:rowOff>
    </xdr:from>
    <xdr:to>
      <xdr:col>0</xdr:col>
      <xdr:colOff>595300</xdr:colOff>
      <xdr:row>532</xdr:row>
      <xdr:rowOff>104054</xdr:rowOff>
    </xdr:to>
    <xdr:pic>
      <xdr:nvPicPr>
        <xdr:cNvPr id="289" name="Picture 288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73843" y="187987781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83342</xdr:colOff>
      <xdr:row>681</xdr:row>
      <xdr:rowOff>166690</xdr:rowOff>
    </xdr:from>
    <xdr:ext cx="4405313" cy="1059654"/>
    <xdr:sp macro="" textlink="">
      <xdr:nvSpPr>
        <xdr:cNvPr id="291" name="TextBox 290"/>
        <xdr:cNvSpPr txBox="1"/>
      </xdr:nvSpPr>
      <xdr:spPr>
        <a:xfrm>
          <a:off x="83342" y="239494221"/>
          <a:ext cx="4405313" cy="10596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Циљеви одрживог развоја</a:t>
          </a:r>
          <a:r>
            <a:rPr lang="sr-Cyrl-RS" sz="110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индикатор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.1</a:t>
          </a:r>
          <a:endParaRPr lang="en-US" i="1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С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татистика и рачуни животне средине, РЗС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шумарства,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261935</xdr:colOff>
      <xdr:row>681</xdr:row>
      <xdr:rowOff>166690</xdr:rowOff>
    </xdr:from>
    <xdr:to>
      <xdr:col>0</xdr:col>
      <xdr:colOff>583392</xdr:colOff>
      <xdr:row>682</xdr:row>
      <xdr:rowOff>175493</xdr:rowOff>
    </xdr:to>
    <xdr:pic>
      <xdr:nvPicPr>
        <xdr:cNvPr id="292" name="Picture 29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61935" y="242899409"/>
          <a:ext cx="321457" cy="318366"/>
        </a:xfrm>
        <a:prstGeom prst="rect">
          <a:avLst/>
        </a:prstGeom>
      </xdr:spPr>
    </xdr:pic>
    <xdr:clientData/>
  </xdr:twoCellAnchor>
  <xdr:twoCellAnchor>
    <xdr:from>
      <xdr:col>6</xdr:col>
      <xdr:colOff>380992</xdr:colOff>
      <xdr:row>674</xdr:row>
      <xdr:rowOff>227920</xdr:rowOff>
    </xdr:from>
    <xdr:to>
      <xdr:col>10</xdr:col>
      <xdr:colOff>242784</xdr:colOff>
      <xdr:row>684</xdr:row>
      <xdr:rowOff>268687</xdr:rowOff>
    </xdr:to>
    <xdr:graphicFrame macro="">
      <xdr:nvGraphicFramePr>
        <xdr:cNvPr id="306" name="Chart 30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799404</xdr:colOff>
      <xdr:row>673</xdr:row>
      <xdr:rowOff>476251</xdr:rowOff>
    </xdr:from>
    <xdr:to>
      <xdr:col>9</xdr:col>
      <xdr:colOff>714363</xdr:colOff>
      <xdr:row>674</xdr:row>
      <xdr:rowOff>272147</xdr:rowOff>
    </xdr:to>
    <xdr:sp macro="" textlink="">
      <xdr:nvSpPr>
        <xdr:cNvPr id="307" name="Text Box 67"/>
        <xdr:cNvSpPr txBox="1">
          <a:spLocks noChangeArrowheads="1"/>
        </xdr:cNvSpPr>
      </xdr:nvSpPr>
      <xdr:spPr bwMode="auto">
        <a:xfrm>
          <a:off x="7812185" y="237136782"/>
          <a:ext cx="3582084" cy="2959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Територија под шумом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2020.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765383</xdr:colOff>
      <xdr:row>685</xdr:row>
      <xdr:rowOff>125867</xdr:rowOff>
    </xdr:from>
    <xdr:ext cx="3437507" cy="289152"/>
    <xdr:sp macro="" textlink="">
      <xdr:nvSpPr>
        <xdr:cNvPr id="308" name="TextBox 307"/>
        <xdr:cNvSpPr txBox="1"/>
      </xdr:nvSpPr>
      <xdr:spPr>
        <a:xfrm>
          <a:off x="7778164" y="240691648"/>
          <a:ext cx="3437507" cy="2891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шумарства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12</xdr:col>
      <xdr:colOff>0</xdr:colOff>
      <xdr:row>670</xdr:row>
      <xdr:rowOff>0</xdr:rowOff>
    </xdr:from>
    <xdr:to>
      <xdr:col>12</xdr:col>
      <xdr:colOff>304800</xdr:colOff>
      <xdr:row>670</xdr:row>
      <xdr:rowOff>304800</xdr:rowOff>
    </xdr:to>
    <xdr:sp macro="" textlink="">
      <xdr:nvSpPr>
        <xdr:cNvPr id="1026" name="AutoShape 2" descr="Environmental Vectors &amp; Illustrations for Free Download | Freepik"/>
        <xdr:cNvSpPr>
          <a:spLocks noChangeAspect="1" noChangeArrowheads="1"/>
        </xdr:cNvSpPr>
      </xdr:nvSpPr>
      <xdr:spPr bwMode="auto">
        <a:xfrm>
          <a:off x="13211175" y="238325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0</xdr:colOff>
      <xdr:row>670</xdr:row>
      <xdr:rowOff>0</xdr:rowOff>
    </xdr:from>
    <xdr:to>
      <xdr:col>15</xdr:col>
      <xdr:colOff>200025</xdr:colOff>
      <xdr:row>674</xdr:row>
      <xdr:rowOff>28575</xdr:rowOff>
    </xdr:to>
    <xdr:sp macro="" textlink="">
      <xdr:nvSpPr>
        <xdr:cNvPr id="1028" name="AutoShape 4" descr="Environmental Protection PNG Hd Transparent Image And Clipart Image For  Free Download - Lovepik | 401437064"/>
        <xdr:cNvSpPr>
          <a:spLocks noChangeAspect="1" noChangeArrowheads="1"/>
        </xdr:cNvSpPr>
      </xdr:nvSpPr>
      <xdr:spPr bwMode="auto">
        <a:xfrm>
          <a:off x="13211175" y="238325025"/>
          <a:ext cx="1714500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261938</xdr:colOff>
      <xdr:row>670</xdr:row>
      <xdr:rowOff>190500</xdr:rowOff>
    </xdr:from>
    <xdr:to>
      <xdr:col>0</xdr:col>
      <xdr:colOff>1481534</xdr:colOff>
      <xdr:row>673</xdr:row>
      <xdr:rowOff>212407</xdr:rowOff>
    </xdr:to>
    <xdr:pic>
      <xdr:nvPicPr>
        <xdr:cNvPr id="28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261938" y="235612781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440535</xdr:colOff>
      <xdr:row>196</xdr:row>
      <xdr:rowOff>196290</xdr:rowOff>
    </xdr:from>
    <xdr:to>
      <xdr:col>10</xdr:col>
      <xdr:colOff>522355</xdr:colOff>
      <xdr:row>209</xdr:row>
      <xdr:rowOff>89222</xdr:rowOff>
    </xdr:to>
    <xdr:graphicFrame macro="">
      <xdr:nvGraphicFramePr>
        <xdr:cNvPr id="288" name="Chart 3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511966</xdr:colOff>
      <xdr:row>194</xdr:row>
      <xdr:rowOff>250031</xdr:rowOff>
    </xdr:from>
    <xdr:to>
      <xdr:col>10</xdr:col>
      <xdr:colOff>547688</xdr:colOff>
      <xdr:row>196</xdr:row>
      <xdr:rowOff>101041</xdr:rowOff>
    </xdr:to>
    <xdr:sp macro="" textlink="">
      <xdr:nvSpPr>
        <xdr:cNvPr id="290" name="Text Box 67"/>
        <xdr:cNvSpPr txBox="1">
          <a:spLocks noChangeArrowheads="1"/>
        </xdr:cNvSpPr>
      </xdr:nvSpPr>
      <xdr:spPr bwMode="auto">
        <a:xfrm>
          <a:off x="6738935" y="72020906"/>
          <a:ext cx="5476878" cy="4701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на 1000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119055</xdr:colOff>
      <xdr:row>209</xdr:row>
      <xdr:rowOff>146951</xdr:rowOff>
    </xdr:from>
    <xdr:ext cx="3821911" cy="442336"/>
    <xdr:sp macro="" textlink="">
      <xdr:nvSpPr>
        <xdr:cNvPr id="293" name="TextBox 292"/>
        <xdr:cNvSpPr txBox="1"/>
      </xdr:nvSpPr>
      <xdr:spPr>
        <a:xfrm>
          <a:off x="7131836" y="76561264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0.50734</cdr:x>
      <cdr:y>0.03296</cdr:y>
    </cdr:from>
    <cdr:to>
      <cdr:x>0.92663</cdr:x>
      <cdr:y>0.17347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52545" y="115389"/>
          <a:ext cx="952501" cy="4918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t"/>
        <a:lstStyle xmlns:a="http://schemas.openxmlformats.org/drawingml/2006/main"/>
        <a:p xmlns:a="http://schemas.openxmlformats.org/drawingml/2006/main"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Мушкарци</a:t>
          </a:r>
        </a:p>
        <a:p xmlns:a="http://schemas.openxmlformats.org/drawingml/2006/main">
          <a:pPr algn="ctr"/>
          <a:r>
            <a:rPr lang="sr-Cyrl-RS" sz="1000" b="1">
              <a:latin typeface="Arial" pitchFamily="34" charset="0"/>
              <a:cs typeface="Arial" pitchFamily="34" charset="0"/>
            </a:rPr>
            <a:t>8560</a:t>
          </a:r>
          <a:endParaRPr lang="en-US" sz="1000" b="1">
            <a:latin typeface="Arial" pitchFamily="34" charset="0"/>
            <a:cs typeface="Arial" pitchFamily="34" charset="0"/>
          </a:endParaRP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618930</xdr:colOff>
      <xdr:row>0</xdr:row>
      <xdr:rowOff>119060</xdr:rowOff>
    </xdr:from>
    <xdr:to>
      <xdr:col>10</xdr:col>
      <xdr:colOff>634440</xdr:colOff>
      <xdr:row>1</xdr:row>
      <xdr:rowOff>8616</xdr:rowOff>
    </xdr:to>
    <xdr:pic>
      <xdr:nvPicPr>
        <xdr:cNvPr id="2" name="Picture 1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27477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530672</xdr:colOff>
      <xdr:row>74</xdr:row>
      <xdr:rowOff>35719</xdr:rowOff>
    </xdr:from>
    <xdr:to>
      <xdr:col>1</xdr:col>
      <xdr:colOff>761995</xdr:colOff>
      <xdr:row>75</xdr:row>
      <xdr:rowOff>23812</xdr:rowOff>
    </xdr:to>
    <xdr:sp macro="" textlink="">
      <xdr:nvSpPr>
        <xdr:cNvPr id="5" name="Text Box 67"/>
        <xdr:cNvSpPr txBox="1">
          <a:spLocks noChangeArrowheads="1"/>
        </xdr:cNvSpPr>
      </xdr:nvSpPr>
      <xdr:spPr bwMode="auto">
        <a:xfrm>
          <a:off x="530672" y="32123063"/>
          <a:ext cx="3886542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Live births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124073</xdr:colOff>
      <xdr:row>123</xdr:row>
      <xdr:rowOff>59531</xdr:rowOff>
    </xdr:from>
    <xdr:to>
      <xdr:col>4</xdr:col>
      <xdr:colOff>201416</xdr:colOff>
      <xdr:row>135</xdr:row>
      <xdr:rowOff>166973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227918</xdr:colOff>
      <xdr:row>123</xdr:row>
      <xdr:rowOff>71438</xdr:rowOff>
    </xdr:from>
    <xdr:to>
      <xdr:col>10</xdr:col>
      <xdr:colOff>547686</xdr:colOff>
      <xdr:row>135</xdr:row>
      <xdr:rowOff>178880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559539</xdr:colOff>
      <xdr:row>121</xdr:row>
      <xdr:rowOff>301064</xdr:rowOff>
    </xdr:from>
    <xdr:to>
      <xdr:col>8</xdr:col>
      <xdr:colOff>642935</xdr:colOff>
      <xdr:row>122</xdr:row>
      <xdr:rowOff>285751</xdr:rowOff>
    </xdr:to>
    <xdr:sp macro="" textlink="">
      <xdr:nvSpPr>
        <xdr:cNvPr id="8" name="Text Box 67"/>
        <xdr:cNvSpPr txBox="1">
          <a:spLocks noChangeArrowheads="1"/>
        </xdr:cNvSpPr>
      </xdr:nvSpPr>
      <xdr:spPr bwMode="auto">
        <a:xfrm>
          <a:off x="6726977" y="46937845"/>
          <a:ext cx="3548114" cy="294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Marriages and divorces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190484</xdr:colOff>
      <xdr:row>196</xdr:row>
      <xdr:rowOff>190399</xdr:rowOff>
    </xdr:from>
    <xdr:to>
      <xdr:col>4</xdr:col>
      <xdr:colOff>331835</xdr:colOff>
      <xdr:row>208</xdr:row>
      <xdr:rowOff>309555</xdr:rowOff>
    </xdr:to>
    <xdr:graphicFrame macro="">
      <xdr:nvGraphicFramePr>
        <xdr:cNvPr id="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750070</xdr:colOff>
      <xdr:row>195</xdr:row>
      <xdr:rowOff>39361</xdr:rowOff>
    </xdr:from>
    <xdr:to>
      <xdr:col>2</xdr:col>
      <xdr:colOff>380981</xdr:colOff>
      <xdr:row>196</xdr:row>
      <xdr:rowOff>23803</xdr:rowOff>
    </xdr:to>
    <xdr:sp macro="" textlink="">
      <xdr:nvSpPr>
        <xdr:cNvPr id="10" name="Text Box 67"/>
        <xdr:cNvSpPr txBox="1">
          <a:spLocks noChangeArrowheads="1"/>
        </xdr:cNvSpPr>
      </xdr:nvSpPr>
      <xdr:spPr bwMode="auto">
        <a:xfrm>
          <a:off x="750070" y="71012517"/>
          <a:ext cx="4048130" cy="2940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by sex,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136069</xdr:colOff>
      <xdr:row>215</xdr:row>
      <xdr:rowOff>233024</xdr:rowOff>
    </xdr:from>
    <xdr:to>
      <xdr:col>3</xdr:col>
      <xdr:colOff>71437</xdr:colOff>
      <xdr:row>227</xdr:row>
      <xdr:rowOff>84434</xdr:rowOff>
    </xdr:to>
    <xdr:graphicFrame macro="">
      <xdr:nvGraphicFramePr>
        <xdr:cNvPr id="11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816415</xdr:colOff>
      <xdr:row>213</xdr:row>
      <xdr:rowOff>273845</xdr:rowOff>
    </xdr:from>
    <xdr:to>
      <xdr:col>2</xdr:col>
      <xdr:colOff>476243</xdr:colOff>
      <xdr:row>215</xdr:row>
      <xdr:rowOff>125867</xdr:rowOff>
    </xdr:to>
    <xdr:sp macro="" textlink="">
      <xdr:nvSpPr>
        <xdr:cNvPr id="12" name="Text Box 67"/>
        <xdr:cNvSpPr txBox="1">
          <a:spLocks noChangeArrowheads="1"/>
        </xdr:cNvSpPr>
      </xdr:nvSpPr>
      <xdr:spPr bwMode="auto">
        <a:xfrm>
          <a:off x="816415" y="69913501"/>
          <a:ext cx="4077047" cy="4711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in total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number of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107156</xdr:colOff>
      <xdr:row>215</xdr:row>
      <xdr:rowOff>238125</xdr:rowOff>
    </xdr:from>
    <xdr:to>
      <xdr:col>9</xdr:col>
      <xdr:colOff>892969</xdr:colOff>
      <xdr:row>227</xdr:row>
      <xdr:rowOff>89535</xdr:rowOff>
    </xdr:to>
    <xdr:graphicFrame macro="">
      <xdr:nvGraphicFramePr>
        <xdr:cNvPr id="13" name="Chart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124145</xdr:colOff>
      <xdr:row>213</xdr:row>
      <xdr:rowOff>261939</xdr:rowOff>
    </xdr:from>
    <xdr:to>
      <xdr:col>9</xdr:col>
      <xdr:colOff>559594</xdr:colOff>
      <xdr:row>215</xdr:row>
      <xdr:rowOff>134372</xdr:rowOff>
    </xdr:to>
    <xdr:sp macro="" textlink="">
      <xdr:nvSpPr>
        <xdr:cNvPr id="14" name="Text Box 67"/>
        <xdr:cNvSpPr txBox="1">
          <a:spLocks noChangeArrowheads="1"/>
        </xdr:cNvSpPr>
      </xdr:nvSpPr>
      <xdr:spPr bwMode="auto">
        <a:xfrm>
          <a:off x="6291583" y="69901595"/>
          <a:ext cx="4840761" cy="4915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and sex in total number of 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477975</xdr:colOff>
      <xdr:row>386</xdr:row>
      <xdr:rowOff>273844</xdr:rowOff>
    </xdr:from>
    <xdr:to>
      <xdr:col>3</xdr:col>
      <xdr:colOff>23</xdr:colOff>
      <xdr:row>388</xdr:row>
      <xdr:rowOff>142878</xdr:rowOff>
    </xdr:to>
    <xdr:sp macro="" textlink="">
      <xdr:nvSpPr>
        <xdr:cNvPr id="19" name="Text Box 67"/>
        <xdr:cNvSpPr txBox="1">
          <a:spLocks noChangeArrowheads="1"/>
        </xdr:cNvSpPr>
      </xdr:nvSpPr>
      <xdr:spPr bwMode="auto">
        <a:xfrm>
          <a:off x="477975" y="135945563"/>
          <a:ext cx="4784611" cy="4881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share of costs payable by their parents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625926</xdr:colOff>
      <xdr:row>408</xdr:row>
      <xdr:rowOff>83343</xdr:rowOff>
    </xdr:from>
    <xdr:to>
      <xdr:col>10</xdr:col>
      <xdr:colOff>345280</xdr:colOff>
      <xdr:row>421</xdr:row>
      <xdr:rowOff>-1</xdr:rowOff>
    </xdr:to>
    <xdr:graphicFrame macro="">
      <xdr:nvGraphicFramePr>
        <xdr:cNvPr id="21" name="Chart 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6</xdr:col>
      <xdr:colOff>100348</xdr:colOff>
      <xdr:row>406</xdr:row>
      <xdr:rowOff>185058</xdr:rowOff>
    </xdr:from>
    <xdr:to>
      <xdr:col>10</xdr:col>
      <xdr:colOff>154779</xdr:colOff>
      <xdr:row>407</xdr:row>
      <xdr:rowOff>254796</xdr:rowOff>
    </xdr:to>
    <xdr:sp macro="" textlink="">
      <xdr:nvSpPr>
        <xdr:cNvPr id="22" name="Text Box 67"/>
        <xdr:cNvSpPr txBox="1">
          <a:spLocks noChangeArrowheads="1"/>
        </xdr:cNvSpPr>
      </xdr:nvSpPr>
      <xdr:spPr bwMode="auto">
        <a:xfrm>
          <a:off x="7053598" y="133904152"/>
          <a:ext cx="4662150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Primary schools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type of settlement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71437</xdr:rowOff>
    </xdr:from>
    <xdr:to>
      <xdr:col>4</xdr:col>
      <xdr:colOff>721012</xdr:colOff>
      <xdr:row>467</xdr:row>
      <xdr:rowOff>12652</xdr:rowOff>
    </xdr:to>
    <xdr:graphicFrame macro="">
      <xdr:nvGraphicFramePr>
        <xdr:cNvPr id="23" name="Chart 2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0</xdr:col>
      <xdr:colOff>517065</xdr:colOff>
      <xdr:row>452</xdr:row>
      <xdr:rowOff>273844</xdr:rowOff>
    </xdr:from>
    <xdr:to>
      <xdr:col>2</xdr:col>
      <xdr:colOff>321468</xdr:colOff>
      <xdr:row>453</xdr:row>
      <xdr:rowOff>273845</xdr:rowOff>
    </xdr:to>
    <xdr:sp macro="" textlink="">
      <xdr:nvSpPr>
        <xdr:cNvPr id="24" name="Text Box 67"/>
        <xdr:cNvSpPr txBox="1">
          <a:spLocks noChangeArrowheads="1"/>
        </xdr:cNvSpPr>
      </xdr:nvSpPr>
      <xdr:spPr bwMode="auto">
        <a:xfrm>
          <a:off x="517065" y="149030532"/>
          <a:ext cx="4221622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178594</xdr:colOff>
      <xdr:row>454</xdr:row>
      <xdr:rowOff>83343</xdr:rowOff>
    </xdr:from>
    <xdr:to>
      <xdr:col>10</xdr:col>
      <xdr:colOff>607219</xdr:colOff>
      <xdr:row>467</xdr:row>
      <xdr:rowOff>59531</xdr:rowOff>
    </xdr:to>
    <xdr:graphicFrame macro="">
      <xdr:nvGraphicFramePr>
        <xdr:cNvPr id="25" name="Chart 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5</xdr:col>
      <xdr:colOff>602105</xdr:colOff>
      <xdr:row>452</xdr:row>
      <xdr:rowOff>273844</xdr:rowOff>
    </xdr:from>
    <xdr:to>
      <xdr:col>9</xdr:col>
      <xdr:colOff>726278</xdr:colOff>
      <xdr:row>453</xdr:row>
      <xdr:rowOff>263639</xdr:rowOff>
    </xdr:to>
    <xdr:sp macro="" textlink="">
      <xdr:nvSpPr>
        <xdr:cNvPr id="26" name="Text Box 67"/>
        <xdr:cNvSpPr txBox="1">
          <a:spLocks noChangeArrowheads="1"/>
        </xdr:cNvSpPr>
      </xdr:nvSpPr>
      <xdr:spPr bwMode="auto">
        <a:xfrm>
          <a:off x="6769543" y="149030532"/>
          <a:ext cx="4529485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completing the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666742</xdr:colOff>
      <xdr:row>525</xdr:row>
      <xdr:rowOff>83344</xdr:rowOff>
    </xdr:from>
    <xdr:to>
      <xdr:col>10</xdr:col>
      <xdr:colOff>238120</xdr:colOff>
      <xdr:row>526</xdr:row>
      <xdr:rowOff>321470</xdr:rowOff>
    </xdr:to>
    <xdr:sp macro="" textlink="">
      <xdr:nvSpPr>
        <xdr:cNvPr id="27" name="Text Box 67"/>
        <xdr:cNvSpPr txBox="1">
          <a:spLocks noChangeArrowheads="1"/>
        </xdr:cNvSpPr>
      </xdr:nvSpPr>
      <xdr:spPr bwMode="auto">
        <a:xfrm>
          <a:off x="7619992" y="173104969"/>
          <a:ext cx="4179097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Total number of social protection beneficiaries registered at the Centre for Social Work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619125</xdr:colOff>
      <xdr:row>526</xdr:row>
      <xdr:rowOff>404812</xdr:rowOff>
    </xdr:from>
    <xdr:to>
      <xdr:col>10</xdr:col>
      <xdr:colOff>202406</xdr:colOff>
      <xdr:row>536</xdr:row>
      <xdr:rowOff>56959</xdr:rowOff>
    </xdr:to>
    <xdr:graphicFrame macro="">
      <xdr:nvGraphicFramePr>
        <xdr:cNvPr id="28" name="Chart 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6</xdr:col>
      <xdr:colOff>331673</xdr:colOff>
      <xdr:row>564</xdr:row>
      <xdr:rowOff>154780</xdr:rowOff>
    </xdr:from>
    <xdr:to>
      <xdr:col>10</xdr:col>
      <xdr:colOff>369094</xdr:colOff>
      <xdr:row>573</xdr:row>
      <xdr:rowOff>69245</xdr:rowOff>
    </xdr:to>
    <xdr:graphicFrame macro="">
      <xdr:nvGraphicFramePr>
        <xdr:cNvPr id="29" name="Chart 2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6</xdr:col>
      <xdr:colOff>530678</xdr:colOff>
      <xdr:row>562</xdr:row>
      <xdr:rowOff>146617</xdr:rowOff>
    </xdr:from>
    <xdr:to>
      <xdr:col>10</xdr:col>
      <xdr:colOff>404811</xdr:colOff>
      <xdr:row>564</xdr:row>
      <xdr:rowOff>66677</xdr:rowOff>
    </xdr:to>
    <xdr:sp macro="" textlink="">
      <xdr:nvSpPr>
        <xdr:cNvPr id="30" name="Text Box 67"/>
        <xdr:cNvSpPr txBox="1">
          <a:spLocks noChangeArrowheads="1"/>
        </xdr:cNvSpPr>
      </xdr:nvSpPr>
      <xdr:spPr bwMode="auto">
        <a:xfrm>
          <a:off x="7483928" y="185407867"/>
          <a:ext cx="4481852" cy="4558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cash social assistance (income support)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(persons)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750094</xdr:colOff>
      <xdr:row>588</xdr:row>
      <xdr:rowOff>0</xdr:rowOff>
    </xdr:to>
    <xdr:graphicFrame macro="">
      <xdr:nvGraphicFramePr>
        <xdr:cNvPr id="31" name="Chart 3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0</xdr:col>
      <xdr:colOff>350378</xdr:colOff>
      <xdr:row>577</xdr:row>
      <xdr:rowOff>30616</xdr:rowOff>
    </xdr:from>
    <xdr:to>
      <xdr:col>4</xdr:col>
      <xdr:colOff>785811</xdr:colOff>
      <xdr:row>578</xdr:row>
      <xdr:rowOff>180295</xdr:rowOff>
    </xdr:to>
    <xdr:sp macro="" textlink="">
      <xdr:nvSpPr>
        <xdr:cNvPr id="32" name="Text Box 67"/>
        <xdr:cNvSpPr txBox="1">
          <a:spLocks noChangeArrowheads="1"/>
        </xdr:cNvSpPr>
      </xdr:nvSpPr>
      <xdr:spPr bwMode="auto">
        <a:xfrm>
          <a:off x="350378" y="199234085"/>
          <a:ext cx="5817058" cy="4592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beneficiaries of basic allowance for assistance and care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of another person by age group,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619117</xdr:colOff>
      <xdr:row>603</xdr:row>
      <xdr:rowOff>285750</xdr:rowOff>
    </xdr:from>
    <xdr:to>
      <xdr:col>2</xdr:col>
      <xdr:colOff>488153</xdr:colOff>
      <xdr:row>605</xdr:row>
      <xdr:rowOff>130967</xdr:rowOff>
    </xdr:to>
    <xdr:sp macro="" textlink="">
      <xdr:nvSpPr>
        <xdr:cNvPr id="33" name="Text Box 67"/>
        <xdr:cNvSpPr txBox="1">
          <a:spLocks noChangeArrowheads="1"/>
        </xdr:cNvSpPr>
      </xdr:nvSpPr>
      <xdr:spPr bwMode="auto">
        <a:xfrm>
          <a:off x="619117" y="207764063"/>
          <a:ext cx="4286255" cy="4643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children (</a:t>
          </a:r>
          <a:r>
            <a:rPr lang="en-US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aged 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6</xdr:col>
      <xdr:colOff>761979</xdr:colOff>
      <xdr:row>603</xdr:row>
      <xdr:rowOff>261936</xdr:rowOff>
    </xdr:from>
    <xdr:to>
      <xdr:col>10</xdr:col>
      <xdr:colOff>23815</xdr:colOff>
      <xdr:row>605</xdr:row>
      <xdr:rowOff>119062</xdr:rowOff>
    </xdr:to>
    <xdr:sp macro="" textlink="">
      <xdr:nvSpPr>
        <xdr:cNvPr id="36" name="Text Box 67"/>
        <xdr:cNvSpPr txBox="1">
          <a:spLocks noChangeArrowheads="1"/>
        </xdr:cNvSpPr>
      </xdr:nvSpPr>
      <xdr:spPr bwMode="auto">
        <a:xfrm>
          <a:off x="7715229" y="207740249"/>
          <a:ext cx="3869555" cy="4762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children (</a:t>
          </a:r>
          <a:r>
            <a:rPr lang="en-US" sz="1200" b="1" i="0" baseline="0">
              <a:latin typeface="Arial" pitchFamily="34" charset="0"/>
              <a:ea typeface="+mn-ea"/>
              <a:cs typeface="Arial" pitchFamily="34" charset="0"/>
            </a:rPr>
            <a:t>aged 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) 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 </a:t>
          </a:r>
          <a:r>
            <a:rPr lang="en-US" sz="12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per 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000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 children)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964394</xdr:colOff>
      <xdr:row>633</xdr:row>
      <xdr:rowOff>182335</xdr:rowOff>
    </xdr:from>
    <xdr:to>
      <xdr:col>10</xdr:col>
      <xdr:colOff>583406</xdr:colOff>
      <xdr:row>634</xdr:row>
      <xdr:rowOff>289490</xdr:rowOff>
    </xdr:to>
    <xdr:sp macro="" textlink="">
      <xdr:nvSpPr>
        <xdr:cNvPr id="37" name="Text Box 67"/>
        <xdr:cNvSpPr txBox="1">
          <a:spLocks noChangeArrowheads="1"/>
        </xdr:cNvSpPr>
      </xdr:nvSpPr>
      <xdr:spPr bwMode="auto">
        <a:xfrm>
          <a:off x="7917644" y="210196679"/>
          <a:ext cx="4226731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Convicted adults by place of commiting criminal offence and age group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309564</xdr:colOff>
      <xdr:row>634</xdr:row>
      <xdr:rowOff>449037</xdr:rowOff>
    </xdr:from>
    <xdr:to>
      <xdr:col>10</xdr:col>
      <xdr:colOff>595312</xdr:colOff>
      <xdr:row>639</xdr:row>
      <xdr:rowOff>1</xdr:rowOff>
    </xdr:to>
    <xdr:graphicFrame macro="">
      <xdr:nvGraphicFramePr>
        <xdr:cNvPr id="38" name="Chart 3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6</xdr:col>
      <xdr:colOff>416719</xdr:colOff>
      <xdr:row>656</xdr:row>
      <xdr:rowOff>289150</xdr:rowOff>
    </xdr:from>
    <xdr:to>
      <xdr:col>10</xdr:col>
      <xdr:colOff>595312</xdr:colOff>
      <xdr:row>667</xdr:row>
      <xdr:rowOff>74838</xdr:rowOff>
    </xdr:to>
    <xdr:graphicFrame macro="">
      <xdr:nvGraphicFramePr>
        <xdr:cNvPr id="43" name="Chart 4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928628</xdr:colOff>
      <xdr:row>655</xdr:row>
      <xdr:rowOff>273845</xdr:rowOff>
    </xdr:from>
    <xdr:to>
      <xdr:col>9</xdr:col>
      <xdr:colOff>607218</xdr:colOff>
      <xdr:row>656</xdr:row>
      <xdr:rowOff>273843</xdr:rowOff>
    </xdr:to>
    <xdr:sp macro="" textlink="">
      <xdr:nvSpPr>
        <xdr:cNvPr id="44" name="Text Box 67"/>
        <xdr:cNvSpPr txBox="1">
          <a:spLocks noChangeArrowheads="1"/>
        </xdr:cNvSpPr>
      </xdr:nvSpPr>
      <xdr:spPr bwMode="auto">
        <a:xfrm>
          <a:off x="7881878" y="219170251"/>
          <a:ext cx="3298090" cy="3095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Telephone subscribers,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518677</xdr:colOff>
      <xdr:row>121</xdr:row>
      <xdr:rowOff>285754</xdr:rowOff>
    </xdr:from>
    <xdr:to>
      <xdr:col>1</xdr:col>
      <xdr:colOff>750090</xdr:colOff>
      <xdr:row>122</xdr:row>
      <xdr:rowOff>285752</xdr:rowOff>
    </xdr:to>
    <xdr:sp macro="" textlink="">
      <xdr:nvSpPr>
        <xdr:cNvPr id="49" name="Text Box 67"/>
        <xdr:cNvSpPr txBox="1">
          <a:spLocks noChangeArrowheads="1"/>
        </xdr:cNvSpPr>
      </xdr:nvSpPr>
      <xdr:spPr bwMode="auto">
        <a:xfrm>
          <a:off x="518677" y="46922535"/>
          <a:ext cx="3886632" cy="309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Immigrants and emigrants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554528</xdr:colOff>
      <xdr:row>111</xdr:row>
      <xdr:rowOff>130968</xdr:rowOff>
    </xdr:from>
    <xdr:to>
      <xdr:col>8</xdr:col>
      <xdr:colOff>130968</xdr:colOff>
      <xdr:row>112</xdr:row>
      <xdr:rowOff>142875</xdr:rowOff>
    </xdr:to>
    <xdr:sp macro="" textlink="">
      <xdr:nvSpPr>
        <xdr:cNvPr id="51" name="Text Box 67"/>
        <xdr:cNvSpPr txBox="1">
          <a:spLocks noChangeArrowheads="1"/>
        </xdr:cNvSpPr>
      </xdr:nvSpPr>
      <xdr:spPr bwMode="auto">
        <a:xfrm>
          <a:off x="5936153" y="44267437"/>
          <a:ext cx="3826971" cy="3214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Child mortality rates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22</a:t>
          </a:r>
          <a:endParaRPr lang="en-US" sz="11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557893</xdr:colOff>
      <xdr:row>74</xdr:row>
      <xdr:rowOff>0</xdr:rowOff>
    </xdr:from>
    <xdr:ext cx="184731" cy="264560"/>
    <xdr:sp macro="" textlink="">
      <xdr:nvSpPr>
        <xdr:cNvPr id="52" name="TextBox 51"/>
        <xdr:cNvSpPr txBox="1"/>
      </xdr:nvSpPr>
      <xdr:spPr>
        <a:xfrm>
          <a:off x="557893" y="1195931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474543</xdr:colOff>
      <xdr:row>88</xdr:row>
      <xdr:rowOff>28931</xdr:rowOff>
    </xdr:from>
    <xdr:ext cx="3478325" cy="254557"/>
    <xdr:sp macro="" textlink="">
      <xdr:nvSpPr>
        <xdr:cNvPr id="53" name="TextBox 52"/>
        <xdr:cNvSpPr txBox="1"/>
      </xdr:nvSpPr>
      <xdr:spPr>
        <a:xfrm>
          <a:off x="474543" y="36450150"/>
          <a:ext cx="347832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oneCellAnchor>
    <xdr:from>
      <xdr:col>0</xdr:col>
      <xdr:colOff>418322</xdr:colOff>
      <xdr:row>135</xdr:row>
      <xdr:rowOff>260242</xdr:rowOff>
    </xdr:from>
    <xdr:ext cx="3534547" cy="254557"/>
    <xdr:sp macro="" textlink="">
      <xdr:nvSpPr>
        <xdr:cNvPr id="54" name="TextBox 53"/>
        <xdr:cNvSpPr txBox="1"/>
      </xdr:nvSpPr>
      <xdr:spPr>
        <a:xfrm>
          <a:off x="418322" y="51230898"/>
          <a:ext cx="35345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Internal migrations, SORS</a:t>
          </a:r>
        </a:p>
      </xdr:txBody>
    </xdr:sp>
    <xdr:clientData/>
  </xdr:oneCellAnchor>
  <xdr:oneCellAnchor>
    <xdr:from>
      <xdr:col>4</xdr:col>
      <xdr:colOff>505264</xdr:colOff>
      <xdr:row>119</xdr:row>
      <xdr:rowOff>57834</xdr:rowOff>
    </xdr:from>
    <xdr:ext cx="2864246" cy="287447"/>
    <xdr:sp macro="" textlink="">
      <xdr:nvSpPr>
        <xdr:cNvPr id="55" name="TextBox 54"/>
        <xdr:cNvSpPr txBox="1"/>
      </xdr:nvSpPr>
      <xdr:spPr>
        <a:xfrm>
          <a:off x="5886889" y="46670803"/>
          <a:ext cx="2864246" cy="2874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579947</xdr:colOff>
      <xdr:row>135</xdr:row>
      <xdr:rowOff>260242</xdr:rowOff>
    </xdr:from>
    <xdr:ext cx="3146695" cy="287445"/>
    <xdr:sp macro="" textlink="">
      <xdr:nvSpPr>
        <xdr:cNvPr id="56" name="TextBox 55"/>
        <xdr:cNvSpPr txBox="1"/>
      </xdr:nvSpPr>
      <xdr:spPr>
        <a:xfrm>
          <a:off x="6747385" y="51230898"/>
          <a:ext cx="3146695" cy="2874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642913</xdr:colOff>
      <xdr:row>209</xdr:row>
      <xdr:rowOff>141049</xdr:rowOff>
    </xdr:from>
    <xdr:ext cx="3488536" cy="549506"/>
    <xdr:sp macro="" textlink="">
      <xdr:nvSpPr>
        <xdr:cNvPr id="57" name="TextBox 56"/>
        <xdr:cNvSpPr txBox="1"/>
      </xdr:nvSpPr>
      <xdr:spPr>
        <a:xfrm>
          <a:off x="642913" y="74424143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1369192</xdr:colOff>
      <xdr:row>227</xdr:row>
      <xdr:rowOff>272141</xdr:rowOff>
    </xdr:from>
    <xdr:ext cx="2750353" cy="263640"/>
    <xdr:sp macro="" textlink="">
      <xdr:nvSpPr>
        <xdr:cNvPr id="58" name="TextBox 57"/>
        <xdr:cNvSpPr txBox="1"/>
      </xdr:nvSpPr>
      <xdr:spPr>
        <a:xfrm>
          <a:off x="1369192" y="74245672"/>
          <a:ext cx="2750353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National Employment Service</a:t>
          </a:r>
        </a:p>
      </xdr:txBody>
    </xdr:sp>
    <xdr:clientData/>
  </xdr:oneCellAnchor>
  <xdr:oneCellAnchor>
    <xdr:from>
      <xdr:col>5</xdr:col>
      <xdr:colOff>352055</xdr:colOff>
      <xdr:row>227</xdr:row>
      <xdr:rowOff>260235</xdr:rowOff>
    </xdr:from>
    <xdr:ext cx="4100868" cy="263640"/>
    <xdr:sp macro="" textlink="">
      <xdr:nvSpPr>
        <xdr:cNvPr id="59" name="TextBox 58"/>
        <xdr:cNvSpPr txBox="1"/>
      </xdr:nvSpPr>
      <xdr:spPr>
        <a:xfrm>
          <a:off x="6519493" y="74233766"/>
          <a:ext cx="4100868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National Employment Service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147971</xdr:colOff>
      <xdr:row>421</xdr:row>
      <xdr:rowOff>124162</xdr:rowOff>
    </xdr:from>
    <xdr:ext cx="3769180" cy="254557"/>
    <xdr:sp macro="" textlink="">
      <xdr:nvSpPr>
        <xdr:cNvPr id="62" name="TextBox 61"/>
        <xdr:cNvSpPr txBox="1"/>
      </xdr:nvSpPr>
      <xdr:spPr>
        <a:xfrm>
          <a:off x="7101221" y="138784350"/>
          <a:ext cx="376918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505155</xdr:colOff>
      <xdr:row>467</xdr:row>
      <xdr:rowOff>136070</xdr:rowOff>
    </xdr:from>
    <xdr:ext cx="3507243" cy="256835"/>
    <xdr:sp macro="" textlink="">
      <xdr:nvSpPr>
        <xdr:cNvPr id="63" name="TextBox 62"/>
        <xdr:cNvSpPr txBox="1"/>
      </xdr:nvSpPr>
      <xdr:spPr>
        <a:xfrm>
          <a:off x="505155" y="153536195"/>
          <a:ext cx="3507243" cy="25683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5</xdr:col>
      <xdr:colOff>576592</xdr:colOff>
      <xdr:row>467</xdr:row>
      <xdr:rowOff>137772</xdr:rowOff>
    </xdr:from>
    <xdr:ext cx="3233400" cy="254557"/>
    <xdr:sp macro="" textlink="">
      <xdr:nvSpPr>
        <xdr:cNvPr id="64" name="TextBox 63"/>
        <xdr:cNvSpPr txBox="1"/>
      </xdr:nvSpPr>
      <xdr:spPr>
        <a:xfrm>
          <a:off x="6744030" y="153537897"/>
          <a:ext cx="323340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6</xdr:col>
      <xdr:colOff>1030726</xdr:colOff>
      <xdr:row>536</xdr:row>
      <xdr:rowOff>263632</xdr:rowOff>
    </xdr:from>
    <xdr:ext cx="3164584" cy="254557"/>
    <xdr:sp macro="" textlink="">
      <xdr:nvSpPr>
        <xdr:cNvPr id="66" name="TextBox 65"/>
        <xdr:cNvSpPr txBox="1"/>
      </xdr:nvSpPr>
      <xdr:spPr>
        <a:xfrm>
          <a:off x="7983976" y="177178601"/>
          <a:ext cx="316458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Social Protection</a:t>
          </a:r>
        </a:p>
      </xdr:txBody>
    </xdr:sp>
    <xdr:clientData/>
  </xdr:oneCellAnchor>
  <xdr:oneCellAnchor>
    <xdr:from>
      <xdr:col>6</xdr:col>
      <xdr:colOff>615722</xdr:colOff>
      <xdr:row>573</xdr:row>
      <xdr:rowOff>157042</xdr:rowOff>
    </xdr:from>
    <xdr:ext cx="4442691" cy="497801"/>
    <xdr:sp macro="" textlink="">
      <xdr:nvSpPr>
        <xdr:cNvPr id="67" name="TextBox 66"/>
        <xdr:cNvSpPr txBox="1"/>
      </xdr:nvSpPr>
      <xdr:spPr>
        <a:xfrm>
          <a:off x="7568972" y="197931761"/>
          <a:ext cx="4442691" cy="4978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564688</xdr:colOff>
      <xdr:row>588</xdr:row>
      <xdr:rowOff>172544</xdr:rowOff>
    </xdr:from>
    <xdr:ext cx="4519282" cy="482299"/>
    <xdr:sp macro="" textlink="">
      <xdr:nvSpPr>
        <xdr:cNvPr id="68" name="TextBox 67"/>
        <xdr:cNvSpPr txBox="1"/>
      </xdr:nvSpPr>
      <xdr:spPr>
        <a:xfrm>
          <a:off x="564688" y="194542075"/>
          <a:ext cx="4519282" cy="4822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6</xdr:col>
      <xdr:colOff>619126</xdr:colOff>
      <xdr:row>588</xdr:row>
      <xdr:rowOff>173110</xdr:rowOff>
    </xdr:from>
    <xdr:ext cx="4452941" cy="457920"/>
    <xdr:sp macro="" textlink="">
      <xdr:nvSpPr>
        <xdr:cNvPr id="69" name="TextBox 68"/>
        <xdr:cNvSpPr txBox="1"/>
      </xdr:nvSpPr>
      <xdr:spPr>
        <a:xfrm>
          <a:off x="7572376" y="194542641"/>
          <a:ext cx="4452941" cy="457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552783</xdr:colOff>
      <xdr:row>616</xdr:row>
      <xdr:rowOff>108836</xdr:rowOff>
    </xdr:from>
    <xdr:ext cx="3133230" cy="254557"/>
    <xdr:sp macro="" textlink="">
      <xdr:nvSpPr>
        <xdr:cNvPr id="70" name="TextBox 69"/>
        <xdr:cNvSpPr txBox="1"/>
      </xdr:nvSpPr>
      <xdr:spPr>
        <a:xfrm>
          <a:off x="552783" y="211611461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882742</xdr:colOff>
      <xdr:row>616</xdr:row>
      <xdr:rowOff>81055</xdr:rowOff>
    </xdr:from>
    <xdr:ext cx="3133230" cy="254557"/>
    <xdr:sp macro="" textlink="">
      <xdr:nvSpPr>
        <xdr:cNvPr id="71" name="TextBox 70"/>
        <xdr:cNvSpPr txBox="1"/>
      </xdr:nvSpPr>
      <xdr:spPr>
        <a:xfrm>
          <a:off x="7835992" y="211583680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913371</xdr:colOff>
      <xdr:row>639</xdr:row>
      <xdr:rowOff>132667</xdr:rowOff>
    </xdr:from>
    <xdr:ext cx="2670408" cy="295958"/>
    <xdr:sp macro="" textlink="">
      <xdr:nvSpPr>
        <xdr:cNvPr id="72" name="TextBox 71"/>
        <xdr:cNvSpPr txBox="1"/>
      </xdr:nvSpPr>
      <xdr:spPr>
        <a:xfrm>
          <a:off x="7866621" y="212302042"/>
          <a:ext cx="2670408" cy="2959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indent="0"/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Source: Judiciary statistics, SORS</a:t>
          </a:r>
        </a:p>
      </xdr:txBody>
    </xdr:sp>
    <xdr:clientData/>
  </xdr:oneCellAnchor>
  <xdr:oneCellAnchor>
    <xdr:from>
      <xdr:col>6</xdr:col>
      <xdr:colOff>911672</xdr:colOff>
      <xdr:row>667</xdr:row>
      <xdr:rowOff>234722</xdr:rowOff>
    </xdr:from>
    <xdr:ext cx="4136573" cy="254557"/>
    <xdr:sp macro="" textlink="">
      <xdr:nvSpPr>
        <xdr:cNvPr id="75" name="TextBox 74"/>
        <xdr:cNvSpPr txBox="1"/>
      </xdr:nvSpPr>
      <xdr:spPr>
        <a:xfrm>
          <a:off x="7864922" y="232323253"/>
          <a:ext cx="413657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transport and telecommunications,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714377</xdr:colOff>
      <xdr:row>366</xdr:row>
      <xdr:rowOff>119063</xdr:rowOff>
    </xdr:from>
    <xdr:ext cx="4607718" cy="297655"/>
    <xdr:sp macro="" textlink="">
      <xdr:nvSpPr>
        <xdr:cNvPr id="76" name="TextBox 75"/>
        <xdr:cNvSpPr txBox="1"/>
      </xdr:nvSpPr>
      <xdr:spPr>
        <a:xfrm>
          <a:off x="6881815" y="96857344"/>
          <a:ext cx="4607718" cy="2976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1571577</xdr:colOff>
      <xdr:row>58</xdr:row>
      <xdr:rowOff>83341</xdr:rowOff>
    </xdr:from>
    <xdr:to>
      <xdr:col>9</xdr:col>
      <xdr:colOff>357169</xdr:colOff>
      <xdr:row>59</xdr:row>
      <xdr:rowOff>59528</xdr:rowOff>
    </xdr:to>
    <xdr:sp macro="" textlink="">
      <xdr:nvSpPr>
        <xdr:cNvPr id="77" name="Text Box 67"/>
        <xdr:cNvSpPr txBox="1">
          <a:spLocks noChangeArrowheads="1"/>
        </xdr:cNvSpPr>
      </xdr:nvSpPr>
      <xdr:spPr bwMode="auto">
        <a:xfrm>
          <a:off x="8524827" y="27193872"/>
          <a:ext cx="2405092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age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309540</xdr:colOff>
      <xdr:row>60</xdr:row>
      <xdr:rowOff>23721</xdr:rowOff>
    </xdr:from>
    <xdr:to>
      <xdr:col>10</xdr:col>
      <xdr:colOff>333375</xdr:colOff>
      <xdr:row>68</xdr:row>
      <xdr:rowOff>297656</xdr:rowOff>
    </xdr:to>
    <xdr:graphicFrame macro="">
      <xdr:nvGraphicFramePr>
        <xdr:cNvPr id="78" name="Chart 7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oneCellAnchor>
    <xdr:from>
      <xdr:col>6</xdr:col>
      <xdr:colOff>1607296</xdr:colOff>
      <xdr:row>69</xdr:row>
      <xdr:rowOff>130877</xdr:rowOff>
    </xdr:from>
    <xdr:ext cx="2428923" cy="321560"/>
    <xdr:sp macro="" textlink="">
      <xdr:nvSpPr>
        <xdr:cNvPr id="79" name="TextBox 78"/>
        <xdr:cNvSpPr txBox="1"/>
      </xdr:nvSpPr>
      <xdr:spPr>
        <a:xfrm>
          <a:off x="8560546" y="30979971"/>
          <a:ext cx="2428923" cy="321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twoCellAnchor editAs="oneCell">
    <xdr:from>
      <xdr:col>6</xdr:col>
      <xdr:colOff>410102</xdr:colOff>
      <xdr:row>543</xdr:row>
      <xdr:rowOff>130970</xdr:rowOff>
    </xdr:from>
    <xdr:to>
      <xdr:col>10</xdr:col>
      <xdr:colOff>642934</xdr:colOff>
      <xdr:row>545</xdr:row>
      <xdr:rowOff>59532</xdr:rowOff>
    </xdr:to>
    <xdr:sp macro="" textlink="">
      <xdr:nvSpPr>
        <xdr:cNvPr id="80" name="Text Box 67"/>
        <xdr:cNvSpPr txBox="1">
          <a:spLocks noChangeArrowheads="1"/>
        </xdr:cNvSpPr>
      </xdr:nvSpPr>
      <xdr:spPr bwMode="auto">
        <a:xfrm>
          <a:off x="7363352" y="187142439"/>
          <a:ext cx="4840551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using accommodation services by type of accommodation,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333376</xdr:colOff>
      <xdr:row>545</xdr:row>
      <xdr:rowOff>142880</xdr:rowOff>
    </xdr:from>
    <xdr:ext cx="469744" cy="239809"/>
    <xdr:sp macro="" textlink="">
      <xdr:nvSpPr>
        <xdr:cNvPr id="81" name="TextBox 80"/>
        <xdr:cNvSpPr txBox="1"/>
      </xdr:nvSpPr>
      <xdr:spPr>
        <a:xfrm>
          <a:off x="7286626" y="172843036"/>
          <a:ext cx="469744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>
              <a:latin typeface="Arial" pitchFamily="34" charset="0"/>
              <a:cs typeface="Arial" pitchFamily="34" charset="0"/>
            </a:rPr>
            <a:t>Total</a:t>
          </a:r>
        </a:p>
      </xdr:txBody>
    </xdr:sp>
    <xdr:clientData/>
  </xdr:oneCellAnchor>
  <xdr:oneCellAnchor>
    <xdr:from>
      <xdr:col>8</xdr:col>
      <xdr:colOff>380985</xdr:colOff>
      <xdr:row>545</xdr:row>
      <xdr:rowOff>142880</xdr:rowOff>
    </xdr:from>
    <xdr:ext cx="1524392" cy="239809"/>
    <xdr:sp macro="" textlink="">
      <xdr:nvSpPr>
        <xdr:cNvPr id="82" name="TextBox 81"/>
        <xdr:cNvSpPr txBox="1"/>
      </xdr:nvSpPr>
      <xdr:spPr>
        <a:xfrm>
          <a:off x="10013141" y="180034411"/>
          <a:ext cx="1524392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 b="0">
              <a:latin typeface="Arial" pitchFamily="34" charset="0"/>
              <a:cs typeface="Arial" pitchFamily="34" charset="0"/>
            </a:rPr>
            <a:t>children with disabilities</a:t>
          </a:r>
        </a:p>
      </xdr:txBody>
    </xdr:sp>
    <xdr:clientData/>
  </xdr:oneCellAnchor>
  <xdr:twoCellAnchor>
    <xdr:from>
      <xdr:col>6</xdr:col>
      <xdr:colOff>250032</xdr:colOff>
      <xdr:row>546</xdr:row>
      <xdr:rowOff>35718</xdr:rowOff>
    </xdr:from>
    <xdr:to>
      <xdr:col>8</xdr:col>
      <xdr:colOff>35720</xdr:colOff>
      <xdr:row>556</xdr:row>
      <xdr:rowOff>107155</xdr:rowOff>
    </xdr:to>
    <xdr:graphicFrame macro="">
      <xdr:nvGraphicFramePr>
        <xdr:cNvPr id="83" name="Chart 8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8</xdr:col>
      <xdr:colOff>238125</xdr:colOff>
      <xdr:row>546</xdr:row>
      <xdr:rowOff>47625</xdr:rowOff>
    </xdr:from>
    <xdr:to>
      <xdr:col>10</xdr:col>
      <xdr:colOff>666750</xdr:colOff>
      <xdr:row>556</xdr:row>
      <xdr:rowOff>130970</xdr:rowOff>
    </xdr:to>
    <xdr:graphicFrame macro="">
      <xdr:nvGraphicFramePr>
        <xdr:cNvPr id="84" name="Chart 8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oneCellAnchor>
    <xdr:from>
      <xdr:col>6</xdr:col>
      <xdr:colOff>559587</xdr:colOff>
      <xdr:row>556</xdr:row>
      <xdr:rowOff>130974</xdr:rowOff>
    </xdr:from>
    <xdr:ext cx="4560099" cy="464339"/>
    <xdr:sp macro="" textlink="">
      <xdr:nvSpPr>
        <xdr:cNvPr id="85" name="TextBox 84"/>
        <xdr:cNvSpPr txBox="1"/>
      </xdr:nvSpPr>
      <xdr:spPr>
        <a:xfrm>
          <a:off x="7512837" y="183534849"/>
          <a:ext cx="4560099" cy="4643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345276</xdr:colOff>
      <xdr:row>369</xdr:row>
      <xdr:rowOff>238125</xdr:rowOff>
    </xdr:from>
    <xdr:to>
      <xdr:col>4</xdr:col>
      <xdr:colOff>488152</xdr:colOff>
      <xdr:row>371</xdr:row>
      <xdr:rowOff>112255</xdr:rowOff>
    </xdr:to>
    <xdr:sp macro="" textlink="">
      <xdr:nvSpPr>
        <xdr:cNvPr id="86" name="Text Box 67"/>
        <xdr:cNvSpPr txBox="1">
          <a:spLocks noChangeArrowheads="1"/>
        </xdr:cNvSpPr>
      </xdr:nvSpPr>
      <xdr:spPr bwMode="auto">
        <a:xfrm>
          <a:off x="345276" y="121812844"/>
          <a:ext cx="5524501" cy="4932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Coverage of children by the preparatory preschool programme,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371</xdr:row>
      <xdr:rowOff>178593</xdr:rowOff>
    </xdr:from>
    <xdr:to>
      <xdr:col>5</xdr:col>
      <xdr:colOff>285653</xdr:colOff>
      <xdr:row>381</xdr:row>
      <xdr:rowOff>128205</xdr:rowOff>
    </xdr:to>
    <xdr:graphicFrame macro="">
      <xdr:nvGraphicFramePr>
        <xdr:cNvPr id="87" name="Chart 8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5</xdr:col>
      <xdr:colOff>773872</xdr:colOff>
      <xdr:row>369</xdr:row>
      <xdr:rowOff>238124</xdr:rowOff>
    </xdr:from>
    <xdr:to>
      <xdr:col>10</xdr:col>
      <xdr:colOff>369092</xdr:colOff>
      <xdr:row>371</xdr:row>
      <xdr:rowOff>166688</xdr:rowOff>
    </xdr:to>
    <xdr:sp macro="" textlink="">
      <xdr:nvSpPr>
        <xdr:cNvPr id="89" name="Text Box 67"/>
        <xdr:cNvSpPr txBox="1">
          <a:spLocks noChangeArrowheads="1"/>
        </xdr:cNvSpPr>
      </xdr:nvSpPr>
      <xdr:spPr bwMode="auto">
        <a:xfrm>
          <a:off x="6941310" y="121812843"/>
          <a:ext cx="4988751" cy="5476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duration of stay at day</a:t>
          </a:r>
          <a:r>
            <a:rPr lang="x-none" sz="11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care centre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714355</xdr:colOff>
      <xdr:row>381</xdr:row>
      <xdr:rowOff>261940</xdr:rowOff>
    </xdr:from>
    <xdr:ext cx="3679047" cy="254557"/>
    <xdr:sp macro="" textlink="">
      <xdr:nvSpPr>
        <xdr:cNvPr id="91" name="TextBox 90"/>
        <xdr:cNvSpPr txBox="1"/>
      </xdr:nvSpPr>
      <xdr:spPr>
        <a:xfrm>
          <a:off x="6881793" y="125932409"/>
          <a:ext cx="36790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595322</xdr:colOff>
      <xdr:row>401</xdr:row>
      <xdr:rowOff>130963</xdr:rowOff>
    </xdr:from>
    <xdr:ext cx="2905099" cy="261942"/>
    <xdr:sp macro="" textlink="">
      <xdr:nvSpPr>
        <xdr:cNvPr id="92" name="TextBox 91"/>
        <xdr:cNvSpPr txBox="1"/>
      </xdr:nvSpPr>
      <xdr:spPr>
        <a:xfrm>
          <a:off x="595322" y="131992682"/>
          <a:ext cx="2905099" cy="2619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1059638</xdr:colOff>
      <xdr:row>426</xdr:row>
      <xdr:rowOff>35717</xdr:rowOff>
    </xdr:from>
    <xdr:to>
      <xdr:col>4</xdr:col>
      <xdr:colOff>107149</xdr:colOff>
      <xdr:row>427</xdr:row>
      <xdr:rowOff>22111</xdr:rowOff>
    </xdr:to>
    <xdr:sp macro="" textlink="">
      <xdr:nvSpPr>
        <xdr:cNvPr id="94" name="Text Box 67"/>
        <xdr:cNvSpPr txBox="1">
          <a:spLocks noChangeArrowheads="1"/>
        </xdr:cNvSpPr>
      </xdr:nvSpPr>
      <xdr:spPr bwMode="auto">
        <a:xfrm>
          <a:off x="1059638" y="140243717"/>
          <a:ext cx="442913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primary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964392</xdr:colOff>
      <xdr:row>438</xdr:row>
      <xdr:rowOff>250030</xdr:rowOff>
    </xdr:from>
    <xdr:ext cx="3512344" cy="261940"/>
    <xdr:sp macro="" textlink="">
      <xdr:nvSpPr>
        <xdr:cNvPr id="96" name="TextBox 95"/>
        <xdr:cNvSpPr txBox="1"/>
      </xdr:nvSpPr>
      <xdr:spPr>
        <a:xfrm>
          <a:off x="964392" y="144172780"/>
          <a:ext cx="3512344" cy="2619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629706</xdr:colOff>
      <xdr:row>577</xdr:row>
      <xdr:rowOff>59531</xdr:rowOff>
    </xdr:from>
    <xdr:to>
      <xdr:col>10</xdr:col>
      <xdr:colOff>654842</xdr:colOff>
      <xdr:row>578</xdr:row>
      <xdr:rowOff>142873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7582956" y="200691750"/>
          <a:ext cx="4632855" cy="3929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 allowance beneficiaries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000" b="0" i="0" baseline="0">
              <a:effectLst/>
              <a:latin typeface="+mn-lt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392906</xdr:colOff>
      <xdr:row>578</xdr:row>
      <xdr:rowOff>285749</xdr:rowOff>
    </xdr:from>
    <xdr:to>
      <xdr:col>10</xdr:col>
      <xdr:colOff>336329</xdr:colOff>
      <xdr:row>587</xdr:row>
      <xdr:rowOff>309561</xdr:rowOff>
    </xdr:to>
    <xdr:graphicFrame macro="">
      <xdr:nvGraphicFramePr>
        <xdr:cNvPr id="98" name="Chart 9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178593</xdr:colOff>
      <xdr:row>271</xdr:row>
      <xdr:rowOff>83343</xdr:rowOff>
    </xdr:from>
    <xdr:to>
      <xdr:col>4</xdr:col>
      <xdr:colOff>255936</xdr:colOff>
      <xdr:row>283</xdr:row>
      <xdr:rowOff>35718</xdr:rowOff>
    </xdr:to>
    <xdr:graphicFrame macro="">
      <xdr:nvGraphicFramePr>
        <xdr:cNvPr id="99" name="Chart 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0</xdr:col>
      <xdr:colOff>466722</xdr:colOff>
      <xdr:row>269</xdr:row>
      <xdr:rowOff>130970</xdr:rowOff>
    </xdr:from>
    <xdr:to>
      <xdr:col>2</xdr:col>
      <xdr:colOff>38097</xdr:colOff>
      <xdr:row>271</xdr:row>
      <xdr:rowOff>11906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466722" y="89011126"/>
          <a:ext cx="398859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companies, 2020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5</xdr:col>
      <xdr:colOff>547691</xdr:colOff>
      <xdr:row>271</xdr:row>
      <xdr:rowOff>95250</xdr:rowOff>
    </xdr:from>
    <xdr:to>
      <xdr:col>10</xdr:col>
      <xdr:colOff>613128</xdr:colOff>
      <xdr:row>283</xdr:row>
      <xdr:rowOff>47626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6</xdr:col>
      <xdr:colOff>109536</xdr:colOff>
      <xdr:row>269</xdr:row>
      <xdr:rowOff>107160</xdr:rowOff>
    </xdr:from>
    <xdr:to>
      <xdr:col>9</xdr:col>
      <xdr:colOff>476820</xdr:colOff>
      <xdr:row>270</xdr:row>
      <xdr:rowOff>297659</xdr:rowOff>
    </xdr:to>
    <xdr:sp macro="" textlink="">
      <xdr:nvSpPr>
        <xdr:cNvPr id="102" name="Text Box 67"/>
        <xdr:cNvSpPr txBox="1">
          <a:spLocks noChangeArrowheads="1"/>
        </xdr:cNvSpPr>
      </xdr:nvSpPr>
      <xdr:spPr bwMode="auto">
        <a:xfrm>
          <a:off x="7062786" y="88987316"/>
          <a:ext cx="398678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base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entrepreneurs, 2020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endParaRPr lang="en-US" sz="1400" b="0" i="0" baseline="0"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oneCellAnchor>
    <xdr:from>
      <xdr:col>0</xdr:col>
      <xdr:colOff>547680</xdr:colOff>
      <xdr:row>283</xdr:row>
      <xdr:rowOff>130968</xdr:rowOff>
    </xdr:from>
    <xdr:ext cx="3869532" cy="273843"/>
    <xdr:sp macro="" textlink="">
      <xdr:nvSpPr>
        <xdr:cNvPr id="104" name="TextBox 103"/>
        <xdr:cNvSpPr txBox="1"/>
      </xdr:nvSpPr>
      <xdr:spPr>
        <a:xfrm>
          <a:off x="547680" y="93344999"/>
          <a:ext cx="3869532" cy="273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35718</xdr:colOff>
      <xdr:row>283</xdr:row>
      <xdr:rowOff>130966</xdr:rowOff>
    </xdr:from>
    <xdr:ext cx="3476625" cy="285752"/>
    <xdr:sp macro="" textlink="">
      <xdr:nvSpPr>
        <xdr:cNvPr id="105" name="TextBox 104"/>
        <xdr:cNvSpPr txBox="1"/>
      </xdr:nvSpPr>
      <xdr:spPr>
        <a:xfrm>
          <a:off x="6988968" y="62722122"/>
          <a:ext cx="3476625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714360</xdr:colOff>
      <xdr:row>40</xdr:row>
      <xdr:rowOff>245270</xdr:rowOff>
    </xdr:from>
    <xdr:to>
      <xdr:col>7</xdr:col>
      <xdr:colOff>457846</xdr:colOff>
      <xdr:row>51</xdr:row>
      <xdr:rowOff>120765</xdr:rowOff>
    </xdr:to>
    <xdr:graphicFrame macro="">
      <xdr:nvGraphicFramePr>
        <xdr:cNvPr id="106" name="Chart 10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6</xdr:col>
      <xdr:colOff>130937</xdr:colOff>
      <xdr:row>41</xdr:row>
      <xdr:rowOff>76200</xdr:rowOff>
    </xdr:from>
    <xdr:to>
      <xdr:col>6</xdr:col>
      <xdr:colOff>1035844</xdr:colOff>
      <xdr:row>42</xdr:row>
      <xdr:rowOff>238125</xdr:rowOff>
    </xdr:to>
    <xdr:sp macro="" textlink="">
      <xdr:nvSpPr>
        <xdr:cNvPr id="107" name="TextBox 106"/>
        <xdr:cNvSpPr txBox="1"/>
      </xdr:nvSpPr>
      <xdr:spPr>
        <a:xfrm>
          <a:off x="7084187" y="21781294"/>
          <a:ext cx="904907" cy="47148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Latn-RS" sz="1000" b="1">
              <a:latin typeface="Arial" pitchFamily="34" charset="0"/>
              <a:cs typeface="Arial" pitchFamily="34" charset="0"/>
            </a:rPr>
            <a:t>Women</a:t>
          </a:r>
          <a:endParaRPr lang="x-none" sz="1000" b="1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381646</xdr:colOff>
      <xdr:row>40</xdr:row>
      <xdr:rowOff>226220</xdr:rowOff>
    </xdr:from>
    <xdr:to>
      <xdr:col>9</xdr:col>
      <xdr:colOff>750094</xdr:colOff>
      <xdr:row>51</xdr:row>
      <xdr:rowOff>120765</xdr:rowOff>
    </xdr:to>
    <xdr:graphicFrame macro="">
      <xdr:nvGraphicFramePr>
        <xdr:cNvPr id="108" name="Chart 10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7</xdr:col>
      <xdr:colOff>260204</xdr:colOff>
      <xdr:row>49</xdr:row>
      <xdr:rowOff>208509</xdr:rowOff>
    </xdr:from>
    <xdr:to>
      <xdr:col>7</xdr:col>
      <xdr:colOff>583406</xdr:colOff>
      <xdr:row>50</xdr:row>
      <xdr:rowOff>95249</xdr:rowOff>
    </xdr:to>
    <xdr:sp macro="" textlink="">
      <xdr:nvSpPr>
        <xdr:cNvPr id="109" name="TextBox 108"/>
        <xdr:cNvSpPr txBox="1"/>
      </xdr:nvSpPr>
      <xdr:spPr>
        <a:xfrm>
          <a:off x="8916048" y="9114384"/>
          <a:ext cx="323202" cy="19630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 b="0"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260203</xdr:colOff>
      <xdr:row>48</xdr:row>
      <xdr:rowOff>169053</xdr:rowOff>
    </xdr:from>
    <xdr:to>
      <xdr:col>7</xdr:col>
      <xdr:colOff>580243</xdr:colOff>
      <xdr:row>49</xdr:row>
      <xdr:rowOff>60659</xdr:rowOff>
    </xdr:to>
    <xdr:sp macro="" textlink="">
      <xdr:nvSpPr>
        <xdr:cNvPr id="110" name="TextBox 109"/>
        <xdr:cNvSpPr txBox="1"/>
      </xdr:nvSpPr>
      <xdr:spPr>
        <a:xfrm>
          <a:off x="8916047" y="8765366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260203</xdr:colOff>
      <xdr:row>47</xdr:row>
      <xdr:rowOff>127213</xdr:rowOff>
    </xdr:from>
    <xdr:to>
      <xdr:col>7</xdr:col>
      <xdr:colOff>580243</xdr:colOff>
      <xdr:row>48</xdr:row>
      <xdr:rowOff>18818</xdr:rowOff>
    </xdr:to>
    <xdr:sp macro="" textlink="">
      <xdr:nvSpPr>
        <xdr:cNvPr id="111" name="TextBox 110"/>
        <xdr:cNvSpPr txBox="1"/>
      </xdr:nvSpPr>
      <xdr:spPr>
        <a:xfrm>
          <a:off x="8916047" y="8413963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260203</xdr:colOff>
      <xdr:row>46</xdr:row>
      <xdr:rowOff>102043</xdr:rowOff>
    </xdr:from>
    <xdr:to>
      <xdr:col>7</xdr:col>
      <xdr:colOff>580243</xdr:colOff>
      <xdr:row>46</xdr:row>
      <xdr:rowOff>303211</xdr:rowOff>
    </xdr:to>
    <xdr:sp macro="" textlink="">
      <xdr:nvSpPr>
        <xdr:cNvPr id="112" name="TextBox 111"/>
        <xdr:cNvSpPr txBox="1"/>
      </xdr:nvSpPr>
      <xdr:spPr>
        <a:xfrm>
          <a:off x="8916047" y="807923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260203</xdr:colOff>
      <xdr:row>45</xdr:row>
      <xdr:rowOff>60205</xdr:rowOff>
    </xdr:from>
    <xdr:to>
      <xdr:col>7</xdr:col>
      <xdr:colOff>580243</xdr:colOff>
      <xdr:row>45</xdr:row>
      <xdr:rowOff>261373</xdr:rowOff>
    </xdr:to>
    <xdr:sp macro="" textlink="">
      <xdr:nvSpPr>
        <xdr:cNvPr id="113" name="TextBox 112"/>
        <xdr:cNvSpPr txBox="1"/>
      </xdr:nvSpPr>
      <xdr:spPr>
        <a:xfrm>
          <a:off x="8916047" y="7727830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260203</xdr:colOff>
      <xdr:row>44</xdr:row>
      <xdr:rowOff>23128</xdr:rowOff>
    </xdr:from>
    <xdr:to>
      <xdr:col>7</xdr:col>
      <xdr:colOff>580243</xdr:colOff>
      <xdr:row>44</xdr:row>
      <xdr:rowOff>224296</xdr:rowOff>
    </xdr:to>
    <xdr:sp macro="" textlink="">
      <xdr:nvSpPr>
        <xdr:cNvPr id="114" name="TextBox 113"/>
        <xdr:cNvSpPr txBox="1"/>
      </xdr:nvSpPr>
      <xdr:spPr>
        <a:xfrm>
          <a:off x="8916047" y="738119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260203</xdr:colOff>
      <xdr:row>42</xdr:row>
      <xdr:rowOff>297996</xdr:rowOff>
    </xdr:from>
    <xdr:to>
      <xdr:col>7</xdr:col>
      <xdr:colOff>580243</xdr:colOff>
      <xdr:row>43</xdr:row>
      <xdr:rowOff>189602</xdr:rowOff>
    </xdr:to>
    <xdr:sp macro="" textlink="">
      <xdr:nvSpPr>
        <xdr:cNvPr id="115" name="TextBox 114"/>
        <xdr:cNvSpPr txBox="1"/>
      </xdr:nvSpPr>
      <xdr:spPr>
        <a:xfrm>
          <a:off x="8916047" y="7036934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260203</xdr:colOff>
      <xdr:row>41</xdr:row>
      <xdr:rowOff>263300</xdr:rowOff>
    </xdr:from>
    <xdr:to>
      <xdr:col>7</xdr:col>
      <xdr:colOff>580243</xdr:colOff>
      <xdr:row>42</xdr:row>
      <xdr:rowOff>154905</xdr:rowOff>
    </xdr:to>
    <xdr:sp macro="" textlink="">
      <xdr:nvSpPr>
        <xdr:cNvPr id="116" name="TextBox 115"/>
        <xdr:cNvSpPr txBox="1"/>
      </xdr:nvSpPr>
      <xdr:spPr>
        <a:xfrm>
          <a:off x="8916047" y="6692675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33301</xdr:colOff>
      <xdr:row>52</xdr:row>
      <xdr:rowOff>87438</xdr:rowOff>
    </xdr:from>
    <xdr:ext cx="4574418" cy="254557"/>
    <xdr:sp macro="" textlink="">
      <xdr:nvSpPr>
        <xdr:cNvPr id="117" name="TextBox 116"/>
        <xdr:cNvSpPr txBox="1"/>
      </xdr:nvSpPr>
      <xdr:spPr>
        <a:xfrm>
          <a:off x="6986551" y="10064876"/>
          <a:ext cx="457441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Source: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726282</xdr:colOff>
      <xdr:row>38</xdr:row>
      <xdr:rowOff>190502</xdr:rowOff>
    </xdr:from>
    <xdr:to>
      <xdr:col>9</xdr:col>
      <xdr:colOff>976311</xdr:colOff>
      <xdr:row>39</xdr:row>
      <xdr:rowOff>95251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6893720" y="20883565"/>
          <a:ext cx="4655341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five-year age groups and sex,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201082</xdr:colOff>
      <xdr:row>323</xdr:row>
      <xdr:rowOff>173301</xdr:rowOff>
    </xdr:from>
    <xdr:to>
      <xdr:col>4</xdr:col>
      <xdr:colOff>278425</xdr:colOff>
      <xdr:row>336</xdr:row>
      <xdr:rowOff>218068</xdr:rowOff>
    </xdr:to>
    <xdr:graphicFrame macro="">
      <xdr:nvGraphicFramePr>
        <xdr:cNvPr id="119" name="Chart 11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0</xdr:col>
      <xdr:colOff>333372</xdr:colOff>
      <xdr:row>321</xdr:row>
      <xdr:rowOff>142875</xdr:rowOff>
    </xdr:from>
    <xdr:to>
      <xdr:col>1</xdr:col>
      <xdr:colOff>752737</xdr:colOff>
      <xdr:row>323</xdr:row>
      <xdr:rowOff>109803</xdr:rowOff>
    </xdr:to>
    <xdr:sp macro="" textlink="">
      <xdr:nvSpPr>
        <xdr:cNvPr id="120" name="Text Box 67"/>
        <xdr:cNvSpPr txBox="1">
          <a:spLocks noChangeArrowheads="1"/>
        </xdr:cNvSpPr>
      </xdr:nvSpPr>
      <xdr:spPr bwMode="auto">
        <a:xfrm>
          <a:off x="333372" y="114466688"/>
          <a:ext cx="4074584" cy="5027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educational attainment and sex, 2022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500056</xdr:colOff>
      <xdr:row>337</xdr:row>
      <xdr:rowOff>33073</xdr:rowOff>
    </xdr:from>
    <xdr:ext cx="4441033" cy="264583"/>
    <xdr:sp macro="" textlink="">
      <xdr:nvSpPr>
        <xdr:cNvPr id="121" name="TextBox 120"/>
        <xdr:cNvSpPr txBox="1"/>
      </xdr:nvSpPr>
      <xdr:spPr>
        <a:xfrm>
          <a:off x="500056" y="110915979"/>
          <a:ext cx="4441033" cy="26458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34393</xdr:colOff>
      <xdr:row>323</xdr:row>
      <xdr:rowOff>185206</xdr:rowOff>
    </xdr:from>
    <xdr:to>
      <xdr:col>9</xdr:col>
      <xdr:colOff>976312</xdr:colOff>
      <xdr:row>336</xdr:row>
      <xdr:rowOff>261938</xdr:rowOff>
    </xdr:to>
    <xdr:graphicFrame macro="">
      <xdr:nvGraphicFramePr>
        <xdr:cNvPr id="122" name="Chart 12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5</xdr:col>
      <xdr:colOff>607187</xdr:colOff>
      <xdr:row>321</xdr:row>
      <xdr:rowOff>166688</xdr:rowOff>
    </xdr:from>
    <xdr:to>
      <xdr:col>10</xdr:col>
      <xdr:colOff>476251</xdr:colOff>
      <xdr:row>323</xdr:row>
      <xdr:rowOff>35719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6774625" y="114490501"/>
          <a:ext cx="5262595" cy="4048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computer literacy,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321435</xdr:colOff>
      <xdr:row>337</xdr:row>
      <xdr:rowOff>9260</xdr:rowOff>
    </xdr:from>
    <xdr:ext cx="4381538" cy="254557"/>
    <xdr:sp macro="" textlink="">
      <xdr:nvSpPr>
        <xdr:cNvPr id="124" name="TextBox 123"/>
        <xdr:cNvSpPr txBox="1"/>
      </xdr:nvSpPr>
      <xdr:spPr>
        <a:xfrm>
          <a:off x="7274685" y="110892166"/>
          <a:ext cx="438153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200026</xdr:colOff>
      <xdr:row>342</xdr:row>
      <xdr:rowOff>171451</xdr:rowOff>
    </xdr:from>
    <xdr:to>
      <xdr:col>4</xdr:col>
      <xdr:colOff>523875</xdr:colOff>
      <xdr:row>353</xdr:row>
      <xdr:rowOff>80963</xdr:rowOff>
    </xdr:to>
    <xdr:graphicFrame macro="">
      <xdr:nvGraphicFramePr>
        <xdr:cNvPr id="125" name="Chart 1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oneCellAnchor>
    <xdr:from>
      <xdr:col>0</xdr:col>
      <xdr:colOff>619117</xdr:colOff>
      <xdr:row>353</xdr:row>
      <xdr:rowOff>214311</xdr:rowOff>
    </xdr:from>
    <xdr:ext cx="4964907" cy="285751"/>
    <xdr:sp macro="" textlink="">
      <xdr:nvSpPr>
        <xdr:cNvPr id="126" name="TextBox 125"/>
        <xdr:cNvSpPr txBox="1"/>
      </xdr:nvSpPr>
      <xdr:spPr>
        <a:xfrm>
          <a:off x="619117" y="116050217"/>
          <a:ext cx="4964907" cy="2857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Census of Population, Households and Dwellings, SORS</a:t>
          </a:r>
        </a:p>
      </xdr:txBody>
    </xdr:sp>
    <xdr:clientData/>
  </xdr:oneCellAnchor>
  <xdr:twoCellAnchor editAs="oneCell">
    <xdr:from>
      <xdr:col>0</xdr:col>
      <xdr:colOff>452432</xdr:colOff>
      <xdr:row>341</xdr:row>
      <xdr:rowOff>35720</xdr:rowOff>
    </xdr:from>
    <xdr:to>
      <xdr:col>4</xdr:col>
      <xdr:colOff>726281</xdr:colOff>
      <xdr:row>342</xdr:row>
      <xdr:rowOff>23813</xdr:rowOff>
    </xdr:to>
    <xdr:sp macro="" textlink="">
      <xdr:nvSpPr>
        <xdr:cNvPr id="127" name="Text Box 67"/>
        <xdr:cNvSpPr txBox="1">
          <a:spLocks noChangeArrowheads="1"/>
        </xdr:cNvSpPr>
      </xdr:nvSpPr>
      <xdr:spPr bwMode="auto">
        <a:xfrm>
          <a:off x="452432" y="112156876"/>
          <a:ext cx="5655474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Illiterate persons aged 10 and over by age groups and sex, 2022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766761</xdr:colOff>
      <xdr:row>342</xdr:row>
      <xdr:rowOff>214312</xdr:rowOff>
    </xdr:from>
    <xdr:to>
      <xdr:col>9</xdr:col>
      <xdr:colOff>988218</xdr:colOff>
      <xdr:row>353</xdr:row>
      <xdr:rowOff>95250</xdr:rowOff>
    </xdr:to>
    <xdr:graphicFrame macro="">
      <xdr:nvGraphicFramePr>
        <xdr:cNvPr id="128" name="Chart 1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6</xdr:col>
      <xdr:colOff>111881</xdr:colOff>
      <xdr:row>340</xdr:row>
      <xdr:rowOff>264320</xdr:rowOff>
    </xdr:from>
    <xdr:to>
      <xdr:col>10</xdr:col>
      <xdr:colOff>119060</xdr:colOff>
      <xdr:row>342</xdr:row>
      <xdr:rowOff>130970</xdr:rowOff>
    </xdr:to>
    <xdr:sp macro="" textlink="">
      <xdr:nvSpPr>
        <xdr:cNvPr id="129" name="Text Box 67"/>
        <xdr:cNvSpPr txBox="1">
          <a:spLocks noChangeArrowheads="1"/>
        </xdr:cNvSpPr>
      </xdr:nvSpPr>
      <xdr:spPr bwMode="auto">
        <a:xfrm>
          <a:off x="7065131" y="112075914"/>
          <a:ext cx="4614898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illiterate population in total population aged 10 and over by sex and type of settlement,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219035</xdr:colOff>
      <xdr:row>353</xdr:row>
      <xdr:rowOff>214311</xdr:rowOff>
    </xdr:from>
    <xdr:ext cx="4424398" cy="309563"/>
    <xdr:sp macro="" textlink="">
      <xdr:nvSpPr>
        <xdr:cNvPr id="130" name="TextBox 129"/>
        <xdr:cNvSpPr txBox="1"/>
      </xdr:nvSpPr>
      <xdr:spPr>
        <a:xfrm>
          <a:off x="7172285" y="116050217"/>
          <a:ext cx="4424398" cy="3095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190495</xdr:colOff>
      <xdr:row>39</xdr:row>
      <xdr:rowOff>309562</xdr:rowOff>
    </xdr:from>
    <xdr:to>
      <xdr:col>7</xdr:col>
      <xdr:colOff>702464</xdr:colOff>
      <xdr:row>40</xdr:row>
      <xdr:rowOff>238124</xdr:rowOff>
    </xdr:to>
    <xdr:sp macro="" textlink="">
      <xdr:nvSpPr>
        <xdr:cNvPr id="131" name="TextBox 130"/>
        <xdr:cNvSpPr txBox="1"/>
      </xdr:nvSpPr>
      <xdr:spPr>
        <a:xfrm>
          <a:off x="8846339" y="2940843"/>
          <a:ext cx="511969" cy="2381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000">
              <a:latin typeface="Arial" pitchFamily="34" charset="0"/>
              <a:cs typeface="Arial" pitchFamily="34" charset="0"/>
            </a:rPr>
            <a:t>Age</a:t>
          </a:r>
        </a:p>
      </xdr:txBody>
    </xdr:sp>
    <xdr:clientData/>
  </xdr:twoCellAnchor>
  <xdr:twoCellAnchor>
    <xdr:from>
      <xdr:col>7</xdr:col>
      <xdr:colOff>248298</xdr:colOff>
      <xdr:row>40</xdr:row>
      <xdr:rowOff>250033</xdr:rowOff>
    </xdr:from>
    <xdr:to>
      <xdr:col>7</xdr:col>
      <xdr:colOff>614058</xdr:colOff>
      <xdr:row>41</xdr:row>
      <xdr:rowOff>123351</xdr:rowOff>
    </xdr:to>
    <xdr:sp macro="" textlink="">
      <xdr:nvSpPr>
        <xdr:cNvPr id="132" name="TextBox 131"/>
        <xdr:cNvSpPr txBox="1"/>
      </xdr:nvSpPr>
      <xdr:spPr>
        <a:xfrm>
          <a:off x="8904142" y="6369846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oneCellAnchor>
    <xdr:from>
      <xdr:col>6</xdr:col>
      <xdr:colOff>1059624</xdr:colOff>
      <xdr:row>302</xdr:row>
      <xdr:rowOff>321479</xdr:rowOff>
    </xdr:from>
    <xdr:ext cx="2821786" cy="285752"/>
    <xdr:sp macro="" textlink="">
      <xdr:nvSpPr>
        <xdr:cNvPr id="141" name="TextBox 140"/>
        <xdr:cNvSpPr txBox="1"/>
      </xdr:nvSpPr>
      <xdr:spPr>
        <a:xfrm>
          <a:off x="8012874" y="99976792"/>
          <a:ext cx="2821786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twoCellAnchor>
    <xdr:from>
      <xdr:col>5</xdr:col>
      <xdr:colOff>309563</xdr:colOff>
      <xdr:row>290</xdr:row>
      <xdr:rowOff>214311</xdr:rowOff>
    </xdr:from>
    <xdr:to>
      <xdr:col>10</xdr:col>
      <xdr:colOff>583407</xdr:colOff>
      <xdr:row>302</xdr:row>
      <xdr:rowOff>213549</xdr:rowOff>
    </xdr:to>
    <xdr:graphicFrame macro="">
      <xdr:nvGraphicFramePr>
        <xdr:cNvPr id="142" name="Chart 14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5</xdr:col>
      <xdr:colOff>666741</xdr:colOff>
      <xdr:row>288</xdr:row>
      <xdr:rowOff>178599</xdr:rowOff>
    </xdr:from>
    <xdr:to>
      <xdr:col>10</xdr:col>
      <xdr:colOff>416714</xdr:colOff>
      <xdr:row>289</xdr:row>
      <xdr:rowOff>273844</xdr:rowOff>
    </xdr:to>
    <xdr:sp macro="" textlink="">
      <xdr:nvSpPr>
        <xdr:cNvPr id="143" name="Text Box 67"/>
        <xdr:cNvSpPr txBox="1">
          <a:spLocks noChangeArrowheads="1"/>
        </xdr:cNvSpPr>
      </xdr:nvSpPr>
      <xdr:spPr bwMode="auto">
        <a:xfrm>
          <a:off x="6834179" y="95392880"/>
          <a:ext cx="514350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Members and labour regularly employed at family holding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sex, 2012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59531</xdr:rowOff>
    </xdr:from>
    <xdr:ext cx="2619376" cy="254557"/>
    <xdr:sp macro="" textlink="">
      <xdr:nvSpPr>
        <xdr:cNvPr id="144" name="TextBox 143"/>
        <xdr:cNvSpPr txBox="1"/>
      </xdr:nvSpPr>
      <xdr:spPr>
        <a:xfrm>
          <a:off x="59530" y="64341375"/>
          <a:ext cx="26193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71437</xdr:colOff>
      <xdr:row>316</xdr:row>
      <xdr:rowOff>83343</xdr:rowOff>
    </xdr:from>
    <xdr:ext cx="2576154" cy="254557"/>
    <xdr:sp macro="" textlink="">
      <xdr:nvSpPr>
        <xdr:cNvPr id="145" name="TextBox 144"/>
        <xdr:cNvSpPr txBox="1"/>
      </xdr:nvSpPr>
      <xdr:spPr>
        <a:xfrm>
          <a:off x="71437" y="79974281"/>
          <a:ext cx="257615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71436</xdr:colOff>
      <xdr:row>52</xdr:row>
      <xdr:rowOff>95250</xdr:rowOff>
    </xdr:from>
    <xdr:ext cx="5155407" cy="952499"/>
    <xdr:sp macro="" textlink="">
      <xdr:nvSpPr>
        <xdr:cNvPr id="140" name="TextBox 139"/>
        <xdr:cNvSpPr txBox="1"/>
      </xdr:nvSpPr>
      <xdr:spPr>
        <a:xfrm>
          <a:off x="71436" y="25348406"/>
          <a:ext cx="5155407" cy="9524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Republic Geodetic Authority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Register of Spatial Units and GIS, SORS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Vital statistics, SORS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4</a:t>
          </a:r>
          <a:r>
            <a:rPr lang="en-US" sz="1100" baseline="0">
              <a:latin typeface="Arial" pitchFamily="34" charset="0"/>
              <a:cs typeface="Arial" pitchFamily="34" charset="0"/>
            </a:rPr>
            <a:t>  Census of Population, Households and Dwellings, SORS</a:t>
          </a:r>
        </a:p>
      </xdr:txBody>
    </xdr:sp>
    <xdr:clientData/>
  </xdr:oneCellAnchor>
  <xdr:oneCellAnchor>
    <xdr:from>
      <xdr:col>0</xdr:col>
      <xdr:colOff>83342</xdr:colOff>
      <xdr:row>165</xdr:row>
      <xdr:rowOff>83348</xdr:rowOff>
    </xdr:from>
    <xdr:ext cx="4464845" cy="1154902"/>
    <xdr:sp macro="" textlink="">
      <xdr:nvSpPr>
        <xdr:cNvPr id="146" name="TextBox 145"/>
        <xdr:cNvSpPr txBox="1"/>
      </xdr:nvSpPr>
      <xdr:spPr>
        <a:xfrm>
          <a:off x="83342" y="61055254"/>
          <a:ext cx="4464845" cy="11549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From 2015 the data include registered individual</a:t>
          </a:r>
          <a:r>
            <a:rPr lang="en-US" sz="1100" baseline="0">
              <a:latin typeface="Arial" pitchFamily="34" charset="0"/>
              <a:cs typeface="Arial" pitchFamily="34" charset="0"/>
            </a:rPr>
            <a:t> farmers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state as of 31.12.</a:t>
          </a:r>
          <a:endParaRPr lang="en-US" sz="11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Employment and Earnings,</a:t>
          </a:r>
          <a:r>
            <a:rPr lang="en-US" sz="1100" baseline="0">
              <a:latin typeface="Arial" pitchFamily="34" charset="0"/>
              <a:cs typeface="Arial" pitchFamily="34" charset="0"/>
            </a:rPr>
            <a:t> SORS</a:t>
          </a: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59533</xdr:colOff>
      <xdr:row>265</xdr:row>
      <xdr:rowOff>83343</xdr:rowOff>
    </xdr:from>
    <xdr:ext cx="6857999" cy="297657"/>
    <xdr:sp macro="" textlink="">
      <xdr:nvSpPr>
        <xdr:cNvPr id="148" name="TextBox 147"/>
        <xdr:cNvSpPr txBox="1"/>
      </xdr:nvSpPr>
      <xdr:spPr>
        <a:xfrm>
          <a:off x="59533" y="61174312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Se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rbian Business Registers Agency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367</xdr:row>
      <xdr:rowOff>71437</xdr:rowOff>
    </xdr:from>
    <xdr:ext cx="3762375" cy="254557"/>
    <xdr:sp macro="" textlink="">
      <xdr:nvSpPr>
        <xdr:cNvPr id="149" name="TextBox 148"/>
        <xdr:cNvSpPr txBox="1"/>
      </xdr:nvSpPr>
      <xdr:spPr>
        <a:xfrm>
          <a:off x="71437" y="84820125"/>
          <a:ext cx="37623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421</xdr:row>
      <xdr:rowOff>119061</xdr:rowOff>
    </xdr:from>
    <xdr:ext cx="3571876" cy="254557"/>
    <xdr:sp macro="" textlink="">
      <xdr:nvSpPr>
        <xdr:cNvPr id="150" name="TextBox 149"/>
        <xdr:cNvSpPr txBox="1"/>
      </xdr:nvSpPr>
      <xdr:spPr>
        <a:xfrm>
          <a:off x="59531" y="132849936"/>
          <a:ext cx="35718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>
    <xdr:from>
      <xdr:col>6</xdr:col>
      <xdr:colOff>88430</xdr:colOff>
      <xdr:row>508</xdr:row>
      <xdr:rowOff>142873</xdr:rowOff>
    </xdr:from>
    <xdr:to>
      <xdr:col>9</xdr:col>
      <xdr:colOff>738187</xdr:colOff>
      <xdr:row>518</xdr:row>
      <xdr:rowOff>35719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6</xdr:col>
      <xdr:colOff>380975</xdr:colOff>
      <xdr:row>506</xdr:row>
      <xdr:rowOff>130979</xdr:rowOff>
    </xdr:from>
    <xdr:to>
      <xdr:col>9</xdr:col>
      <xdr:colOff>404812</xdr:colOff>
      <xdr:row>507</xdr:row>
      <xdr:rowOff>250037</xdr:rowOff>
    </xdr:to>
    <xdr:sp macro="" textlink="">
      <xdr:nvSpPr>
        <xdr:cNvPr id="155" name="Text Box 67"/>
        <xdr:cNvSpPr txBox="1">
          <a:spLocks noChangeArrowheads="1"/>
        </xdr:cNvSpPr>
      </xdr:nvSpPr>
      <xdr:spPr bwMode="auto">
        <a:xfrm>
          <a:off x="7334225" y="174390854"/>
          <a:ext cx="3643337" cy="428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underage births,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maternals)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278927</xdr:colOff>
      <xdr:row>518</xdr:row>
      <xdr:rowOff>134359</xdr:rowOff>
    </xdr:from>
    <xdr:ext cx="2874505" cy="254557"/>
    <xdr:sp macro="" textlink="">
      <xdr:nvSpPr>
        <xdr:cNvPr id="156" name="TextBox 155"/>
        <xdr:cNvSpPr txBox="1"/>
      </xdr:nvSpPr>
      <xdr:spPr>
        <a:xfrm>
          <a:off x="7232177" y="145783515"/>
          <a:ext cx="287450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Institute of Public Health of Serbia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552</xdr:row>
      <xdr:rowOff>95250</xdr:rowOff>
    </xdr:from>
    <xdr:ext cx="4667251" cy="500064"/>
    <xdr:sp macro="" textlink="">
      <xdr:nvSpPr>
        <xdr:cNvPr id="159" name="TextBox 158"/>
        <xdr:cNvSpPr txBox="1"/>
      </xdr:nvSpPr>
      <xdr:spPr>
        <a:xfrm>
          <a:off x="71437" y="175343344"/>
          <a:ext cx="4667251" cy="5000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572</xdr:row>
      <xdr:rowOff>83343</xdr:rowOff>
    </xdr:from>
    <xdr:ext cx="4679158" cy="488158"/>
    <xdr:sp macro="" textlink="">
      <xdr:nvSpPr>
        <xdr:cNvPr id="160" name="TextBox 159"/>
        <xdr:cNvSpPr txBox="1"/>
      </xdr:nvSpPr>
      <xdr:spPr>
        <a:xfrm>
          <a:off x="83343" y="182391843"/>
          <a:ext cx="4679158" cy="4881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600</xdr:row>
      <xdr:rowOff>83348</xdr:rowOff>
    </xdr:from>
    <xdr:ext cx="3133230" cy="254557"/>
    <xdr:sp macro="" textlink="">
      <xdr:nvSpPr>
        <xdr:cNvPr id="161" name="TextBox 160"/>
        <xdr:cNvSpPr txBox="1"/>
      </xdr:nvSpPr>
      <xdr:spPr>
        <a:xfrm>
          <a:off x="71436" y="173259754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637</xdr:row>
      <xdr:rowOff>83349</xdr:rowOff>
    </xdr:from>
    <xdr:ext cx="3893346" cy="254557"/>
    <xdr:sp macro="" textlink="">
      <xdr:nvSpPr>
        <xdr:cNvPr id="162" name="TextBox 161"/>
        <xdr:cNvSpPr txBox="1"/>
      </xdr:nvSpPr>
      <xdr:spPr>
        <a:xfrm>
          <a:off x="71436" y="187201974"/>
          <a:ext cx="389334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Judiciary statistics, SORS</a:t>
          </a:r>
        </a:p>
      </xdr:txBody>
    </xdr:sp>
    <xdr:clientData/>
  </xdr:oneCellAnchor>
  <xdr:oneCellAnchor>
    <xdr:from>
      <xdr:col>0</xdr:col>
      <xdr:colOff>95251</xdr:colOff>
      <xdr:row>651</xdr:row>
      <xdr:rowOff>95250</xdr:rowOff>
    </xdr:from>
    <xdr:ext cx="4774406" cy="702469"/>
    <xdr:sp macro="" textlink="">
      <xdr:nvSpPr>
        <xdr:cNvPr id="163" name="TextBox 162"/>
        <xdr:cNvSpPr txBox="1"/>
      </xdr:nvSpPr>
      <xdr:spPr>
        <a:xfrm>
          <a:off x="95251" y="226921219"/>
          <a:ext cx="4774406" cy="7024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transport and telecommunications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en-US" sz="1100">
              <a:latin typeface="Arial" pitchFamily="34" charset="0"/>
              <a:cs typeface="Arial" pitchFamily="34" charset="0"/>
            </a:rPr>
            <a:t>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Construction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23812</xdr:colOff>
      <xdr:row>314</xdr:row>
      <xdr:rowOff>83355</xdr:rowOff>
    </xdr:from>
    <xdr:ext cx="3595688" cy="273832"/>
    <xdr:sp macro="" textlink="">
      <xdr:nvSpPr>
        <xdr:cNvPr id="166" name="TextBox 165"/>
        <xdr:cNvSpPr txBox="1"/>
      </xdr:nvSpPr>
      <xdr:spPr>
        <a:xfrm>
          <a:off x="6977062" y="72401918"/>
          <a:ext cx="3595688" cy="2738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71435</xdr:colOff>
      <xdr:row>450</xdr:row>
      <xdr:rowOff>83342</xdr:rowOff>
    </xdr:from>
    <xdr:ext cx="3595689" cy="297658"/>
    <xdr:sp macro="" textlink="">
      <xdr:nvSpPr>
        <xdr:cNvPr id="167" name="TextBox 166"/>
        <xdr:cNvSpPr txBox="1"/>
      </xdr:nvSpPr>
      <xdr:spPr>
        <a:xfrm>
          <a:off x="71435" y="112549780"/>
          <a:ext cx="3595689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 editAs="oneCell">
    <xdr:from>
      <xdr:col>6</xdr:col>
      <xdr:colOff>738172</xdr:colOff>
      <xdr:row>241</xdr:row>
      <xdr:rowOff>226310</xdr:rowOff>
    </xdr:from>
    <xdr:to>
      <xdr:col>10</xdr:col>
      <xdr:colOff>595311</xdr:colOff>
      <xdr:row>243</xdr:row>
      <xdr:rowOff>91</xdr:rowOff>
    </xdr:to>
    <xdr:sp macro="" textlink="">
      <xdr:nvSpPr>
        <xdr:cNvPr id="168" name="Text Box 67"/>
        <xdr:cNvSpPr txBox="1">
          <a:spLocks noChangeArrowheads="1"/>
        </xdr:cNvSpPr>
      </xdr:nvSpPr>
      <xdr:spPr bwMode="auto">
        <a:xfrm>
          <a:off x="7691422" y="77914591"/>
          <a:ext cx="4464858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costs by activities in total expenditures of budgetary funds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</a:p>
      </xdr:txBody>
    </xdr:sp>
    <xdr:clientData/>
  </xdr:twoCellAnchor>
  <xdr:oneCellAnchor>
    <xdr:from>
      <xdr:col>6</xdr:col>
      <xdr:colOff>1569203</xdr:colOff>
      <xdr:row>251</xdr:row>
      <xdr:rowOff>478746</xdr:rowOff>
    </xdr:from>
    <xdr:ext cx="2395561" cy="259441"/>
    <xdr:sp macro="" textlink="">
      <xdr:nvSpPr>
        <xdr:cNvPr id="169" name="TextBox 168"/>
        <xdr:cNvSpPr txBox="1"/>
      </xdr:nvSpPr>
      <xdr:spPr>
        <a:xfrm>
          <a:off x="8522453" y="82488996"/>
          <a:ext cx="2395561" cy="2594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N</a:t>
          </a:r>
          <a:r>
            <a:rPr lang="en-US" sz="1100">
              <a:latin typeface="Arial" pitchFamily="34" charset="0"/>
              <a:cs typeface="Arial" pitchFamily="34" charset="0"/>
            </a:rPr>
            <a:t>ational Accounts, SORS</a:t>
          </a:r>
        </a:p>
      </xdr:txBody>
    </xdr:sp>
    <xdr:clientData/>
  </xdr:oneCellAnchor>
  <xdr:twoCellAnchor>
    <xdr:from>
      <xdr:col>0</xdr:col>
      <xdr:colOff>178594</xdr:colOff>
      <xdr:row>75</xdr:row>
      <xdr:rowOff>95250</xdr:rowOff>
    </xdr:from>
    <xdr:to>
      <xdr:col>4</xdr:col>
      <xdr:colOff>603409</xdr:colOff>
      <xdr:row>87</xdr:row>
      <xdr:rowOff>285750</xdr:rowOff>
    </xdr:to>
    <xdr:graphicFrame macro="">
      <xdr:nvGraphicFramePr>
        <xdr:cNvPr id="171" name="Chart 1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5</xdr:col>
      <xdr:colOff>214312</xdr:colOff>
      <xdr:row>75</xdr:row>
      <xdr:rowOff>119063</xdr:rowOff>
    </xdr:from>
    <xdr:to>
      <xdr:col>10</xdr:col>
      <xdr:colOff>627221</xdr:colOff>
      <xdr:row>88</xdr:row>
      <xdr:rowOff>0</xdr:rowOff>
    </xdr:to>
    <xdr:graphicFrame macro="">
      <xdr:nvGraphicFramePr>
        <xdr:cNvPr id="172" name="Chart 17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 editAs="oneCell">
    <xdr:from>
      <xdr:col>5</xdr:col>
      <xdr:colOff>619116</xdr:colOff>
      <xdr:row>74</xdr:row>
      <xdr:rowOff>35717</xdr:rowOff>
    </xdr:from>
    <xdr:to>
      <xdr:col>9</xdr:col>
      <xdr:colOff>297652</xdr:colOff>
      <xdr:row>75</xdr:row>
      <xdr:rowOff>23810</xdr:rowOff>
    </xdr:to>
    <xdr:sp macro="" textlink="">
      <xdr:nvSpPr>
        <xdr:cNvPr id="173" name="Text Box 67"/>
        <xdr:cNvSpPr txBox="1">
          <a:spLocks noChangeArrowheads="1"/>
        </xdr:cNvSpPr>
      </xdr:nvSpPr>
      <xdr:spPr bwMode="auto">
        <a:xfrm>
          <a:off x="6786554" y="32123061"/>
          <a:ext cx="4083848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Deaths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571487</xdr:colOff>
      <xdr:row>88</xdr:row>
      <xdr:rowOff>23812</xdr:rowOff>
    </xdr:from>
    <xdr:ext cx="3512347" cy="273845"/>
    <xdr:sp macro="" textlink="">
      <xdr:nvSpPr>
        <xdr:cNvPr id="174" name="TextBox 173"/>
        <xdr:cNvSpPr txBox="1"/>
      </xdr:nvSpPr>
      <xdr:spPr>
        <a:xfrm>
          <a:off x="6738925" y="36445031"/>
          <a:ext cx="3512347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</a:t>
          </a:r>
          <a:r>
            <a:rPr lang="en-US" sz="1100" baseline="0">
              <a:latin typeface="Arial" pitchFamily="34" charset="0"/>
              <a:cs typeface="Arial" pitchFamily="34" charset="0"/>
            </a:rPr>
            <a:t> s</a:t>
          </a:r>
          <a:r>
            <a:rPr lang="en-US" sz="1100">
              <a:latin typeface="Arial" pitchFamily="34" charset="0"/>
              <a:cs typeface="Arial" pitchFamily="34" charset="0"/>
            </a:rPr>
            <a:t>tatistics, SORS</a:t>
          </a:r>
        </a:p>
      </xdr:txBody>
    </xdr:sp>
    <xdr:clientData/>
  </xdr:oneCellAnchor>
  <xdr:twoCellAnchor>
    <xdr:from>
      <xdr:col>0</xdr:col>
      <xdr:colOff>392898</xdr:colOff>
      <xdr:row>112</xdr:row>
      <xdr:rowOff>0</xdr:rowOff>
    </xdr:from>
    <xdr:to>
      <xdr:col>2</xdr:col>
      <xdr:colOff>190491</xdr:colOff>
      <xdr:row>118</xdr:row>
      <xdr:rowOff>0</xdr:rowOff>
    </xdr:to>
    <xdr:sp macro="" textlink="">
      <xdr:nvSpPr>
        <xdr:cNvPr id="170" name="Rounded Rectangle 169"/>
        <xdr:cNvSpPr/>
      </xdr:nvSpPr>
      <xdr:spPr bwMode="auto">
        <a:xfrm>
          <a:off x="392898" y="44160281"/>
          <a:ext cx="4214812" cy="1857375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690554</xdr:colOff>
      <xdr:row>112</xdr:row>
      <xdr:rowOff>178596</xdr:rowOff>
    </xdr:from>
    <xdr:to>
      <xdr:col>2</xdr:col>
      <xdr:colOff>35710</xdr:colOff>
      <xdr:row>117</xdr:row>
      <xdr:rowOff>250033</xdr:rowOff>
    </xdr:to>
    <xdr:sp macro="" textlink="">
      <xdr:nvSpPr>
        <xdr:cNvPr id="175" name="TextBox 174">
          <a:hlinkClick xmlns:r="http://schemas.openxmlformats.org/officeDocument/2006/relationships" r:id="rId33"/>
        </xdr:cNvPr>
        <xdr:cNvSpPr txBox="1"/>
      </xdr:nvSpPr>
      <xdr:spPr>
        <a:xfrm>
          <a:off x="690554" y="44338877"/>
          <a:ext cx="3762375" cy="1619250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MORE DATA</a:t>
          </a:r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US" sz="1200" b="0">
              <a:latin typeface="Arial" panose="020B0604020202020204" pitchFamily="34" charset="0"/>
              <a:cs typeface="Arial" panose="020B0604020202020204" pitchFamily="34" charset="0"/>
            </a:rPr>
            <a:t>...you can find in 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database </a:t>
          </a:r>
          <a:r>
            <a:rPr lang="en-US" sz="1200" b="1" i="1" baseline="0">
              <a:latin typeface="Arial" panose="020B0604020202020204" pitchFamily="34" charset="0"/>
              <a:cs typeface="Arial" panose="020B0604020202020204" pitchFamily="34" charset="0"/>
            </a:rPr>
            <a:t>Natural Changes of population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 that also contains other vital statistics data from 1961 till 2022.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95248</xdr:colOff>
      <xdr:row>627</xdr:row>
      <xdr:rowOff>107154</xdr:rowOff>
    </xdr:from>
    <xdr:ext cx="4393406" cy="523878"/>
    <xdr:sp macro="" textlink="">
      <xdr:nvSpPr>
        <xdr:cNvPr id="176" name="TextBox 175"/>
        <xdr:cNvSpPr txBox="1"/>
      </xdr:nvSpPr>
      <xdr:spPr>
        <a:xfrm>
          <a:off x="95248" y="217217623"/>
          <a:ext cx="4393406" cy="52387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* 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5.5.1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           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Elections, SORS</a:t>
          </a:r>
        </a:p>
      </xdr:txBody>
    </xdr:sp>
    <xdr:clientData/>
  </xdr:oneCellAnchor>
  <xdr:twoCellAnchor editAs="oneCell">
    <xdr:from>
      <xdr:col>0</xdr:col>
      <xdr:colOff>142873</xdr:colOff>
      <xdr:row>34</xdr:row>
      <xdr:rowOff>190481</xdr:rowOff>
    </xdr:from>
    <xdr:to>
      <xdr:col>0</xdr:col>
      <xdr:colOff>1137348</xdr:colOff>
      <xdr:row>37</xdr:row>
      <xdr:rowOff>100946</xdr:rowOff>
    </xdr:to>
    <xdr:pic>
      <xdr:nvPicPr>
        <xdr:cNvPr id="179" name="Picture 17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42873" y="19407169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142872</xdr:colOff>
      <xdr:row>153</xdr:row>
      <xdr:rowOff>130970</xdr:rowOff>
    </xdr:from>
    <xdr:to>
      <xdr:col>0</xdr:col>
      <xdr:colOff>1250155</xdr:colOff>
      <xdr:row>156</xdr:row>
      <xdr:rowOff>168188</xdr:rowOff>
    </xdr:to>
    <xdr:pic>
      <xdr:nvPicPr>
        <xdr:cNvPr id="180" name="chart"/>
        <xdr:cNvPicPr>
          <a:picLocks noChangeAspect="1"/>
        </xdr:cNvPicPr>
      </xdr:nvPicPr>
      <xdr:blipFill rotWithShape="1">
        <a:blip xmlns:r="http://schemas.openxmlformats.org/officeDocument/2006/relationships" r:embed="rId35" cstate="print"/>
        <a:srcRect r="8824"/>
        <a:stretch/>
      </xdr:blipFill>
      <xdr:spPr>
        <a:xfrm>
          <a:off x="142872" y="32468345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190496</xdr:colOff>
      <xdr:row>285</xdr:row>
      <xdr:rowOff>178600</xdr:rowOff>
    </xdr:from>
    <xdr:to>
      <xdr:col>0</xdr:col>
      <xdr:colOff>1226343</xdr:colOff>
      <xdr:row>287</xdr:row>
      <xdr:rowOff>130975</xdr:rowOff>
    </xdr:to>
    <xdr:pic>
      <xdr:nvPicPr>
        <xdr:cNvPr id="181" name="Picture 180" descr="Резултат слика за symbols agriculture"/>
        <xdr:cNvPicPr/>
      </xdr:nvPicPr>
      <xdr:blipFill rotWithShape="1"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190496" y="63388881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166684</xdr:colOff>
      <xdr:row>318</xdr:row>
      <xdr:rowOff>83348</xdr:rowOff>
    </xdr:from>
    <xdr:to>
      <xdr:col>0</xdr:col>
      <xdr:colOff>1547808</xdr:colOff>
      <xdr:row>320</xdr:row>
      <xdr:rowOff>83347</xdr:rowOff>
    </xdr:to>
    <xdr:pic>
      <xdr:nvPicPr>
        <xdr:cNvPr id="182" name="chart"/>
        <xdr:cNvPicPr>
          <a:picLocks noChangeAspect="1"/>
        </xdr:cNvPicPr>
      </xdr:nvPicPr>
      <xdr:blipFill rotWithShape="1">
        <a:blip xmlns:r="http://schemas.openxmlformats.org/officeDocument/2006/relationships" r:embed="rId37" cstate="print"/>
        <a:srcRect t="16056" r="7200" b="17831"/>
        <a:stretch/>
      </xdr:blipFill>
      <xdr:spPr>
        <a:xfrm>
          <a:off x="166684" y="73640161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484</xdr:row>
      <xdr:rowOff>154784</xdr:rowOff>
    </xdr:from>
    <xdr:to>
      <xdr:col>0</xdr:col>
      <xdr:colOff>1218408</xdr:colOff>
      <xdr:row>486</xdr:row>
      <xdr:rowOff>364571</xdr:rowOff>
    </xdr:to>
    <xdr:pic>
      <xdr:nvPicPr>
        <xdr:cNvPr id="183" name="chart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154778" y="124158378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621</xdr:row>
      <xdr:rowOff>107159</xdr:rowOff>
    </xdr:from>
    <xdr:to>
      <xdr:col>0</xdr:col>
      <xdr:colOff>1549387</xdr:colOff>
      <xdr:row>623</xdr:row>
      <xdr:rowOff>11910</xdr:rowOff>
    </xdr:to>
    <xdr:pic>
      <xdr:nvPicPr>
        <xdr:cNvPr id="185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t="17334" b="12000"/>
        <a:stretch/>
      </xdr:blipFill>
      <xdr:spPr>
        <a:xfrm>
          <a:off x="154778" y="213157597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631</xdr:row>
      <xdr:rowOff>0</xdr:rowOff>
    </xdr:from>
    <xdr:to>
      <xdr:col>0</xdr:col>
      <xdr:colOff>1314445</xdr:colOff>
      <xdr:row>632</xdr:row>
      <xdr:rowOff>61278</xdr:rowOff>
    </xdr:to>
    <xdr:pic>
      <xdr:nvPicPr>
        <xdr:cNvPr id="186" name="Picture 185" descr="http://www.happinesswarehouse.com/wp-content/uploads/2011/06/Photo-Scale.jpg"/>
        <xdr:cNvPicPr/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0" y="217015220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166684</xdr:colOff>
      <xdr:row>644</xdr:row>
      <xdr:rowOff>59537</xdr:rowOff>
    </xdr:from>
    <xdr:to>
      <xdr:col>0</xdr:col>
      <xdr:colOff>1523996</xdr:colOff>
      <xdr:row>646</xdr:row>
      <xdr:rowOff>166694</xdr:rowOff>
    </xdr:to>
    <xdr:pic>
      <xdr:nvPicPr>
        <xdr:cNvPr id="187" name="Picture 186" descr="Резултат слика за symbols car"/>
        <xdr:cNvPicPr/>
      </xdr:nvPicPr>
      <xdr:blipFill rotWithShape="1"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66684" y="177081662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345274</xdr:colOff>
      <xdr:row>0</xdr:row>
      <xdr:rowOff>250026</xdr:rowOff>
    </xdr:from>
    <xdr:to>
      <xdr:col>0</xdr:col>
      <xdr:colOff>2364574</xdr:colOff>
      <xdr:row>0</xdr:row>
      <xdr:rowOff>783426</xdr:rowOff>
    </xdr:to>
    <xdr:pic>
      <xdr:nvPicPr>
        <xdr:cNvPr id="188" name="Picture 187">
          <a:hlinkClick xmlns:r="http://schemas.openxmlformats.org/officeDocument/2006/relationships" r:id="rId42"/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74" y="250026"/>
          <a:ext cx="2019300" cy="533400"/>
        </a:xfrm>
        <a:prstGeom prst="rect">
          <a:avLst/>
        </a:prstGeom>
      </xdr:spPr>
    </xdr:pic>
    <xdr:clientData/>
  </xdr:twoCellAnchor>
  <xdr:twoCellAnchor editAs="oneCell">
    <xdr:from>
      <xdr:col>0</xdr:col>
      <xdr:colOff>214315</xdr:colOff>
      <xdr:row>522</xdr:row>
      <xdr:rowOff>142875</xdr:rowOff>
    </xdr:from>
    <xdr:to>
      <xdr:col>0</xdr:col>
      <xdr:colOff>1265875</xdr:colOff>
      <xdr:row>524</xdr:row>
      <xdr:rowOff>142056</xdr:rowOff>
    </xdr:to>
    <xdr:pic>
      <xdr:nvPicPr>
        <xdr:cNvPr id="189" name="Picture 188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5" y="136469438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107154</xdr:colOff>
      <xdr:row>141</xdr:row>
      <xdr:rowOff>47625</xdr:rowOff>
    </xdr:from>
    <xdr:to>
      <xdr:col>4</xdr:col>
      <xdr:colOff>83336</xdr:colOff>
      <xdr:row>151</xdr:row>
      <xdr:rowOff>24385</xdr:rowOff>
    </xdr:to>
    <xdr:graphicFrame macro="">
      <xdr:nvGraphicFramePr>
        <xdr:cNvPr id="194" name="Chart 19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 editAs="oneCell">
    <xdr:from>
      <xdr:col>0</xdr:col>
      <xdr:colOff>345270</xdr:colOff>
      <xdr:row>139</xdr:row>
      <xdr:rowOff>285751</xdr:rowOff>
    </xdr:from>
    <xdr:to>
      <xdr:col>4</xdr:col>
      <xdr:colOff>273843</xdr:colOff>
      <xdr:row>140</xdr:row>
      <xdr:rowOff>285751</xdr:rowOff>
    </xdr:to>
    <xdr:sp macro="" textlink="">
      <xdr:nvSpPr>
        <xdr:cNvPr id="195" name="Text Box 67"/>
        <xdr:cNvSpPr txBox="1">
          <a:spLocks noChangeArrowheads="1"/>
        </xdr:cNvSpPr>
      </xdr:nvSpPr>
      <xdr:spPr bwMode="auto">
        <a:xfrm>
          <a:off x="345270" y="52494657"/>
          <a:ext cx="5310198" cy="3095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Households according to the number of members,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547673</xdr:colOff>
      <xdr:row>151</xdr:row>
      <xdr:rowOff>297652</xdr:rowOff>
    </xdr:from>
    <xdr:ext cx="4417226" cy="297656"/>
    <xdr:sp macro="" textlink="">
      <xdr:nvSpPr>
        <xdr:cNvPr id="196" name="TextBox 195"/>
        <xdr:cNvSpPr txBox="1"/>
      </xdr:nvSpPr>
      <xdr:spPr>
        <a:xfrm>
          <a:off x="547673" y="56816621"/>
          <a:ext cx="4417226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83345</xdr:colOff>
      <xdr:row>140</xdr:row>
      <xdr:rowOff>297661</xdr:rowOff>
    </xdr:from>
    <xdr:to>
      <xdr:col>9</xdr:col>
      <xdr:colOff>963265</xdr:colOff>
      <xdr:row>151</xdr:row>
      <xdr:rowOff>193457</xdr:rowOff>
    </xdr:to>
    <xdr:graphicFrame macro="">
      <xdr:nvGraphicFramePr>
        <xdr:cNvPr id="197" name="Chart 19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 editAs="oneCell">
    <xdr:from>
      <xdr:col>5</xdr:col>
      <xdr:colOff>404806</xdr:colOff>
      <xdr:row>140</xdr:row>
      <xdr:rowOff>3</xdr:rowOff>
    </xdr:from>
    <xdr:to>
      <xdr:col>9</xdr:col>
      <xdr:colOff>607217</xdr:colOff>
      <xdr:row>140</xdr:row>
      <xdr:rowOff>297659</xdr:rowOff>
    </xdr:to>
    <xdr:sp macro="" textlink="">
      <xdr:nvSpPr>
        <xdr:cNvPr id="198" name="Text Box 67"/>
        <xdr:cNvSpPr txBox="1">
          <a:spLocks noChangeArrowheads="1"/>
        </xdr:cNvSpPr>
      </xdr:nvSpPr>
      <xdr:spPr bwMode="auto">
        <a:xfrm>
          <a:off x="6572244" y="53113784"/>
          <a:ext cx="4607723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Families with children by number of children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345283</xdr:colOff>
      <xdr:row>151</xdr:row>
      <xdr:rowOff>297657</xdr:rowOff>
    </xdr:from>
    <xdr:ext cx="4583900" cy="273839"/>
    <xdr:sp macro="" textlink="">
      <xdr:nvSpPr>
        <xdr:cNvPr id="199" name="TextBox 198"/>
        <xdr:cNvSpPr txBox="1"/>
      </xdr:nvSpPr>
      <xdr:spPr>
        <a:xfrm>
          <a:off x="6512721" y="56816626"/>
          <a:ext cx="458390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166688</xdr:rowOff>
    </xdr:from>
    <xdr:to>
      <xdr:col>10</xdr:col>
      <xdr:colOff>130969</xdr:colOff>
      <xdr:row>169</xdr:row>
      <xdr:rowOff>11907</xdr:rowOff>
    </xdr:to>
    <xdr:graphicFrame macro="">
      <xdr:nvGraphicFramePr>
        <xdr:cNvPr id="178" name="Chart 1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 editAs="oneCell">
    <xdr:from>
      <xdr:col>5</xdr:col>
      <xdr:colOff>238121</xdr:colOff>
      <xdr:row>157</xdr:row>
      <xdr:rowOff>166692</xdr:rowOff>
    </xdr:from>
    <xdr:to>
      <xdr:col>10</xdr:col>
      <xdr:colOff>83340</xdr:colOff>
      <xdr:row>158</xdr:row>
      <xdr:rowOff>77235</xdr:rowOff>
    </xdr:to>
    <xdr:sp macro="" textlink="">
      <xdr:nvSpPr>
        <xdr:cNvPr id="184" name="Text Box 67"/>
        <xdr:cNvSpPr txBox="1">
          <a:spLocks noChangeArrowheads="1"/>
        </xdr:cNvSpPr>
      </xdr:nvSpPr>
      <xdr:spPr bwMode="auto">
        <a:xfrm>
          <a:off x="6405559" y="58114411"/>
          <a:ext cx="5238750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annual net salaries and wages*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RSD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333376</xdr:colOff>
      <xdr:row>169</xdr:row>
      <xdr:rowOff>190518</xdr:rowOff>
    </xdr:from>
    <xdr:ext cx="5083968" cy="761989"/>
    <xdr:sp macro="" textlink="">
      <xdr:nvSpPr>
        <xdr:cNvPr id="190" name="TextBox 189"/>
        <xdr:cNvSpPr txBox="1"/>
      </xdr:nvSpPr>
      <xdr:spPr>
        <a:xfrm>
          <a:off x="6500814" y="40933706"/>
          <a:ext cx="5083968" cy="76198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</a:t>
          </a:r>
          <a:r>
            <a:rPr lang="en-US">
              <a:latin typeface="Arial" panose="020B0604020202020204" pitchFamily="34" charset="0"/>
              <a:cs typeface="Arial" panose="020B0604020202020204" pitchFamily="34" charset="0"/>
            </a:rPr>
            <a:t>rom 2018 the average wages do not apply to the municipality of work, but to the municipality of residence of employees</a:t>
          </a: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Earnings,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107154</xdr:colOff>
      <xdr:row>177</xdr:row>
      <xdr:rowOff>166694</xdr:rowOff>
    </xdr:from>
    <xdr:to>
      <xdr:col>4</xdr:col>
      <xdr:colOff>250029</xdr:colOff>
      <xdr:row>189</xdr:row>
      <xdr:rowOff>261937</xdr:rowOff>
    </xdr:to>
    <xdr:graphicFrame macro="">
      <xdr:nvGraphicFramePr>
        <xdr:cNvPr id="191" name="Chart 1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381000</xdr:colOff>
      <xdr:row>176</xdr:row>
      <xdr:rowOff>95250</xdr:rowOff>
    </xdr:from>
    <xdr:to>
      <xdr:col>4</xdr:col>
      <xdr:colOff>762000</xdr:colOff>
      <xdr:row>177</xdr:row>
      <xdr:rowOff>119063</xdr:rowOff>
    </xdr:to>
    <xdr:sp macro="" textlink="">
      <xdr:nvSpPr>
        <xdr:cNvPr id="192" name="Text Box 67"/>
        <xdr:cNvSpPr txBox="1">
          <a:spLocks noChangeArrowheads="1"/>
        </xdr:cNvSpPr>
      </xdr:nvSpPr>
      <xdr:spPr bwMode="auto">
        <a:xfrm>
          <a:off x="381000" y="65186719"/>
          <a:ext cx="5762625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571488</xdr:colOff>
      <xdr:row>190</xdr:row>
      <xdr:rowOff>130966</xdr:rowOff>
    </xdr:from>
    <xdr:ext cx="4250542" cy="535784"/>
    <xdr:sp macro="" textlink="">
      <xdr:nvSpPr>
        <xdr:cNvPr id="193" name="TextBox 192"/>
        <xdr:cNvSpPr txBox="1"/>
      </xdr:nvSpPr>
      <xdr:spPr>
        <a:xfrm>
          <a:off x="571488" y="69151497"/>
          <a:ext cx="4250542" cy="535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From 2015 t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he data include registered individual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farmers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0</xdr:colOff>
      <xdr:row>237</xdr:row>
      <xdr:rowOff>0</xdr:rowOff>
    </xdr:from>
    <xdr:ext cx="5274468" cy="285750"/>
    <xdr:sp macro="" textlink="">
      <xdr:nvSpPr>
        <xdr:cNvPr id="200" name="TextBox 199"/>
        <xdr:cNvSpPr txBox="1"/>
      </xdr:nvSpPr>
      <xdr:spPr>
        <a:xfrm>
          <a:off x="0" y="51827906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World bank and SORS</a:t>
          </a:r>
        </a:p>
      </xdr:txBody>
    </xdr:sp>
    <xdr:clientData/>
  </xdr:oneCellAnchor>
  <xdr:oneCellAnchor>
    <xdr:from>
      <xdr:col>0</xdr:col>
      <xdr:colOff>59530</xdr:colOff>
      <xdr:row>483</xdr:row>
      <xdr:rowOff>71449</xdr:rowOff>
    </xdr:from>
    <xdr:ext cx="5250658" cy="254557"/>
    <xdr:sp macro="" textlink="">
      <xdr:nvSpPr>
        <xdr:cNvPr id="203" name="TextBox 202"/>
        <xdr:cNvSpPr txBox="1"/>
      </xdr:nvSpPr>
      <xdr:spPr>
        <a:xfrm>
          <a:off x="59530" y="132718980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Centre for Study on Cultural Development</a:t>
          </a:r>
        </a:p>
      </xdr:txBody>
    </xdr:sp>
    <xdr:clientData/>
  </xdr:oneCellAnchor>
  <xdr:oneCellAnchor>
    <xdr:from>
      <xdr:col>0</xdr:col>
      <xdr:colOff>59530</xdr:colOff>
      <xdr:row>251</xdr:row>
      <xdr:rowOff>59530</xdr:rowOff>
    </xdr:from>
    <xdr:ext cx="6857999" cy="297657"/>
    <xdr:sp macro="" textlink="">
      <xdr:nvSpPr>
        <xdr:cNvPr id="204" name="TextBox 203"/>
        <xdr:cNvSpPr txBox="1"/>
      </xdr:nvSpPr>
      <xdr:spPr>
        <a:xfrm>
          <a:off x="59530" y="56518968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National Accounts,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47624</xdr:colOff>
      <xdr:row>259</xdr:row>
      <xdr:rowOff>59530</xdr:rowOff>
    </xdr:from>
    <xdr:ext cx="3143251" cy="297657"/>
    <xdr:sp macro="" textlink="">
      <xdr:nvSpPr>
        <xdr:cNvPr id="205" name="TextBox 204"/>
        <xdr:cNvSpPr txBox="1"/>
      </xdr:nvSpPr>
      <xdr:spPr>
        <a:xfrm>
          <a:off x="47624" y="79533749"/>
          <a:ext cx="3143251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Ministry of Finance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697</xdr:row>
      <xdr:rowOff>59530</xdr:rowOff>
    </xdr:from>
    <xdr:ext cx="5250658" cy="309564"/>
    <xdr:sp macro="" textlink="">
      <xdr:nvSpPr>
        <xdr:cNvPr id="207" name="TextBox 206"/>
        <xdr:cNvSpPr txBox="1"/>
      </xdr:nvSpPr>
      <xdr:spPr>
        <a:xfrm>
          <a:off x="59530" y="200620311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Human Development Report, 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698</xdr:row>
      <xdr:rowOff>71436</xdr:rowOff>
    </xdr:from>
    <xdr:ext cx="2976563" cy="309564"/>
    <xdr:sp macro="" textlink="">
      <xdr:nvSpPr>
        <xdr:cNvPr id="208" name="TextBox 207"/>
        <xdr:cNvSpPr txBox="1"/>
      </xdr:nvSpPr>
      <xdr:spPr>
        <a:xfrm>
          <a:off x="6953250" y="200227405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SeConS and 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349063</xdr:colOff>
      <xdr:row>688</xdr:row>
      <xdr:rowOff>202410</xdr:rowOff>
    </xdr:from>
    <xdr:to>
      <xdr:col>0</xdr:col>
      <xdr:colOff>1301501</xdr:colOff>
      <xdr:row>691</xdr:row>
      <xdr:rowOff>4862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063" y="198358129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471</xdr:row>
      <xdr:rowOff>178596</xdr:rowOff>
    </xdr:from>
    <xdr:to>
      <xdr:col>0</xdr:col>
      <xdr:colOff>1250150</xdr:colOff>
      <xdr:row>473</xdr:row>
      <xdr:rowOff>115214</xdr:rowOff>
    </xdr:to>
    <xdr:pic>
      <xdr:nvPicPr>
        <xdr:cNvPr id="201" name="Picture 200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0" y="130790159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2750348</xdr:colOff>
      <xdr:row>754</xdr:row>
      <xdr:rowOff>233348</xdr:rowOff>
    </xdr:from>
    <xdr:to>
      <xdr:col>0</xdr:col>
      <xdr:colOff>3486154</xdr:colOff>
      <xdr:row>757</xdr:row>
      <xdr:rowOff>105566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50348" y="211378786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2726528</xdr:colOff>
      <xdr:row>750</xdr:row>
      <xdr:rowOff>285749</xdr:rowOff>
    </xdr:from>
    <xdr:to>
      <xdr:col>0</xdr:col>
      <xdr:colOff>3488528</xdr:colOff>
      <xdr:row>753</xdr:row>
      <xdr:rowOff>83344</xdr:rowOff>
    </xdr:to>
    <xdr:pic>
      <xdr:nvPicPr>
        <xdr:cNvPr id="209" name="Picture 208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26528" y="210192937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2726526</xdr:colOff>
      <xdr:row>746</xdr:row>
      <xdr:rowOff>261938</xdr:rowOff>
    </xdr:from>
    <xdr:to>
      <xdr:col>0</xdr:col>
      <xdr:colOff>3458046</xdr:colOff>
      <xdr:row>749</xdr:row>
      <xdr:rowOff>100489</xdr:rowOff>
    </xdr:to>
    <xdr:pic>
      <xdr:nvPicPr>
        <xdr:cNvPr id="210" name="Picture 209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6526" y="208930876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2774155</xdr:colOff>
      <xdr:row>743</xdr:row>
      <xdr:rowOff>0</xdr:rowOff>
    </xdr:from>
    <xdr:to>
      <xdr:col>0</xdr:col>
      <xdr:colOff>3419246</xdr:colOff>
      <xdr:row>745</xdr:row>
      <xdr:rowOff>20955</xdr:rowOff>
    </xdr:to>
    <xdr:pic>
      <xdr:nvPicPr>
        <xdr:cNvPr id="211" name="Picture 210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4155" y="205442344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452438</xdr:colOff>
      <xdr:row>243</xdr:row>
      <xdr:rowOff>95250</xdr:rowOff>
    </xdr:from>
    <xdr:to>
      <xdr:col>10</xdr:col>
      <xdr:colOff>599599</xdr:colOff>
      <xdr:row>251</xdr:row>
      <xdr:rowOff>343662</xdr:rowOff>
    </xdr:to>
    <xdr:graphicFrame macro="">
      <xdr:nvGraphicFramePr>
        <xdr:cNvPr id="212" name="Chart 2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0</xdr:col>
      <xdr:colOff>178594</xdr:colOff>
      <xdr:row>427</xdr:row>
      <xdr:rowOff>83343</xdr:rowOff>
    </xdr:from>
    <xdr:to>
      <xdr:col>5</xdr:col>
      <xdr:colOff>82772</xdr:colOff>
      <xdr:row>438</xdr:row>
      <xdr:rowOff>55910</xdr:rowOff>
    </xdr:to>
    <xdr:graphicFrame macro="">
      <xdr:nvGraphicFramePr>
        <xdr:cNvPr id="213" name="Chart 2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0</xdr:col>
      <xdr:colOff>345281</xdr:colOff>
      <xdr:row>605</xdr:row>
      <xdr:rowOff>285749</xdr:rowOff>
    </xdr:from>
    <xdr:to>
      <xdr:col>2</xdr:col>
      <xdr:colOff>214312</xdr:colOff>
      <xdr:row>615</xdr:row>
      <xdr:rowOff>261935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6</xdr:col>
      <xdr:colOff>416720</xdr:colOff>
      <xdr:row>605</xdr:row>
      <xdr:rowOff>285748</xdr:rowOff>
    </xdr:from>
    <xdr:to>
      <xdr:col>10</xdr:col>
      <xdr:colOff>523877</xdr:colOff>
      <xdr:row>615</xdr:row>
      <xdr:rowOff>238124</xdr:rowOff>
    </xdr:to>
    <xdr:graphicFrame macro="">
      <xdr:nvGraphicFramePr>
        <xdr:cNvPr id="215" name="Chart 2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0</xdr:col>
      <xdr:colOff>214312</xdr:colOff>
      <xdr:row>93</xdr:row>
      <xdr:rowOff>166688</xdr:rowOff>
    </xdr:from>
    <xdr:to>
      <xdr:col>4</xdr:col>
      <xdr:colOff>220214</xdr:colOff>
      <xdr:row>105</xdr:row>
      <xdr:rowOff>205078</xdr:rowOff>
    </xdr:to>
    <xdr:graphicFrame macro="">
      <xdr:nvGraphicFramePr>
        <xdr:cNvPr id="220" name="Chart 2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488154</xdr:colOff>
      <xdr:row>93</xdr:row>
      <xdr:rowOff>47628</xdr:rowOff>
    </xdr:to>
    <xdr:sp macro="" textlink="">
      <xdr:nvSpPr>
        <xdr:cNvPr id="221" name="Text Box 67"/>
        <xdr:cNvSpPr txBox="1">
          <a:spLocks noChangeArrowheads="1"/>
        </xdr:cNvSpPr>
      </xdr:nvSpPr>
      <xdr:spPr bwMode="auto">
        <a:xfrm>
          <a:off x="440524" y="38171440"/>
          <a:ext cx="4464849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Suicide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100,000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190512</xdr:colOff>
      <xdr:row>93</xdr:row>
      <xdr:rowOff>202407</xdr:rowOff>
    </xdr:from>
    <xdr:to>
      <xdr:col>10</xdr:col>
      <xdr:colOff>595312</xdr:colOff>
      <xdr:row>106</xdr:row>
      <xdr:rowOff>0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5</xdr:col>
      <xdr:colOff>428633</xdr:colOff>
      <xdr:row>91</xdr:row>
      <xdr:rowOff>214315</xdr:rowOff>
    </xdr:from>
    <xdr:to>
      <xdr:col>10</xdr:col>
      <xdr:colOff>130969</xdr:colOff>
      <xdr:row>93</xdr:row>
      <xdr:rowOff>35722</xdr:rowOff>
    </xdr:to>
    <xdr:sp macro="" textlink="">
      <xdr:nvSpPr>
        <xdr:cNvPr id="225" name="Text Box 67"/>
        <xdr:cNvSpPr txBox="1">
          <a:spLocks noChangeArrowheads="1"/>
        </xdr:cNvSpPr>
      </xdr:nvSpPr>
      <xdr:spPr bwMode="auto">
        <a:xfrm>
          <a:off x="6596071" y="38159534"/>
          <a:ext cx="5095867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Neonatal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</a:t>
          </a:r>
          <a:r>
            <a:rPr lang="en-US" sz="1100" b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eaths of infants aged 0-27 days per 1,000 live births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508</xdr:row>
      <xdr:rowOff>142881</xdr:rowOff>
    </xdr:from>
    <xdr:to>
      <xdr:col>1</xdr:col>
      <xdr:colOff>678656</xdr:colOff>
      <xdr:row>518</xdr:row>
      <xdr:rowOff>4</xdr:rowOff>
    </xdr:to>
    <xdr:graphicFrame macro="">
      <xdr:nvGraphicFramePr>
        <xdr:cNvPr id="228" name="Chart 2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 editAs="oneCell">
    <xdr:from>
      <xdr:col>0</xdr:col>
      <xdr:colOff>421802</xdr:colOff>
      <xdr:row>506</xdr:row>
      <xdr:rowOff>130973</xdr:rowOff>
    </xdr:from>
    <xdr:to>
      <xdr:col>1</xdr:col>
      <xdr:colOff>631031</xdr:colOff>
      <xdr:row>507</xdr:row>
      <xdr:rowOff>261952</xdr:rowOff>
    </xdr:to>
    <xdr:sp macro="" textlink="">
      <xdr:nvSpPr>
        <xdr:cNvPr id="229" name="Text Box 67"/>
        <xdr:cNvSpPr txBox="1">
          <a:spLocks noChangeArrowheads="1"/>
        </xdr:cNvSpPr>
      </xdr:nvSpPr>
      <xdr:spPr bwMode="auto">
        <a:xfrm>
          <a:off x="421802" y="174390848"/>
          <a:ext cx="3864448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Incidence of tuberculosis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273838</xdr:colOff>
      <xdr:row>106</xdr:row>
      <xdr:rowOff>130979</xdr:rowOff>
    </xdr:from>
    <xdr:ext cx="3369475" cy="545297"/>
    <xdr:sp macro="" textlink="">
      <xdr:nvSpPr>
        <xdr:cNvPr id="202" name="TextBox 201"/>
        <xdr:cNvSpPr txBox="1"/>
      </xdr:nvSpPr>
      <xdr:spPr>
        <a:xfrm>
          <a:off x="273838" y="42124323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416710</xdr:colOff>
      <xdr:row>106</xdr:row>
      <xdr:rowOff>166698</xdr:rowOff>
    </xdr:from>
    <xdr:to>
      <xdr:col>0</xdr:col>
      <xdr:colOff>736750</xdr:colOff>
      <xdr:row>107</xdr:row>
      <xdr:rowOff>174098</xdr:rowOff>
    </xdr:to>
    <xdr:pic>
      <xdr:nvPicPr>
        <xdr:cNvPr id="216" name="Picture 215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416710" y="42160042"/>
          <a:ext cx="320040" cy="316963"/>
        </a:xfrm>
        <a:prstGeom prst="rect">
          <a:avLst/>
        </a:prstGeom>
      </xdr:spPr>
    </xdr:pic>
    <xdr:clientData/>
  </xdr:twoCellAnchor>
  <xdr:oneCellAnchor>
    <xdr:from>
      <xdr:col>5</xdr:col>
      <xdr:colOff>357180</xdr:colOff>
      <xdr:row>106</xdr:row>
      <xdr:rowOff>130973</xdr:rowOff>
    </xdr:from>
    <xdr:ext cx="3155163" cy="545297"/>
    <xdr:sp macro="" textlink="">
      <xdr:nvSpPr>
        <xdr:cNvPr id="219" name="TextBox 218"/>
        <xdr:cNvSpPr txBox="1"/>
      </xdr:nvSpPr>
      <xdr:spPr>
        <a:xfrm>
          <a:off x="6524618" y="42124317"/>
          <a:ext cx="3155163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500052</xdr:colOff>
      <xdr:row>106</xdr:row>
      <xdr:rowOff>166692</xdr:rowOff>
    </xdr:from>
    <xdr:to>
      <xdr:col>6</xdr:col>
      <xdr:colOff>34280</xdr:colOff>
      <xdr:row>107</xdr:row>
      <xdr:rowOff>174092</xdr:rowOff>
    </xdr:to>
    <xdr:pic>
      <xdr:nvPicPr>
        <xdr:cNvPr id="232" name="Picture 231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6667490" y="42160036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250027</xdr:colOff>
      <xdr:row>518</xdr:row>
      <xdr:rowOff>142885</xdr:rowOff>
    </xdr:from>
    <xdr:ext cx="3536162" cy="545297"/>
    <xdr:sp macro="" textlink="">
      <xdr:nvSpPr>
        <xdr:cNvPr id="233" name="TextBox 232"/>
        <xdr:cNvSpPr txBox="1"/>
      </xdr:nvSpPr>
      <xdr:spPr>
        <a:xfrm>
          <a:off x="250027" y="170497510"/>
          <a:ext cx="3536162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369093</xdr:colOff>
      <xdr:row>518</xdr:row>
      <xdr:rowOff>214321</xdr:rowOff>
    </xdr:from>
    <xdr:to>
      <xdr:col>0</xdr:col>
      <xdr:colOff>692240</xdr:colOff>
      <xdr:row>519</xdr:row>
      <xdr:rowOff>224799</xdr:rowOff>
    </xdr:to>
    <xdr:pic>
      <xdr:nvPicPr>
        <xdr:cNvPr id="234" name="Picture 233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369093" y="170568946"/>
          <a:ext cx="323147" cy="320040"/>
        </a:xfrm>
        <a:prstGeom prst="rect">
          <a:avLst/>
        </a:prstGeom>
      </xdr:spPr>
    </xdr:pic>
    <xdr:clientData/>
  </xdr:twoCellAnchor>
  <xdr:oneCellAnchor>
    <xdr:from>
      <xdr:col>0</xdr:col>
      <xdr:colOff>119060</xdr:colOff>
      <xdr:row>531</xdr:row>
      <xdr:rowOff>95268</xdr:rowOff>
    </xdr:from>
    <xdr:ext cx="3571878" cy="928669"/>
    <xdr:sp macro="" textlink="">
      <xdr:nvSpPr>
        <xdr:cNvPr id="235" name="TextBox 234"/>
        <xdr:cNvSpPr txBox="1"/>
      </xdr:nvSpPr>
      <xdr:spPr>
        <a:xfrm>
          <a:off x="119060" y="184392112"/>
          <a:ext cx="3571878" cy="9286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SDG indicator</a:t>
          </a:r>
          <a:r>
            <a:rPr lang="en-US" sz="110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.1</a:t>
          </a:r>
          <a:endParaRPr lang="en-US" i="1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state as of </a:t>
          </a:r>
          <a:r>
            <a:rPr lang="sr-Cyrl-RS" sz="1100">
              <a:latin typeface="Arial" pitchFamily="34" charset="0"/>
              <a:cs typeface="Arial" pitchFamily="34" charset="0"/>
            </a:rPr>
            <a:t>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Protection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285744</xdr:colOff>
      <xdr:row>17</xdr:row>
      <xdr:rowOff>500036</xdr:rowOff>
    </xdr:from>
    <xdr:to>
      <xdr:col>10</xdr:col>
      <xdr:colOff>418467</xdr:colOff>
      <xdr:row>24</xdr:row>
      <xdr:rowOff>4260</xdr:rowOff>
    </xdr:to>
    <xdr:pic>
      <xdr:nvPicPr>
        <xdr:cNvPr id="218" name="Picture 217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285744" y="11203755"/>
          <a:ext cx="11693692" cy="4754880"/>
        </a:xfrm>
        <a:prstGeom prst="rect">
          <a:avLst/>
        </a:prstGeom>
      </xdr:spPr>
    </xdr:pic>
    <xdr:clientData/>
  </xdr:twoCellAnchor>
  <xdr:twoCellAnchor>
    <xdr:from>
      <xdr:col>0</xdr:col>
      <xdr:colOff>309563</xdr:colOff>
      <xdr:row>389</xdr:row>
      <xdr:rowOff>47626</xdr:rowOff>
    </xdr:from>
    <xdr:to>
      <xdr:col>4</xdr:col>
      <xdr:colOff>285750</xdr:colOff>
      <xdr:row>401</xdr:row>
      <xdr:rowOff>83345</xdr:rowOff>
    </xdr:to>
    <xdr:graphicFrame macro="">
      <xdr:nvGraphicFramePr>
        <xdr:cNvPr id="217" name="Chart 2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oneCellAnchor>
    <xdr:from>
      <xdr:col>0</xdr:col>
      <xdr:colOff>95248</xdr:colOff>
      <xdr:row>716</xdr:row>
      <xdr:rowOff>119060</xdr:rowOff>
    </xdr:from>
    <xdr:ext cx="6143627" cy="309564"/>
    <xdr:sp macro="" textlink="">
      <xdr:nvSpPr>
        <xdr:cNvPr id="223" name="TextBox 222"/>
        <xdr:cNvSpPr txBox="1"/>
      </xdr:nvSpPr>
      <xdr:spPr>
        <a:xfrm>
          <a:off x="95248" y="231790873"/>
          <a:ext cx="6143627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Monthly report on tourist arrivals and nights in accommodation establishments,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738197</xdr:colOff>
      <xdr:row>706</xdr:row>
      <xdr:rowOff>261938</xdr:rowOff>
    </xdr:from>
    <xdr:to>
      <xdr:col>10</xdr:col>
      <xdr:colOff>511981</xdr:colOff>
      <xdr:row>707</xdr:row>
      <xdr:rowOff>154780</xdr:rowOff>
    </xdr:to>
    <xdr:sp macro="" textlink="">
      <xdr:nvSpPr>
        <xdr:cNvPr id="226" name="Text Box 67"/>
        <xdr:cNvSpPr txBox="1">
          <a:spLocks noChangeArrowheads="1"/>
        </xdr:cNvSpPr>
      </xdr:nvSpPr>
      <xdr:spPr bwMode="auto">
        <a:xfrm>
          <a:off x="6905635" y="239244188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arrivals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559592</xdr:colOff>
      <xdr:row>708</xdr:row>
      <xdr:rowOff>35719</xdr:rowOff>
    </xdr:from>
    <xdr:to>
      <xdr:col>10</xdr:col>
      <xdr:colOff>571508</xdr:colOff>
      <xdr:row>719</xdr:row>
      <xdr:rowOff>123540</xdr:rowOff>
    </xdr:to>
    <xdr:graphicFrame macro="">
      <xdr:nvGraphicFramePr>
        <xdr:cNvPr id="227" name="Chart 2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oneCellAnchor>
    <xdr:from>
      <xdr:col>5</xdr:col>
      <xdr:colOff>702469</xdr:colOff>
      <xdr:row>719</xdr:row>
      <xdr:rowOff>238133</xdr:rowOff>
    </xdr:from>
    <xdr:ext cx="5083968" cy="440523"/>
    <xdr:sp macro="" textlink="">
      <xdr:nvSpPr>
        <xdr:cNvPr id="230" name="TextBox 229"/>
        <xdr:cNvSpPr txBox="1"/>
      </xdr:nvSpPr>
      <xdr:spPr>
        <a:xfrm>
          <a:off x="6869907" y="232838633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404813</xdr:colOff>
      <xdr:row>723</xdr:row>
      <xdr:rowOff>285750</xdr:rowOff>
    </xdr:from>
    <xdr:to>
      <xdr:col>4</xdr:col>
      <xdr:colOff>190503</xdr:colOff>
      <xdr:row>724</xdr:row>
      <xdr:rowOff>261935</xdr:rowOff>
    </xdr:to>
    <xdr:sp macro="" textlink="">
      <xdr:nvSpPr>
        <xdr:cNvPr id="231" name="Text Box 67"/>
        <xdr:cNvSpPr txBox="1">
          <a:spLocks noChangeArrowheads="1"/>
        </xdr:cNvSpPr>
      </xdr:nvSpPr>
      <xdr:spPr bwMode="auto">
        <a:xfrm>
          <a:off x="404813" y="234434063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142874</xdr:colOff>
      <xdr:row>725</xdr:row>
      <xdr:rowOff>71438</xdr:rowOff>
    </xdr:from>
    <xdr:to>
      <xdr:col>4</xdr:col>
      <xdr:colOff>345278</xdr:colOff>
      <xdr:row>736</xdr:row>
      <xdr:rowOff>159258</xdr:rowOff>
    </xdr:to>
    <xdr:graphicFrame macro="">
      <xdr:nvGraphicFramePr>
        <xdr:cNvPr id="236" name="Chart 2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 editAs="oneCell">
    <xdr:from>
      <xdr:col>5</xdr:col>
      <xdr:colOff>631044</xdr:colOff>
      <xdr:row>723</xdr:row>
      <xdr:rowOff>273844</xdr:rowOff>
    </xdr:from>
    <xdr:to>
      <xdr:col>10</xdr:col>
      <xdr:colOff>404828</xdr:colOff>
      <xdr:row>724</xdr:row>
      <xdr:rowOff>250029</xdr:rowOff>
    </xdr:to>
    <xdr:sp macro="" textlink="">
      <xdr:nvSpPr>
        <xdr:cNvPr id="238" name="Text Box 67"/>
        <xdr:cNvSpPr txBox="1">
          <a:spLocks noChangeArrowheads="1"/>
        </xdr:cNvSpPr>
      </xdr:nvSpPr>
      <xdr:spPr bwMode="auto">
        <a:xfrm>
          <a:off x="6798482" y="24420909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number of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428633</xdr:colOff>
      <xdr:row>725</xdr:row>
      <xdr:rowOff>71438</xdr:rowOff>
    </xdr:from>
    <xdr:to>
      <xdr:col>10</xdr:col>
      <xdr:colOff>595314</xdr:colOff>
      <xdr:row>736</xdr:row>
      <xdr:rowOff>159258</xdr:rowOff>
    </xdr:to>
    <xdr:graphicFrame macro="">
      <xdr:nvGraphicFramePr>
        <xdr:cNvPr id="239" name="Chart 2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285744</xdr:colOff>
      <xdr:row>736</xdr:row>
      <xdr:rowOff>273844</xdr:rowOff>
    </xdr:from>
    <xdr:ext cx="4845847" cy="440523"/>
    <xdr:sp macro="" textlink="">
      <xdr:nvSpPr>
        <xdr:cNvPr id="241" name="TextBox 240"/>
        <xdr:cNvSpPr txBox="1"/>
      </xdr:nvSpPr>
      <xdr:spPr>
        <a:xfrm>
          <a:off x="285744" y="238136907"/>
          <a:ext cx="4845847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5</xdr:col>
      <xdr:colOff>559598</xdr:colOff>
      <xdr:row>736</xdr:row>
      <xdr:rowOff>273844</xdr:rowOff>
    </xdr:from>
    <xdr:ext cx="5083968" cy="440523"/>
    <xdr:sp macro="" textlink="">
      <xdr:nvSpPr>
        <xdr:cNvPr id="242" name="TextBox 241"/>
        <xdr:cNvSpPr txBox="1"/>
      </xdr:nvSpPr>
      <xdr:spPr>
        <a:xfrm>
          <a:off x="6727036" y="238136907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202402</xdr:colOff>
      <xdr:row>702</xdr:row>
      <xdr:rowOff>166690</xdr:rowOff>
    </xdr:from>
    <xdr:to>
      <xdr:col>0</xdr:col>
      <xdr:colOff>1299682</xdr:colOff>
      <xdr:row>705</xdr:row>
      <xdr:rowOff>97157</xdr:rowOff>
    </xdr:to>
    <xdr:pic>
      <xdr:nvPicPr>
        <xdr:cNvPr id="243" name="Picture 242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2" y="237672565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285760</xdr:colOff>
      <xdr:row>177</xdr:row>
      <xdr:rowOff>190500</xdr:rowOff>
    </xdr:from>
    <xdr:to>
      <xdr:col>10</xdr:col>
      <xdr:colOff>500073</xdr:colOff>
      <xdr:row>190</xdr:row>
      <xdr:rowOff>11908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 editAs="oneCell">
    <xdr:from>
      <xdr:col>5</xdr:col>
      <xdr:colOff>678666</xdr:colOff>
      <xdr:row>175</xdr:row>
      <xdr:rowOff>226220</xdr:rowOff>
    </xdr:from>
    <xdr:to>
      <xdr:col>10</xdr:col>
      <xdr:colOff>178593</xdr:colOff>
      <xdr:row>177</xdr:row>
      <xdr:rowOff>59532</xdr:rowOff>
    </xdr:to>
    <xdr:sp macro="" textlink="">
      <xdr:nvSpPr>
        <xdr:cNvPr id="237" name="Text Box 67"/>
        <xdr:cNvSpPr txBox="1">
          <a:spLocks noChangeArrowheads="1"/>
        </xdr:cNvSpPr>
      </xdr:nvSpPr>
      <xdr:spPr bwMode="auto">
        <a:xfrm>
          <a:off x="6846104" y="63984189"/>
          <a:ext cx="4893458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 comparing to population number,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631030</xdr:colOff>
      <xdr:row>190</xdr:row>
      <xdr:rowOff>130960</xdr:rowOff>
    </xdr:from>
    <xdr:ext cx="5131606" cy="285761"/>
    <xdr:sp macro="" textlink="">
      <xdr:nvSpPr>
        <xdr:cNvPr id="240" name="TextBox 239"/>
        <xdr:cNvSpPr txBox="1"/>
      </xdr:nvSpPr>
      <xdr:spPr>
        <a:xfrm>
          <a:off x="6798468" y="69151491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0</xdr:col>
      <xdr:colOff>381001</xdr:colOff>
      <xdr:row>382</xdr:row>
      <xdr:rowOff>11913</xdr:rowOff>
    </xdr:from>
    <xdr:ext cx="3369475" cy="545297"/>
    <xdr:sp macro="" textlink="">
      <xdr:nvSpPr>
        <xdr:cNvPr id="244" name="TextBox 243"/>
        <xdr:cNvSpPr txBox="1"/>
      </xdr:nvSpPr>
      <xdr:spPr>
        <a:xfrm>
          <a:off x="381001" y="134612069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382</xdr:row>
      <xdr:rowOff>47632</xdr:rowOff>
    </xdr:from>
    <xdr:to>
      <xdr:col>0</xdr:col>
      <xdr:colOff>843913</xdr:colOff>
      <xdr:row>383</xdr:row>
      <xdr:rowOff>55032</xdr:rowOff>
    </xdr:to>
    <xdr:pic>
      <xdr:nvPicPr>
        <xdr:cNvPr id="245" name="Picture 24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523873" y="134647788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107155</xdr:colOff>
      <xdr:row>501</xdr:row>
      <xdr:rowOff>130979</xdr:rowOff>
    </xdr:from>
    <xdr:ext cx="4893470" cy="545297"/>
    <xdr:sp macro="" textlink="">
      <xdr:nvSpPr>
        <xdr:cNvPr id="248" name="TextBox 247"/>
        <xdr:cNvSpPr txBox="1"/>
      </xdr:nvSpPr>
      <xdr:spPr>
        <a:xfrm>
          <a:off x="107155" y="173771729"/>
          <a:ext cx="4893470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SDG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indiicator 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</a:t>
          </a:r>
          <a:r>
            <a:rPr lang="en-U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indicator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250024</xdr:colOff>
      <xdr:row>501</xdr:row>
      <xdr:rowOff>166697</xdr:rowOff>
    </xdr:from>
    <xdr:to>
      <xdr:col>0</xdr:col>
      <xdr:colOff>570064</xdr:colOff>
      <xdr:row>502</xdr:row>
      <xdr:rowOff>163612</xdr:rowOff>
    </xdr:to>
    <xdr:pic>
      <xdr:nvPicPr>
        <xdr:cNvPr id="249" name="Picture 248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50024" y="174188447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226219</xdr:colOff>
      <xdr:row>627</xdr:row>
      <xdr:rowOff>154780</xdr:rowOff>
    </xdr:from>
    <xdr:to>
      <xdr:col>0</xdr:col>
      <xdr:colOff>547676</xdr:colOff>
      <xdr:row>628</xdr:row>
      <xdr:rowOff>163584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26219" y="217265249"/>
          <a:ext cx="321457" cy="3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309562</xdr:colOff>
      <xdr:row>531</xdr:row>
      <xdr:rowOff>95249</xdr:rowOff>
    </xdr:from>
    <xdr:to>
      <xdr:col>0</xdr:col>
      <xdr:colOff>631019</xdr:colOff>
      <xdr:row>532</xdr:row>
      <xdr:rowOff>104053</xdr:rowOff>
    </xdr:to>
    <xdr:pic>
      <xdr:nvPicPr>
        <xdr:cNvPr id="252" name="Picture 251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309562" y="184392093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107154</xdr:colOff>
      <xdr:row>681</xdr:row>
      <xdr:rowOff>130972</xdr:rowOff>
    </xdr:from>
    <xdr:ext cx="4774406" cy="1012028"/>
    <xdr:sp macro="" textlink="">
      <xdr:nvSpPr>
        <xdr:cNvPr id="254" name="TextBox 253"/>
        <xdr:cNvSpPr txBox="1"/>
      </xdr:nvSpPr>
      <xdr:spPr>
        <a:xfrm>
          <a:off x="107154" y="236672441"/>
          <a:ext cx="4774406" cy="101202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            *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latin typeface="Arial" pitchFamily="34" charset="0"/>
              <a:cs typeface="Arial" pitchFamily="34" charset="0"/>
            </a:rPr>
            <a:t>15.1.1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Environmental statistics and accounts,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Forestry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273841</xdr:colOff>
      <xdr:row>681</xdr:row>
      <xdr:rowOff>142878</xdr:rowOff>
    </xdr:from>
    <xdr:to>
      <xdr:col>0</xdr:col>
      <xdr:colOff>595298</xdr:colOff>
      <xdr:row>682</xdr:row>
      <xdr:rowOff>151681</xdr:rowOff>
    </xdr:to>
    <xdr:pic>
      <xdr:nvPicPr>
        <xdr:cNvPr id="255" name="Picture 25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73841" y="240399097"/>
          <a:ext cx="321457" cy="318366"/>
        </a:xfrm>
        <a:prstGeom prst="rect">
          <a:avLst/>
        </a:prstGeom>
      </xdr:spPr>
    </xdr:pic>
    <xdr:clientData/>
  </xdr:twoCellAnchor>
  <xdr:twoCellAnchor>
    <xdr:from>
      <xdr:col>0</xdr:col>
      <xdr:colOff>273838</xdr:colOff>
      <xdr:row>657</xdr:row>
      <xdr:rowOff>119401</xdr:rowOff>
    </xdr:from>
    <xdr:to>
      <xdr:col>2</xdr:col>
      <xdr:colOff>544280</xdr:colOff>
      <xdr:row>665</xdr:row>
      <xdr:rowOff>184033</xdr:rowOff>
    </xdr:to>
    <xdr:graphicFrame macro="">
      <xdr:nvGraphicFramePr>
        <xdr:cNvPr id="265" name="Chart 26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0</xdr:col>
      <xdr:colOff>853822</xdr:colOff>
      <xdr:row>655</xdr:row>
      <xdr:rowOff>285750</xdr:rowOff>
    </xdr:from>
    <xdr:to>
      <xdr:col>1</xdr:col>
      <xdr:colOff>35693</xdr:colOff>
      <xdr:row>656</xdr:row>
      <xdr:rowOff>244927</xdr:rowOff>
    </xdr:to>
    <xdr:sp macro="" textlink="">
      <xdr:nvSpPr>
        <xdr:cNvPr id="266" name="Text Box 67"/>
        <xdr:cNvSpPr txBox="1">
          <a:spLocks noChangeArrowheads="1"/>
        </xdr:cNvSpPr>
      </xdr:nvSpPr>
      <xdr:spPr bwMode="auto">
        <a:xfrm>
          <a:off x="853822" y="228349969"/>
          <a:ext cx="2837090" cy="268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Length of roads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761986</xdr:colOff>
      <xdr:row>666</xdr:row>
      <xdr:rowOff>8085</xdr:rowOff>
    </xdr:from>
    <xdr:ext cx="4128076" cy="295010"/>
    <xdr:sp macro="" textlink="">
      <xdr:nvSpPr>
        <xdr:cNvPr id="267" name="TextBox 266"/>
        <xdr:cNvSpPr txBox="1"/>
      </xdr:nvSpPr>
      <xdr:spPr>
        <a:xfrm>
          <a:off x="761986" y="231477491"/>
          <a:ext cx="4128076" cy="2950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transport and telecommunications, SORS</a:t>
          </a:r>
        </a:p>
      </xdr:txBody>
    </xdr:sp>
    <xdr:clientData/>
  </xdr:oneCellAnchor>
  <xdr:twoCellAnchor>
    <xdr:from>
      <xdr:col>6</xdr:col>
      <xdr:colOff>535770</xdr:colOff>
      <xdr:row>675</xdr:row>
      <xdr:rowOff>62932</xdr:rowOff>
    </xdr:from>
    <xdr:to>
      <xdr:col>10</xdr:col>
      <xdr:colOff>440521</xdr:colOff>
      <xdr:row>685</xdr:row>
      <xdr:rowOff>107154</xdr:rowOff>
    </xdr:to>
    <xdr:graphicFrame macro="">
      <xdr:nvGraphicFramePr>
        <xdr:cNvPr id="268" name="Chart 26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1061334</xdr:colOff>
      <xdr:row>674</xdr:row>
      <xdr:rowOff>0</xdr:rowOff>
    </xdr:from>
    <xdr:to>
      <xdr:col>9</xdr:col>
      <xdr:colOff>976300</xdr:colOff>
      <xdr:row>674</xdr:row>
      <xdr:rowOff>295957</xdr:rowOff>
    </xdr:to>
    <xdr:sp macro="" textlink="">
      <xdr:nvSpPr>
        <xdr:cNvPr id="269" name="Text Box 67"/>
        <xdr:cNvSpPr txBox="1">
          <a:spLocks noChangeArrowheads="1"/>
        </xdr:cNvSpPr>
      </xdr:nvSpPr>
      <xdr:spPr bwMode="auto">
        <a:xfrm>
          <a:off x="8014584" y="234374531"/>
          <a:ext cx="353446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Land area covered by forest, 2020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908257</xdr:colOff>
      <xdr:row>685</xdr:row>
      <xdr:rowOff>282345</xdr:rowOff>
    </xdr:from>
    <xdr:ext cx="3520849" cy="253433"/>
    <xdr:sp macro="" textlink="">
      <xdr:nvSpPr>
        <xdr:cNvPr id="270" name="TextBox 269"/>
        <xdr:cNvSpPr txBox="1"/>
      </xdr:nvSpPr>
      <xdr:spPr>
        <a:xfrm>
          <a:off x="7861507" y="238062064"/>
          <a:ext cx="3520849" cy="2534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Forestry statistics, SORS</a:t>
          </a:r>
        </a:p>
      </xdr:txBody>
    </xdr:sp>
    <xdr:clientData/>
  </xdr:oneCellAnchor>
  <xdr:twoCellAnchor>
    <xdr:from>
      <xdr:col>0</xdr:col>
      <xdr:colOff>333375</xdr:colOff>
      <xdr:row>670</xdr:row>
      <xdr:rowOff>190499</xdr:rowOff>
    </xdr:from>
    <xdr:to>
      <xdr:col>0</xdr:col>
      <xdr:colOff>1552971</xdr:colOff>
      <xdr:row>673</xdr:row>
      <xdr:rowOff>212406</xdr:rowOff>
    </xdr:to>
    <xdr:pic>
      <xdr:nvPicPr>
        <xdr:cNvPr id="24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333375" y="232707655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404816</xdr:colOff>
      <xdr:row>196</xdr:row>
      <xdr:rowOff>174850</xdr:rowOff>
    </xdr:from>
    <xdr:to>
      <xdr:col>10</xdr:col>
      <xdr:colOff>534261</xdr:colOff>
      <xdr:row>208</xdr:row>
      <xdr:rowOff>294006</xdr:rowOff>
    </xdr:to>
    <xdr:graphicFrame macro="">
      <xdr:nvGraphicFramePr>
        <xdr:cNvPr id="247" name="Chart 2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761999</xdr:colOff>
      <xdr:row>194</xdr:row>
      <xdr:rowOff>190500</xdr:rowOff>
    </xdr:from>
    <xdr:to>
      <xdr:col>10</xdr:col>
      <xdr:colOff>488155</xdr:colOff>
      <xdr:row>196</xdr:row>
      <xdr:rowOff>79690</xdr:rowOff>
    </xdr:to>
    <xdr:sp macro="" textlink="">
      <xdr:nvSpPr>
        <xdr:cNvPr id="251" name="Text Box 67"/>
        <xdr:cNvSpPr txBox="1">
          <a:spLocks noChangeArrowheads="1"/>
        </xdr:cNvSpPr>
      </xdr:nvSpPr>
      <xdr:spPr bwMode="auto">
        <a:xfrm>
          <a:off x="6929437" y="70854094"/>
          <a:ext cx="5119687" cy="5083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per 1,000 inhabitants, by sex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71433</xdr:colOff>
      <xdr:row>209</xdr:row>
      <xdr:rowOff>125500</xdr:rowOff>
    </xdr:from>
    <xdr:ext cx="3488536" cy="549506"/>
    <xdr:sp macro="" textlink="">
      <xdr:nvSpPr>
        <xdr:cNvPr id="253" name="TextBox 252"/>
        <xdr:cNvSpPr txBox="1"/>
      </xdr:nvSpPr>
      <xdr:spPr>
        <a:xfrm>
          <a:off x="7024683" y="75432531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0.49465</cdr:x>
      <cdr:y>0.04422</cdr:y>
    </cdr:from>
    <cdr:to>
      <cdr:x>0.91143</cdr:x>
      <cdr:y>0.17292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30448" y="152232"/>
          <a:ext cx="952500" cy="4430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US" sz="1000" b="1">
              <a:latin typeface="Arial" pitchFamily="34" charset="0"/>
              <a:cs typeface="Arial" pitchFamily="34" charset="0"/>
            </a:rPr>
            <a:t>Me</a:t>
          </a:r>
          <a:r>
            <a:rPr lang="sr-Latn-RS" sz="1000" b="1">
              <a:latin typeface="Arial" pitchFamily="34" charset="0"/>
              <a:cs typeface="Arial" pitchFamily="34" charset="0"/>
            </a:rPr>
            <a:t>n</a:t>
          </a:r>
          <a:endParaRPr lang="en-US" sz="1000" b="1">
            <a:latin typeface="Arial" pitchFamily="34" charset="0"/>
            <a:cs typeface="Arial" pitchFamily="34" charset="0"/>
          </a:endParaRPr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rgz.gov.rs/" TargetMode="External"/><Relationship Id="rId13" Type="http://schemas.openxmlformats.org/officeDocument/2006/relationships/hyperlink" Target="http://devinfo.stat.gov.rs/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://www.nsz.gov.rs/" TargetMode="External"/><Relationship Id="rId12" Type="http://schemas.openxmlformats.org/officeDocument/2006/relationships/hyperlink" Target="http://devinfo.stat.gov.rs/diProfili" TargetMode="External"/><Relationship Id="rId2" Type="http://schemas.openxmlformats.org/officeDocument/2006/relationships/hyperlink" Target="http://www.batut.org.rs/" TargetMode="External"/><Relationship Id="rId16" Type="http://schemas.openxmlformats.org/officeDocument/2006/relationships/drawing" Target="../drawings/drawing1.xml"/><Relationship Id="rId1" Type="http://schemas.openxmlformats.org/officeDocument/2006/relationships/hyperlink" Target="http://www.stat.gov.rs/" TargetMode="External"/><Relationship Id="rId6" Type="http://schemas.openxmlformats.org/officeDocument/2006/relationships/hyperlink" Target="http://www.mfin.gov.rs/" TargetMode="External"/><Relationship Id="rId11" Type="http://schemas.openxmlformats.org/officeDocument/2006/relationships/hyperlink" Target="mailto:devinfo@stat.gov.rs" TargetMode="External"/><Relationship Id="rId5" Type="http://schemas.openxmlformats.org/officeDocument/2006/relationships/hyperlink" Target="http://pretraga2.apr.gov.rs/APRMapePodsticaja/" TargetMode="External"/><Relationship Id="rId15" Type="http://schemas.openxmlformats.org/officeDocument/2006/relationships/printerSettings" Target="../printerSettings/printerSettings1.bin"/><Relationship Id="rId10" Type="http://schemas.openxmlformats.org/officeDocument/2006/relationships/hyperlink" Target="http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://www.apr.gov.rs/" TargetMode="External"/><Relationship Id="rId14" Type="http://schemas.openxmlformats.org/officeDocument/2006/relationships/hyperlink" Target="http://devinfo.stat.gov.rs/opstine/stock/data/CSV_DataFiles/Pregled_stanja_i_razvoja_opstina_2024_sr.zip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://www.nsz.gov.rs/" TargetMode="External"/><Relationship Id="rId13" Type="http://schemas.openxmlformats.org/officeDocument/2006/relationships/hyperlink" Target="http://devinfo.stat.gov.rs/opstine/stock/data/CSV_DataFiles/Pregled_stanja_i_razvoja_opstina_2024_en.zip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s://www.mfin.gov.rs/en/?change_lang=en" TargetMode="External"/><Relationship Id="rId12" Type="http://schemas.openxmlformats.org/officeDocument/2006/relationships/hyperlink" Target="mailto:devinfo@stat.gov.rs" TargetMode="External"/><Relationship Id="rId2" Type="http://schemas.openxmlformats.org/officeDocument/2006/relationships/hyperlink" Target="http://www.batut.org.rs/index.php?lang=2" TargetMode="External"/><Relationship Id="rId16" Type="http://schemas.openxmlformats.org/officeDocument/2006/relationships/drawing" Target="../drawings/drawing3.xml"/><Relationship Id="rId1" Type="http://schemas.openxmlformats.org/officeDocument/2006/relationships/hyperlink" Target="https://www.stat.gov.rs/en-US/" TargetMode="External"/><Relationship Id="rId6" Type="http://schemas.openxmlformats.org/officeDocument/2006/relationships/hyperlink" Target="http://pretraga2.apr.gov.rs/APRMapePodsticaja/" TargetMode="External"/><Relationship Id="rId11" Type="http://schemas.openxmlformats.org/officeDocument/2006/relationships/hyperlink" Target="http://devinfo.stat.gov.rs/SerbiaProfileLauncher/?lang=en" TargetMode="External"/><Relationship Id="rId5" Type="http://schemas.openxmlformats.org/officeDocument/2006/relationships/hyperlink" Target="https://www.apr.gov.rs/home.1435.html" TargetMode="External"/><Relationship Id="rId15" Type="http://schemas.openxmlformats.org/officeDocument/2006/relationships/printerSettings" Target="../printerSettings/printerSettings2.bin"/><Relationship Id="rId10" Type="http://schemas.openxmlformats.org/officeDocument/2006/relationships/hyperlink" Target="https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s://www.rgz.gov.rs/start" TargetMode="External"/><Relationship Id="rId14" Type="http://schemas.openxmlformats.org/officeDocument/2006/relationships/hyperlink" Target="http://devinfo.stat.gov.rs/" TargetMode="Externa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2390"/>
  <sheetViews>
    <sheetView topLeftCell="A1557" workbookViewId="0"/>
  </sheetViews>
  <sheetFormatPr defaultRowHeight="15" x14ac:dyDescent="0.25"/>
  <sheetData>
    <row r="1" spans="1:2" x14ac:dyDescent="0.25">
      <c r="A1" t="s">
        <v>32</v>
      </c>
    </row>
    <row r="2" spans="1:2" x14ac:dyDescent="0.25">
      <c r="A2" t="s">
        <v>33</v>
      </c>
      <c r="B2" t="s">
        <v>34</v>
      </c>
    </row>
    <row r="3" spans="1:2" x14ac:dyDescent="0.25">
      <c r="A3" t="s">
        <v>35</v>
      </c>
    </row>
    <row r="4" spans="1:2" x14ac:dyDescent="0.25">
      <c r="A4" t="s">
        <v>36</v>
      </c>
    </row>
    <row r="5" spans="1:2" x14ac:dyDescent="0.25">
      <c r="A5" t="s">
        <v>37</v>
      </c>
    </row>
    <row r="6" spans="1:2" x14ac:dyDescent="0.25">
      <c r="A6" t="s">
        <v>38</v>
      </c>
      <c r="B6" t="s">
        <v>60</v>
      </c>
    </row>
    <row r="7" spans="1:2" x14ac:dyDescent="0.25">
      <c r="A7" t="s">
        <v>40</v>
      </c>
      <c r="B7" t="s">
        <v>41</v>
      </c>
    </row>
    <row r="8" spans="1:2" x14ac:dyDescent="0.25">
      <c r="A8" t="s">
        <v>42</v>
      </c>
      <c r="B8" t="s">
        <v>61</v>
      </c>
    </row>
    <row r="9" spans="1:2" x14ac:dyDescent="0.25">
      <c r="A9" t="s">
        <v>44</v>
      </c>
      <c r="B9" t="s">
        <v>1569</v>
      </c>
    </row>
    <row r="10" spans="1:2" x14ac:dyDescent="0.25">
      <c r="A10" t="s">
        <v>34</v>
      </c>
      <c r="B10" t="s">
        <v>45</v>
      </c>
    </row>
    <row r="11" spans="1:2" x14ac:dyDescent="0.25">
      <c r="A11" t="s">
        <v>46</v>
      </c>
    </row>
    <row r="12" spans="1:2" x14ac:dyDescent="0.25">
      <c r="A12" t="s">
        <v>47</v>
      </c>
    </row>
    <row r="13" spans="1:2" x14ac:dyDescent="0.25">
      <c r="A13" t="s">
        <v>0</v>
      </c>
    </row>
    <row r="14" spans="1:2" x14ac:dyDescent="0.25">
      <c r="A14" t="s">
        <v>48</v>
      </c>
      <c r="B14" t="s">
        <v>1570</v>
      </c>
    </row>
    <row r="15" spans="1:2" x14ac:dyDescent="0.25">
      <c r="A15" t="s">
        <v>49</v>
      </c>
    </row>
    <row r="16" spans="1:2" x14ac:dyDescent="0.25">
      <c r="A16" t="s">
        <v>50</v>
      </c>
    </row>
    <row r="17" spans="1:2" x14ac:dyDescent="0.25">
      <c r="A17" t="s">
        <v>54</v>
      </c>
      <c r="B17" t="s">
        <v>2067</v>
      </c>
    </row>
    <row r="18" spans="1:2" x14ac:dyDescent="0.25">
      <c r="A18" t="s">
        <v>62</v>
      </c>
      <c r="B18" t="s">
        <v>2070</v>
      </c>
    </row>
    <row r="19" spans="1:2" x14ac:dyDescent="0.25">
      <c r="A19" t="s">
        <v>63</v>
      </c>
      <c r="B19" t="s">
        <v>2073</v>
      </c>
    </row>
    <row r="20" spans="1:2" x14ac:dyDescent="0.25">
      <c r="A20" t="s">
        <v>64</v>
      </c>
      <c r="B20" t="s">
        <v>2076</v>
      </c>
    </row>
    <row r="21" spans="1:2" x14ac:dyDescent="0.25">
      <c r="A21" t="s">
        <v>65</v>
      </c>
      <c r="B21" t="s">
        <v>2079</v>
      </c>
    </row>
    <row r="22" spans="1:2" x14ac:dyDescent="0.25">
      <c r="A22" t="s">
        <v>66</v>
      </c>
      <c r="B22" t="s">
        <v>2082</v>
      </c>
    </row>
    <row r="23" spans="1:2" x14ac:dyDescent="0.25">
      <c r="A23" t="s">
        <v>93</v>
      </c>
      <c r="B23" t="s">
        <v>1740</v>
      </c>
    </row>
    <row r="24" spans="1:2" x14ac:dyDescent="0.25">
      <c r="A24" t="s">
        <v>94</v>
      </c>
      <c r="B24" t="s">
        <v>1741</v>
      </c>
    </row>
    <row r="25" spans="1:2" x14ac:dyDescent="0.25">
      <c r="A25" t="s">
        <v>95</v>
      </c>
      <c r="B25" t="s">
        <v>1742</v>
      </c>
    </row>
    <row r="26" spans="1:2" x14ac:dyDescent="0.25">
      <c r="A26" t="s">
        <v>55</v>
      </c>
      <c r="B26" t="s">
        <v>2068</v>
      </c>
    </row>
    <row r="27" spans="1:2" x14ac:dyDescent="0.25">
      <c r="A27" t="s">
        <v>56</v>
      </c>
      <c r="B27" t="s">
        <v>2069</v>
      </c>
    </row>
    <row r="28" spans="1:2" x14ac:dyDescent="0.25">
      <c r="A28" t="s">
        <v>96</v>
      </c>
      <c r="B28" t="s">
        <v>1743</v>
      </c>
    </row>
    <row r="29" spans="1:2" x14ac:dyDescent="0.25">
      <c r="A29" t="s">
        <v>97</v>
      </c>
      <c r="B29" t="s">
        <v>1744</v>
      </c>
    </row>
    <row r="30" spans="1:2" x14ac:dyDescent="0.25">
      <c r="A30" t="s">
        <v>98</v>
      </c>
      <c r="B30" t="s">
        <v>1745</v>
      </c>
    </row>
    <row r="31" spans="1:2" x14ac:dyDescent="0.25">
      <c r="A31" t="s">
        <v>99</v>
      </c>
      <c r="B31" t="s">
        <v>2071</v>
      </c>
    </row>
    <row r="32" spans="1:2" x14ac:dyDescent="0.25">
      <c r="A32" t="s">
        <v>100</v>
      </c>
      <c r="B32" t="s">
        <v>2072</v>
      </c>
    </row>
    <row r="33" spans="1:2" x14ac:dyDescent="0.25">
      <c r="A33" t="s">
        <v>101</v>
      </c>
      <c r="B33" t="s">
        <v>1746</v>
      </c>
    </row>
    <row r="34" spans="1:2" x14ac:dyDescent="0.25">
      <c r="A34" t="s">
        <v>102</v>
      </c>
      <c r="B34" t="s">
        <v>1747</v>
      </c>
    </row>
    <row r="35" spans="1:2" x14ac:dyDescent="0.25">
      <c r="A35" t="s">
        <v>103</v>
      </c>
      <c r="B35" t="s">
        <v>1748</v>
      </c>
    </row>
    <row r="36" spans="1:2" x14ac:dyDescent="0.25">
      <c r="A36" t="s">
        <v>104</v>
      </c>
      <c r="B36" t="s">
        <v>2074</v>
      </c>
    </row>
    <row r="37" spans="1:2" x14ac:dyDescent="0.25">
      <c r="A37" t="s">
        <v>105</v>
      </c>
      <c r="B37" t="s">
        <v>2075</v>
      </c>
    </row>
    <row r="38" spans="1:2" x14ac:dyDescent="0.25">
      <c r="A38" t="s">
        <v>106</v>
      </c>
      <c r="B38" t="s">
        <v>1749</v>
      </c>
    </row>
    <row r="39" spans="1:2" x14ac:dyDescent="0.25">
      <c r="A39" t="s">
        <v>107</v>
      </c>
      <c r="B39" t="s">
        <v>1750</v>
      </c>
    </row>
    <row r="40" spans="1:2" x14ac:dyDescent="0.25">
      <c r="A40" t="s">
        <v>108</v>
      </c>
      <c r="B40" t="s">
        <v>1751</v>
      </c>
    </row>
    <row r="41" spans="1:2" x14ac:dyDescent="0.25">
      <c r="A41" t="s">
        <v>109</v>
      </c>
      <c r="B41" t="s">
        <v>2077</v>
      </c>
    </row>
    <row r="42" spans="1:2" x14ac:dyDescent="0.25">
      <c r="A42" t="s">
        <v>110</v>
      </c>
      <c r="B42" t="s">
        <v>2078</v>
      </c>
    </row>
    <row r="43" spans="1:2" x14ac:dyDescent="0.25">
      <c r="A43" t="s">
        <v>111</v>
      </c>
      <c r="B43" t="s">
        <v>1752</v>
      </c>
    </row>
    <row r="44" spans="1:2" x14ac:dyDescent="0.25">
      <c r="A44" t="s">
        <v>112</v>
      </c>
      <c r="B44" t="s">
        <v>1753</v>
      </c>
    </row>
    <row r="45" spans="1:2" x14ac:dyDescent="0.25">
      <c r="A45" t="s">
        <v>113</v>
      </c>
      <c r="B45" t="s">
        <v>1754</v>
      </c>
    </row>
    <row r="46" spans="1:2" x14ac:dyDescent="0.25">
      <c r="A46" t="s">
        <v>114</v>
      </c>
      <c r="B46" t="s">
        <v>2080</v>
      </c>
    </row>
    <row r="47" spans="1:2" x14ac:dyDescent="0.25">
      <c r="A47" t="s">
        <v>115</v>
      </c>
      <c r="B47" t="s">
        <v>2081</v>
      </c>
    </row>
    <row r="48" spans="1:2" x14ac:dyDescent="0.25">
      <c r="A48" t="s">
        <v>116</v>
      </c>
      <c r="B48" t="s">
        <v>1755</v>
      </c>
    </row>
    <row r="49" spans="1:2" x14ac:dyDescent="0.25">
      <c r="A49" t="s">
        <v>117</v>
      </c>
      <c r="B49" t="s">
        <v>1756</v>
      </c>
    </row>
    <row r="50" spans="1:2" x14ac:dyDescent="0.25">
      <c r="A50" t="s">
        <v>118</v>
      </c>
      <c r="B50" t="s">
        <v>1757</v>
      </c>
    </row>
    <row r="51" spans="1:2" x14ac:dyDescent="0.25">
      <c r="A51" t="s">
        <v>119</v>
      </c>
      <c r="B51" t="s">
        <v>2083</v>
      </c>
    </row>
    <row r="52" spans="1:2" x14ac:dyDescent="0.25">
      <c r="A52" t="s">
        <v>120</v>
      </c>
      <c r="B52" t="s">
        <v>2084</v>
      </c>
    </row>
    <row r="53" spans="1:2" x14ac:dyDescent="0.25">
      <c r="A53" t="s">
        <v>121</v>
      </c>
      <c r="B53" t="s">
        <v>1758</v>
      </c>
    </row>
    <row r="54" spans="1:2" x14ac:dyDescent="0.25">
      <c r="A54" t="s">
        <v>122</v>
      </c>
      <c r="B54" t="s">
        <v>1759</v>
      </c>
    </row>
    <row r="55" spans="1:2" x14ac:dyDescent="0.25">
      <c r="A55" t="s">
        <v>123</v>
      </c>
      <c r="B55" t="s">
        <v>1760</v>
      </c>
    </row>
    <row r="56" spans="1:2" x14ac:dyDescent="0.25">
      <c r="A56" t="s">
        <v>57</v>
      </c>
      <c r="B56" t="s">
        <v>2474</v>
      </c>
    </row>
    <row r="57" spans="1:2" x14ac:dyDescent="0.25">
      <c r="A57" t="s">
        <v>58</v>
      </c>
      <c r="B57" t="s">
        <v>2475</v>
      </c>
    </row>
    <row r="58" spans="1:2" x14ac:dyDescent="0.25">
      <c r="A58" t="s">
        <v>59</v>
      </c>
      <c r="B58" t="s">
        <v>2476</v>
      </c>
    </row>
    <row r="59" spans="1:2" x14ac:dyDescent="0.25">
      <c r="A59" t="s">
        <v>547</v>
      </c>
      <c r="B59" t="s">
        <v>2477</v>
      </c>
    </row>
    <row r="60" spans="1:2" x14ac:dyDescent="0.25">
      <c r="A60" t="s">
        <v>220</v>
      </c>
      <c r="B60" t="s">
        <v>2478</v>
      </c>
    </row>
    <row r="61" spans="1:2" x14ac:dyDescent="0.25">
      <c r="A61" t="s">
        <v>221</v>
      </c>
      <c r="B61" t="s">
        <v>2479</v>
      </c>
    </row>
    <row r="62" spans="1:2" x14ac:dyDescent="0.25">
      <c r="A62" t="s">
        <v>568</v>
      </c>
      <c r="B62" t="s">
        <v>2480</v>
      </c>
    </row>
    <row r="63" spans="1:2" x14ac:dyDescent="0.25">
      <c r="A63" t="s">
        <v>569</v>
      </c>
      <c r="B63" t="s">
        <v>2481</v>
      </c>
    </row>
    <row r="64" spans="1:2" x14ac:dyDescent="0.25">
      <c r="A64" t="s">
        <v>570</v>
      </c>
      <c r="B64" t="s">
        <v>2482</v>
      </c>
    </row>
    <row r="65" spans="1:2" x14ac:dyDescent="0.25">
      <c r="A65" t="s">
        <v>687</v>
      </c>
      <c r="B65" t="s">
        <v>2483</v>
      </c>
    </row>
    <row r="66" spans="1:2" x14ac:dyDescent="0.25">
      <c r="A66" t="s">
        <v>688</v>
      </c>
      <c r="B66" t="s">
        <v>2484</v>
      </c>
    </row>
    <row r="67" spans="1:2" x14ac:dyDescent="0.25">
      <c r="A67" t="s">
        <v>689</v>
      </c>
      <c r="B67" t="s">
        <v>2485</v>
      </c>
    </row>
    <row r="68" spans="1:2" x14ac:dyDescent="0.25">
      <c r="A68" t="s">
        <v>690</v>
      </c>
      <c r="B68" t="s">
        <v>2486</v>
      </c>
    </row>
    <row r="69" spans="1:2" x14ac:dyDescent="0.25">
      <c r="A69" t="s">
        <v>691</v>
      </c>
      <c r="B69" t="s">
        <v>2487</v>
      </c>
    </row>
    <row r="70" spans="1:2" x14ac:dyDescent="0.25">
      <c r="A70" t="s">
        <v>692</v>
      </c>
      <c r="B70" t="s">
        <v>2488</v>
      </c>
    </row>
    <row r="71" spans="1:2" x14ac:dyDescent="0.25">
      <c r="A71" t="s">
        <v>693</v>
      </c>
      <c r="B71" t="s">
        <v>2489</v>
      </c>
    </row>
    <row r="72" spans="1:2" x14ac:dyDescent="0.25">
      <c r="A72" t="s">
        <v>694</v>
      </c>
      <c r="B72" t="s">
        <v>2490</v>
      </c>
    </row>
    <row r="73" spans="1:2" x14ac:dyDescent="0.25">
      <c r="A73" t="s">
        <v>695</v>
      </c>
      <c r="B73" t="s">
        <v>2491</v>
      </c>
    </row>
    <row r="74" spans="1:2" x14ac:dyDescent="0.25">
      <c r="A74" t="s">
        <v>696</v>
      </c>
      <c r="B74" t="s">
        <v>2085</v>
      </c>
    </row>
    <row r="75" spans="1:2" x14ac:dyDescent="0.25">
      <c r="A75" t="s">
        <v>697</v>
      </c>
      <c r="B75" t="s">
        <v>2492</v>
      </c>
    </row>
    <row r="76" spans="1:2" x14ac:dyDescent="0.25">
      <c r="A76" t="s">
        <v>698</v>
      </c>
      <c r="B76" t="s">
        <v>2086</v>
      </c>
    </row>
    <row r="77" spans="1:2" x14ac:dyDescent="0.25">
      <c r="A77" t="s">
        <v>699</v>
      </c>
      <c r="B77" t="s">
        <v>2493</v>
      </c>
    </row>
    <row r="78" spans="1:2" x14ac:dyDescent="0.25">
      <c r="A78" t="s">
        <v>700</v>
      </c>
      <c r="B78" t="s">
        <v>2087</v>
      </c>
    </row>
    <row r="79" spans="1:2" x14ac:dyDescent="0.25">
      <c r="A79" t="s">
        <v>701</v>
      </c>
      <c r="B79" t="s">
        <v>2494</v>
      </c>
    </row>
    <row r="80" spans="1:2" x14ac:dyDescent="0.25">
      <c r="A80" t="s">
        <v>463</v>
      </c>
      <c r="B80" t="s">
        <v>1761</v>
      </c>
    </row>
    <row r="81" spans="1:2" x14ac:dyDescent="0.25">
      <c r="A81" t="s">
        <v>902</v>
      </c>
      <c r="B81" t="s">
        <v>2088</v>
      </c>
    </row>
    <row r="82" spans="1:2" x14ac:dyDescent="0.25">
      <c r="A82" t="s">
        <v>459</v>
      </c>
      <c r="B82" t="s">
        <v>2495</v>
      </c>
    </row>
    <row r="83" spans="1:2" x14ac:dyDescent="0.25">
      <c r="A83" t="s">
        <v>679</v>
      </c>
      <c r="B83" t="s">
        <v>1762</v>
      </c>
    </row>
    <row r="84" spans="1:2" x14ac:dyDescent="0.25">
      <c r="A84" t="s">
        <v>905</v>
      </c>
      <c r="B84" t="s">
        <v>2089</v>
      </c>
    </row>
    <row r="85" spans="1:2" x14ac:dyDescent="0.25">
      <c r="A85" t="s">
        <v>460</v>
      </c>
      <c r="B85" t="s">
        <v>2496</v>
      </c>
    </row>
    <row r="86" spans="1:2" x14ac:dyDescent="0.25">
      <c r="A86" t="s">
        <v>680</v>
      </c>
      <c r="B86" t="s">
        <v>1763</v>
      </c>
    </row>
    <row r="87" spans="1:2" x14ac:dyDescent="0.25">
      <c r="A87" t="s">
        <v>906</v>
      </c>
      <c r="B87" t="s">
        <v>2090</v>
      </c>
    </row>
    <row r="88" spans="1:2" x14ac:dyDescent="0.25">
      <c r="A88" t="s">
        <v>976</v>
      </c>
      <c r="B88" t="s">
        <v>2497</v>
      </c>
    </row>
    <row r="89" spans="1:2" x14ac:dyDescent="0.25">
      <c r="A89" t="s">
        <v>681</v>
      </c>
      <c r="B89" t="s">
        <v>1764</v>
      </c>
    </row>
    <row r="90" spans="1:2" x14ac:dyDescent="0.25">
      <c r="A90" t="s">
        <v>907</v>
      </c>
      <c r="B90" t="s">
        <v>2091</v>
      </c>
    </row>
    <row r="91" spans="1:2" x14ac:dyDescent="0.25">
      <c r="A91" t="s">
        <v>977</v>
      </c>
      <c r="B91" t="s">
        <v>2498</v>
      </c>
    </row>
    <row r="92" spans="1:2" x14ac:dyDescent="0.25">
      <c r="A92" t="s">
        <v>682</v>
      </c>
      <c r="B92" t="s">
        <v>1765</v>
      </c>
    </row>
    <row r="93" spans="1:2" x14ac:dyDescent="0.25">
      <c r="A93" t="s">
        <v>908</v>
      </c>
      <c r="B93" t="s">
        <v>2092</v>
      </c>
    </row>
    <row r="94" spans="1:2" x14ac:dyDescent="0.25">
      <c r="A94" t="s">
        <v>978</v>
      </c>
      <c r="B94" t="s">
        <v>2499</v>
      </c>
    </row>
    <row r="95" spans="1:2" x14ac:dyDescent="0.25">
      <c r="A95" t="s">
        <v>52</v>
      </c>
    </row>
    <row r="96" spans="1:2" x14ac:dyDescent="0.25">
      <c r="A96" t="s">
        <v>36</v>
      </c>
    </row>
    <row r="97" spans="1:2" x14ac:dyDescent="0.25">
      <c r="A97" t="s">
        <v>37</v>
      </c>
    </row>
    <row r="98" spans="1:2" x14ac:dyDescent="0.25">
      <c r="A98" t="s">
        <v>38</v>
      </c>
      <c r="B98" t="s">
        <v>39</v>
      </c>
    </row>
    <row r="99" spans="1:2" x14ac:dyDescent="0.25">
      <c r="A99" t="s">
        <v>40</v>
      </c>
      <c r="B99" t="s">
        <v>41</v>
      </c>
    </row>
    <row r="100" spans="1:2" x14ac:dyDescent="0.25">
      <c r="A100" t="s">
        <v>42</v>
      </c>
      <c r="B100" t="s">
        <v>43</v>
      </c>
    </row>
    <row r="101" spans="1:2" x14ac:dyDescent="0.25">
      <c r="A101" t="s">
        <v>44</v>
      </c>
    </row>
    <row r="102" spans="1:2" x14ac:dyDescent="0.25">
      <c r="A102" t="s">
        <v>34</v>
      </c>
      <c r="B102" t="s">
        <v>45</v>
      </c>
    </row>
    <row r="103" spans="1:2" x14ac:dyDescent="0.25">
      <c r="A103" t="s">
        <v>46</v>
      </c>
    </row>
    <row r="104" spans="1:2" x14ac:dyDescent="0.25">
      <c r="A104" t="s">
        <v>47</v>
      </c>
    </row>
    <row r="105" spans="1:2" x14ac:dyDescent="0.25">
      <c r="A105" t="s">
        <v>0</v>
      </c>
    </row>
    <row r="106" spans="1:2" x14ac:dyDescent="0.25">
      <c r="A106" t="s">
        <v>48</v>
      </c>
    </row>
    <row r="107" spans="1:2" x14ac:dyDescent="0.25">
      <c r="A107" t="s">
        <v>49</v>
      </c>
    </row>
    <row r="108" spans="1:2" x14ac:dyDescent="0.25">
      <c r="A108" t="s">
        <v>50</v>
      </c>
    </row>
    <row r="109" spans="1:2" x14ac:dyDescent="0.25">
      <c r="A109" t="s">
        <v>55</v>
      </c>
      <c r="B109" t="s">
        <v>707</v>
      </c>
    </row>
    <row r="110" spans="1:2" x14ac:dyDescent="0.25">
      <c r="A110" t="s">
        <v>58</v>
      </c>
      <c r="B110" t="s">
        <v>709</v>
      </c>
    </row>
    <row r="111" spans="1:2" x14ac:dyDescent="0.25">
      <c r="A111" t="s">
        <v>68</v>
      </c>
      <c r="B111" t="s">
        <v>91</v>
      </c>
    </row>
    <row r="112" spans="1:2" x14ac:dyDescent="0.25">
      <c r="A112" t="s">
        <v>70</v>
      </c>
      <c r="B112" t="s">
        <v>1447</v>
      </c>
    </row>
    <row r="113" spans="1:2" x14ac:dyDescent="0.25">
      <c r="A113" t="s">
        <v>73</v>
      </c>
      <c r="B113" t="s">
        <v>1239</v>
      </c>
    </row>
    <row r="114" spans="1:2" x14ac:dyDescent="0.25">
      <c r="A114" t="s">
        <v>75</v>
      </c>
      <c r="B114" t="s">
        <v>1241</v>
      </c>
    </row>
    <row r="115" spans="1:2" x14ac:dyDescent="0.25">
      <c r="A115" t="s">
        <v>78</v>
      </c>
      <c r="B115" t="s">
        <v>1243</v>
      </c>
    </row>
    <row r="116" spans="1:2" x14ac:dyDescent="0.25">
      <c r="A116" t="s">
        <v>81</v>
      </c>
      <c r="B116" t="s">
        <v>1245</v>
      </c>
    </row>
    <row r="117" spans="1:2" x14ac:dyDescent="0.25">
      <c r="A117" t="s">
        <v>84</v>
      </c>
      <c r="B117" t="s">
        <v>2472</v>
      </c>
    </row>
    <row r="118" spans="1:2" x14ac:dyDescent="0.25">
      <c r="A118" t="s">
        <v>87</v>
      </c>
      <c r="B118" t="s">
        <v>88</v>
      </c>
    </row>
    <row r="119" spans="1:2" x14ac:dyDescent="0.25">
      <c r="A119" t="s">
        <v>51</v>
      </c>
      <c r="B119" t="s">
        <v>705</v>
      </c>
    </row>
    <row r="120" spans="1:2" x14ac:dyDescent="0.25">
      <c r="A120" t="s">
        <v>54</v>
      </c>
      <c r="B120" t="s">
        <v>706</v>
      </c>
    </row>
    <row r="121" spans="1:2" x14ac:dyDescent="0.25">
      <c r="A121" t="s">
        <v>57</v>
      </c>
      <c r="B121" t="s">
        <v>708</v>
      </c>
    </row>
    <row r="122" spans="1:2" x14ac:dyDescent="0.25">
      <c r="A122" t="s">
        <v>67</v>
      </c>
      <c r="B122" t="s">
        <v>90</v>
      </c>
    </row>
    <row r="123" spans="1:2" x14ac:dyDescent="0.25">
      <c r="A123" t="s">
        <v>71</v>
      </c>
      <c r="B123" t="s">
        <v>1446</v>
      </c>
    </row>
    <row r="124" spans="1:2" x14ac:dyDescent="0.25">
      <c r="A124" t="s">
        <v>72</v>
      </c>
      <c r="B124" t="s">
        <v>1238</v>
      </c>
    </row>
    <row r="125" spans="1:2" x14ac:dyDescent="0.25">
      <c r="A125" t="s">
        <v>74</v>
      </c>
      <c r="B125" t="s">
        <v>1240</v>
      </c>
    </row>
    <row r="126" spans="1:2" x14ac:dyDescent="0.25">
      <c r="A126" t="s">
        <v>77</v>
      </c>
      <c r="B126" t="s">
        <v>1242</v>
      </c>
    </row>
    <row r="127" spans="1:2" x14ac:dyDescent="0.25">
      <c r="A127" t="s">
        <v>80</v>
      </c>
      <c r="B127" t="s">
        <v>1244</v>
      </c>
    </row>
    <row r="128" spans="1:2" x14ac:dyDescent="0.25">
      <c r="A128" t="s">
        <v>83</v>
      </c>
      <c r="B128" t="s">
        <v>2473</v>
      </c>
    </row>
    <row r="129" spans="1:2" x14ac:dyDescent="0.25">
      <c r="A129" t="s">
        <v>86</v>
      </c>
      <c r="B129" t="s">
        <v>92</v>
      </c>
    </row>
    <row r="130" spans="1:2" x14ac:dyDescent="0.25">
      <c r="A130" t="s">
        <v>52</v>
      </c>
    </row>
    <row r="131" spans="1:2" x14ac:dyDescent="0.25">
      <c r="A131" t="s">
        <v>36</v>
      </c>
    </row>
    <row r="132" spans="1:2" x14ac:dyDescent="0.25">
      <c r="A132" t="s">
        <v>37</v>
      </c>
    </row>
    <row r="133" spans="1:2" x14ac:dyDescent="0.25">
      <c r="A133" t="s">
        <v>38</v>
      </c>
      <c r="B133" t="s">
        <v>60</v>
      </c>
    </row>
    <row r="134" spans="1:2" x14ac:dyDescent="0.25">
      <c r="A134" t="s">
        <v>40</v>
      </c>
      <c r="B134" t="s">
        <v>41</v>
      </c>
    </row>
    <row r="135" spans="1:2" x14ac:dyDescent="0.25">
      <c r="A135" t="s">
        <v>42</v>
      </c>
      <c r="B135" t="s">
        <v>145</v>
      </c>
    </row>
    <row r="136" spans="1:2" x14ac:dyDescent="0.25">
      <c r="A136" t="s">
        <v>44</v>
      </c>
      <c r="B136" t="s">
        <v>1048</v>
      </c>
    </row>
    <row r="137" spans="1:2" x14ac:dyDescent="0.25">
      <c r="A137" t="s">
        <v>34</v>
      </c>
      <c r="B137" t="s">
        <v>45</v>
      </c>
    </row>
    <row r="138" spans="1:2" x14ac:dyDescent="0.25">
      <c r="A138" t="s">
        <v>46</v>
      </c>
    </row>
    <row r="139" spans="1:2" x14ac:dyDescent="0.25">
      <c r="A139" t="s">
        <v>47</v>
      </c>
    </row>
    <row r="140" spans="1:2" x14ac:dyDescent="0.25">
      <c r="A140" t="s">
        <v>0</v>
      </c>
    </row>
    <row r="141" spans="1:2" x14ac:dyDescent="0.25">
      <c r="A141" t="s">
        <v>48</v>
      </c>
      <c r="B141" t="s">
        <v>1049</v>
      </c>
    </row>
    <row r="142" spans="1:2" x14ac:dyDescent="0.25">
      <c r="A142" t="s">
        <v>49</v>
      </c>
    </row>
    <row r="143" spans="1:2" x14ac:dyDescent="0.25">
      <c r="A143" t="s">
        <v>50</v>
      </c>
    </row>
    <row r="144" spans="1:2" x14ac:dyDescent="0.25">
      <c r="A144" t="s">
        <v>146</v>
      </c>
      <c r="B144" t="s">
        <v>1782</v>
      </c>
    </row>
    <row r="145" spans="1:2" x14ac:dyDescent="0.25">
      <c r="A145" t="s">
        <v>128</v>
      </c>
      <c r="B145" t="s">
        <v>2109</v>
      </c>
    </row>
    <row r="146" spans="1:2" x14ac:dyDescent="0.25">
      <c r="A146" t="s">
        <v>147</v>
      </c>
      <c r="B146" t="s">
        <v>1783</v>
      </c>
    </row>
    <row r="147" spans="1:2" x14ac:dyDescent="0.25">
      <c r="A147" t="s">
        <v>132</v>
      </c>
      <c r="B147" t="s">
        <v>2110</v>
      </c>
    </row>
    <row r="148" spans="1:2" x14ac:dyDescent="0.25">
      <c r="A148" t="s">
        <v>148</v>
      </c>
      <c r="B148" t="s">
        <v>1781</v>
      </c>
    </row>
    <row r="149" spans="1:2" x14ac:dyDescent="0.25">
      <c r="A149" t="s">
        <v>131</v>
      </c>
      <c r="B149" t="s">
        <v>2515</v>
      </c>
    </row>
    <row r="150" spans="1:2" x14ac:dyDescent="0.25">
      <c r="A150" t="s">
        <v>129</v>
      </c>
      <c r="B150" t="s">
        <v>2516</v>
      </c>
    </row>
    <row r="151" spans="1:2" x14ac:dyDescent="0.25">
      <c r="A151" t="s">
        <v>133</v>
      </c>
      <c r="B151" t="s">
        <v>2517</v>
      </c>
    </row>
    <row r="152" spans="1:2" x14ac:dyDescent="0.25">
      <c r="A152" t="s">
        <v>130</v>
      </c>
      <c r="B152" t="s">
        <v>2108</v>
      </c>
    </row>
    <row r="153" spans="1:2" x14ac:dyDescent="0.25">
      <c r="A153" t="s">
        <v>52</v>
      </c>
    </row>
    <row r="154" spans="1:2" x14ac:dyDescent="0.25">
      <c r="A154" t="s">
        <v>36</v>
      </c>
    </row>
    <row r="155" spans="1:2" x14ac:dyDescent="0.25">
      <c r="A155" t="s">
        <v>37</v>
      </c>
    </row>
    <row r="156" spans="1:2" x14ac:dyDescent="0.25">
      <c r="A156" t="s">
        <v>38</v>
      </c>
      <c r="B156" t="s">
        <v>39</v>
      </c>
    </row>
    <row r="157" spans="1:2" x14ac:dyDescent="0.25">
      <c r="A157" t="s">
        <v>40</v>
      </c>
      <c r="B157" t="s">
        <v>41</v>
      </c>
    </row>
    <row r="158" spans="1:2" x14ac:dyDescent="0.25">
      <c r="A158" t="s">
        <v>42</v>
      </c>
      <c r="B158" t="s">
        <v>1522</v>
      </c>
    </row>
    <row r="159" spans="1:2" x14ac:dyDescent="0.25">
      <c r="A159" t="s">
        <v>44</v>
      </c>
    </row>
    <row r="160" spans="1:2" x14ac:dyDescent="0.25">
      <c r="A160" t="s">
        <v>34</v>
      </c>
      <c r="B160" t="s">
        <v>45</v>
      </c>
    </row>
    <row r="161" spans="1:2" x14ac:dyDescent="0.25">
      <c r="A161" t="s">
        <v>46</v>
      </c>
    </row>
    <row r="162" spans="1:2" x14ac:dyDescent="0.25">
      <c r="A162" t="s">
        <v>47</v>
      </c>
    </row>
    <row r="163" spans="1:2" x14ac:dyDescent="0.25">
      <c r="A163" t="s">
        <v>0</v>
      </c>
    </row>
    <row r="164" spans="1:2" x14ac:dyDescent="0.25">
      <c r="A164" t="s">
        <v>48</v>
      </c>
    </row>
    <row r="165" spans="1:2" x14ac:dyDescent="0.25">
      <c r="A165" t="s">
        <v>49</v>
      </c>
    </row>
    <row r="166" spans="1:2" x14ac:dyDescent="0.25">
      <c r="A166" t="s">
        <v>50</v>
      </c>
    </row>
    <row r="167" spans="1:2" x14ac:dyDescent="0.25">
      <c r="A167" t="s">
        <v>68</v>
      </c>
      <c r="B167" t="s">
        <v>1528</v>
      </c>
    </row>
    <row r="168" spans="1:2" x14ac:dyDescent="0.25">
      <c r="A168" t="s">
        <v>58</v>
      </c>
      <c r="B168" t="s">
        <v>1526</v>
      </c>
    </row>
    <row r="169" spans="1:2" x14ac:dyDescent="0.25">
      <c r="A169" t="s">
        <v>55</v>
      </c>
      <c r="B169" t="s">
        <v>1524</v>
      </c>
    </row>
    <row r="170" spans="1:2" x14ac:dyDescent="0.25">
      <c r="A170" t="s">
        <v>94</v>
      </c>
      <c r="B170" t="s">
        <v>1793</v>
      </c>
    </row>
    <row r="171" spans="1:2" x14ac:dyDescent="0.25">
      <c r="A171" t="s">
        <v>133</v>
      </c>
      <c r="B171" t="s">
        <v>1794</v>
      </c>
    </row>
    <row r="172" spans="1:2" x14ac:dyDescent="0.25">
      <c r="A172" t="s">
        <v>70</v>
      </c>
      <c r="B172" t="s">
        <v>1530</v>
      </c>
    </row>
    <row r="173" spans="1:2" x14ac:dyDescent="0.25">
      <c r="A173" t="s">
        <v>67</v>
      </c>
      <c r="B173" t="s">
        <v>1527</v>
      </c>
    </row>
    <row r="174" spans="1:2" x14ac:dyDescent="0.25">
      <c r="A174" t="s">
        <v>57</v>
      </c>
      <c r="B174" t="s">
        <v>1525</v>
      </c>
    </row>
    <row r="175" spans="1:2" x14ac:dyDescent="0.25">
      <c r="A175" t="s">
        <v>54</v>
      </c>
      <c r="B175" t="s">
        <v>1523</v>
      </c>
    </row>
    <row r="176" spans="1:2" x14ac:dyDescent="0.25">
      <c r="A176" t="s">
        <v>93</v>
      </c>
      <c r="B176" t="s">
        <v>1795</v>
      </c>
    </row>
    <row r="177" spans="1:2" x14ac:dyDescent="0.25">
      <c r="A177" t="s">
        <v>129</v>
      </c>
      <c r="B177" t="s">
        <v>1796</v>
      </c>
    </row>
    <row r="178" spans="1:2" x14ac:dyDescent="0.25">
      <c r="A178" t="s">
        <v>71</v>
      </c>
      <c r="B178" t="s">
        <v>1529</v>
      </c>
    </row>
    <row r="179" spans="1:2" x14ac:dyDescent="0.25">
      <c r="A179" t="s">
        <v>52</v>
      </c>
    </row>
    <row r="180" spans="1:2" x14ac:dyDescent="0.25">
      <c r="A180" t="s">
        <v>36</v>
      </c>
    </row>
    <row r="181" spans="1:2" x14ac:dyDescent="0.25">
      <c r="A181" t="s">
        <v>37</v>
      </c>
    </row>
    <row r="182" spans="1:2" x14ac:dyDescent="0.25">
      <c r="A182" t="s">
        <v>38</v>
      </c>
      <c r="B182" t="s">
        <v>60</v>
      </c>
    </row>
    <row r="183" spans="1:2" x14ac:dyDescent="0.25">
      <c r="A183" t="s">
        <v>40</v>
      </c>
      <c r="B183" t="s">
        <v>41</v>
      </c>
    </row>
    <row r="184" spans="1:2" x14ac:dyDescent="0.25">
      <c r="A184" t="s">
        <v>42</v>
      </c>
      <c r="B184" t="s">
        <v>152</v>
      </c>
    </row>
    <row r="185" spans="1:2" x14ac:dyDescent="0.25">
      <c r="A185" t="s">
        <v>44</v>
      </c>
      <c r="B185" t="s">
        <v>2277</v>
      </c>
    </row>
    <row r="186" spans="1:2" x14ac:dyDescent="0.25">
      <c r="A186" t="s">
        <v>34</v>
      </c>
      <c r="B186" t="s">
        <v>45</v>
      </c>
    </row>
    <row r="187" spans="1:2" x14ac:dyDescent="0.25">
      <c r="A187" t="s">
        <v>46</v>
      </c>
    </row>
    <row r="188" spans="1:2" x14ac:dyDescent="0.25">
      <c r="A188" t="s">
        <v>47</v>
      </c>
    </row>
    <row r="189" spans="1:2" x14ac:dyDescent="0.25">
      <c r="A189" t="s">
        <v>0</v>
      </c>
    </row>
    <row r="190" spans="1:2" x14ac:dyDescent="0.25">
      <c r="A190" t="s">
        <v>48</v>
      </c>
      <c r="B190" t="s">
        <v>2278</v>
      </c>
    </row>
    <row r="191" spans="1:2" x14ac:dyDescent="0.25">
      <c r="A191" t="s">
        <v>49</v>
      </c>
    </row>
    <row r="192" spans="1:2" x14ac:dyDescent="0.25">
      <c r="A192" t="s">
        <v>50</v>
      </c>
    </row>
    <row r="193" spans="1:2" x14ac:dyDescent="0.25">
      <c r="A193" t="s">
        <v>54</v>
      </c>
      <c r="B193" t="s">
        <v>2279</v>
      </c>
    </row>
    <row r="194" spans="1:2" x14ac:dyDescent="0.25">
      <c r="A194" t="s">
        <v>93</v>
      </c>
      <c r="B194" t="s">
        <v>1969</v>
      </c>
    </row>
    <row r="195" spans="1:2" x14ac:dyDescent="0.25">
      <c r="A195" t="s">
        <v>131</v>
      </c>
      <c r="B195" t="s">
        <v>1799</v>
      </c>
    </row>
    <row r="196" spans="1:2" x14ac:dyDescent="0.25">
      <c r="A196" t="s">
        <v>55</v>
      </c>
      <c r="B196" t="s">
        <v>2280</v>
      </c>
    </row>
    <row r="197" spans="1:2" x14ac:dyDescent="0.25">
      <c r="A197" t="s">
        <v>94</v>
      </c>
      <c r="B197" t="s">
        <v>1970</v>
      </c>
    </row>
    <row r="198" spans="1:2" x14ac:dyDescent="0.25">
      <c r="A198" t="s">
        <v>153</v>
      </c>
      <c r="B198" t="s">
        <v>1801</v>
      </c>
    </row>
    <row r="199" spans="1:2" x14ac:dyDescent="0.25">
      <c r="A199" t="s">
        <v>568</v>
      </c>
      <c r="B199" t="s">
        <v>2848</v>
      </c>
    </row>
    <row r="200" spans="1:2" x14ac:dyDescent="0.25">
      <c r="A200" t="s">
        <v>104</v>
      </c>
      <c r="B200" t="s">
        <v>2284</v>
      </c>
    </row>
    <row r="201" spans="1:2" x14ac:dyDescent="0.25">
      <c r="A201" t="s">
        <v>154</v>
      </c>
      <c r="B201" t="s">
        <v>2018</v>
      </c>
    </row>
    <row r="202" spans="1:2" x14ac:dyDescent="0.25">
      <c r="A202" t="s">
        <v>569</v>
      </c>
      <c r="B202" t="s">
        <v>2855</v>
      </c>
    </row>
    <row r="203" spans="1:2" x14ac:dyDescent="0.25">
      <c r="A203" t="s">
        <v>105</v>
      </c>
      <c r="B203" t="s">
        <v>2287</v>
      </c>
    </row>
    <row r="204" spans="1:2" x14ac:dyDescent="0.25">
      <c r="A204" t="s">
        <v>138</v>
      </c>
      <c r="B204" t="s">
        <v>2016</v>
      </c>
    </row>
    <row r="205" spans="1:2" x14ac:dyDescent="0.25">
      <c r="A205" t="s">
        <v>570</v>
      </c>
      <c r="B205" t="s">
        <v>2856</v>
      </c>
    </row>
    <row r="206" spans="1:2" x14ac:dyDescent="0.25">
      <c r="A206" t="s">
        <v>64</v>
      </c>
      <c r="B206" t="s">
        <v>2288</v>
      </c>
    </row>
    <row r="207" spans="1:2" x14ac:dyDescent="0.25">
      <c r="A207" t="s">
        <v>299</v>
      </c>
      <c r="B207" t="s">
        <v>2019</v>
      </c>
    </row>
    <row r="208" spans="1:2" x14ac:dyDescent="0.25">
      <c r="A208" t="s">
        <v>687</v>
      </c>
      <c r="B208" t="s">
        <v>2857</v>
      </c>
    </row>
    <row r="209" spans="1:2" x14ac:dyDescent="0.25">
      <c r="A209" t="s">
        <v>99</v>
      </c>
      <c r="B209" t="s">
        <v>2286</v>
      </c>
    </row>
    <row r="210" spans="1:2" x14ac:dyDescent="0.25">
      <c r="A210" t="s">
        <v>139</v>
      </c>
      <c r="B210" t="s">
        <v>2021</v>
      </c>
    </row>
    <row r="211" spans="1:2" x14ac:dyDescent="0.25">
      <c r="A211" t="s">
        <v>97</v>
      </c>
      <c r="B211" t="s">
        <v>1973</v>
      </c>
    </row>
    <row r="212" spans="1:2" x14ac:dyDescent="0.25">
      <c r="A212" t="s">
        <v>140</v>
      </c>
      <c r="B212" t="s">
        <v>2023</v>
      </c>
    </row>
    <row r="213" spans="1:2" x14ac:dyDescent="0.25">
      <c r="A213" t="s">
        <v>100</v>
      </c>
      <c r="B213" t="s">
        <v>2285</v>
      </c>
    </row>
    <row r="214" spans="1:2" x14ac:dyDescent="0.25">
      <c r="A214" t="s">
        <v>63</v>
      </c>
      <c r="B214" t="s">
        <v>2283</v>
      </c>
    </row>
    <row r="215" spans="1:2" x14ac:dyDescent="0.25">
      <c r="A215" t="s">
        <v>129</v>
      </c>
      <c r="B215" t="s">
        <v>1797</v>
      </c>
    </row>
    <row r="216" spans="1:2" x14ac:dyDescent="0.25">
      <c r="A216" t="s">
        <v>96</v>
      </c>
      <c r="B216" t="s">
        <v>1972</v>
      </c>
    </row>
    <row r="217" spans="1:2" x14ac:dyDescent="0.25">
      <c r="A217" t="s">
        <v>133</v>
      </c>
      <c r="B217" t="s">
        <v>1798</v>
      </c>
    </row>
    <row r="218" spans="1:2" x14ac:dyDescent="0.25">
      <c r="A218" t="s">
        <v>56</v>
      </c>
      <c r="B218" t="s">
        <v>2281</v>
      </c>
    </row>
    <row r="219" spans="1:2" x14ac:dyDescent="0.25">
      <c r="A219" t="s">
        <v>95</v>
      </c>
      <c r="B219" t="s">
        <v>1971</v>
      </c>
    </row>
    <row r="220" spans="1:2" x14ac:dyDescent="0.25">
      <c r="A220" t="s">
        <v>221</v>
      </c>
      <c r="B220" t="s">
        <v>2849</v>
      </c>
    </row>
    <row r="221" spans="1:2" x14ac:dyDescent="0.25">
      <c r="A221" t="s">
        <v>62</v>
      </c>
      <c r="B221" t="s">
        <v>2282</v>
      </c>
    </row>
    <row r="222" spans="1:2" x14ac:dyDescent="0.25">
      <c r="A222" t="s">
        <v>135</v>
      </c>
      <c r="B222" t="s">
        <v>1800</v>
      </c>
    </row>
    <row r="223" spans="1:2" x14ac:dyDescent="0.25">
      <c r="A223" t="s">
        <v>57</v>
      </c>
      <c r="B223" t="s">
        <v>2850</v>
      </c>
    </row>
    <row r="224" spans="1:2" x14ac:dyDescent="0.25">
      <c r="A224" t="s">
        <v>58</v>
      </c>
      <c r="B224" t="s">
        <v>2851</v>
      </c>
    </row>
    <row r="225" spans="1:2" x14ac:dyDescent="0.25">
      <c r="A225" t="s">
        <v>59</v>
      </c>
      <c r="B225" t="s">
        <v>2852</v>
      </c>
    </row>
    <row r="226" spans="1:2" x14ac:dyDescent="0.25">
      <c r="A226" t="s">
        <v>547</v>
      </c>
      <c r="B226" t="s">
        <v>2853</v>
      </c>
    </row>
    <row r="227" spans="1:2" x14ac:dyDescent="0.25">
      <c r="A227" t="s">
        <v>220</v>
      </c>
      <c r="B227" t="s">
        <v>2854</v>
      </c>
    </row>
    <row r="228" spans="1:2" x14ac:dyDescent="0.25">
      <c r="A228" t="s">
        <v>106</v>
      </c>
      <c r="B228" t="s">
        <v>2024</v>
      </c>
    </row>
    <row r="229" spans="1:2" x14ac:dyDescent="0.25">
      <c r="A229" t="s">
        <v>103</v>
      </c>
      <c r="B229" t="s">
        <v>2022</v>
      </c>
    </row>
    <row r="230" spans="1:2" x14ac:dyDescent="0.25">
      <c r="A230" t="s">
        <v>102</v>
      </c>
      <c r="B230" t="s">
        <v>2017</v>
      </c>
    </row>
    <row r="231" spans="1:2" x14ac:dyDescent="0.25">
      <c r="A231" t="s">
        <v>101</v>
      </c>
      <c r="B231" t="s">
        <v>2015</v>
      </c>
    </row>
    <row r="232" spans="1:2" x14ac:dyDescent="0.25">
      <c r="A232" t="s">
        <v>98</v>
      </c>
      <c r="B232" t="s">
        <v>2020</v>
      </c>
    </row>
    <row r="233" spans="1:2" x14ac:dyDescent="0.25">
      <c r="A233" t="s">
        <v>1092</v>
      </c>
      <c r="B233" t="s">
        <v>2027</v>
      </c>
    </row>
    <row r="234" spans="1:2" x14ac:dyDescent="0.25">
      <c r="A234" t="s">
        <v>141</v>
      </c>
      <c r="B234" t="s">
        <v>2025</v>
      </c>
    </row>
    <row r="235" spans="1:2" x14ac:dyDescent="0.25">
      <c r="A235" t="s">
        <v>107</v>
      </c>
      <c r="B235" t="s">
        <v>2026</v>
      </c>
    </row>
    <row r="236" spans="1:2" x14ac:dyDescent="0.25">
      <c r="A236" t="s">
        <v>109</v>
      </c>
      <c r="B236" t="s">
        <v>2289</v>
      </c>
    </row>
    <row r="237" spans="1:2" x14ac:dyDescent="0.25">
      <c r="A237" t="s">
        <v>688</v>
      </c>
      <c r="B237" t="s">
        <v>2858</v>
      </c>
    </row>
    <row r="238" spans="1:2" x14ac:dyDescent="0.25">
      <c r="A238" t="s">
        <v>108</v>
      </c>
      <c r="B238" t="s">
        <v>2028</v>
      </c>
    </row>
    <row r="239" spans="1:2" x14ac:dyDescent="0.25">
      <c r="A239" t="s">
        <v>110</v>
      </c>
      <c r="B239" t="s">
        <v>2290</v>
      </c>
    </row>
    <row r="240" spans="1:2" x14ac:dyDescent="0.25">
      <c r="A240" t="s">
        <v>689</v>
      </c>
      <c r="B240" t="s">
        <v>2859</v>
      </c>
    </row>
    <row r="241" spans="1:2" x14ac:dyDescent="0.25">
      <c r="A241" t="s">
        <v>686</v>
      </c>
      <c r="B241" t="s">
        <v>2263</v>
      </c>
    </row>
    <row r="242" spans="1:2" x14ac:dyDescent="0.25">
      <c r="A242" t="s">
        <v>111</v>
      </c>
      <c r="B242" t="s">
        <v>2264</v>
      </c>
    </row>
    <row r="243" spans="1:2" x14ac:dyDescent="0.25">
      <c r="A243" t="s">
        <v>65</v>
      </c>
      <c r="B243" t="s">
        <v>2291</v>
      </c>
    </row>
    <row r="244" spans="1:2" x14ac:dyDescent="0.25">
      <c r="A244" t="s">
        <v>690</v>
      </c>
      <c r="B244" t="s">
        <v>2860</v>
      </c>
    </row>
    <row r="245" spans="1:2" x14ac:dyDescent="0.25">
      <c r="A245" t="s">
        <v>1096</v>
      </c>
      <c r="B245" t="s">
        <v>2265</v>
      </c>
    </row>
    <row r="246" spans="1:2" x14ac:dyDescent="0.25">
      <c r="A246" t="s">
        <v>112</v>
      </c>
      <c r="B246" t="s">
        <v>2266</v>
      </c>
    </row>
    <row r="247" spans="1:2" x14ac:dyDescent="0.25">
      <c r="A247" t="s">
        <v>114</v>
      </c>
      <c r="B247" t="s">
        <v>2292</v>
      </c>
    </row>
    <row r="248" spans="1:2" x14ac:dyDescent="0.25">
      <c r="A248" t="s">
        <v>691</v>
      </c>
      <c r="B248" t="s">
        <v>2861</v>
      </c>
    </row>
    <row r="249" spans="1:2" x14ac:dyDescent="0.25">
      <c r="A249" t="s">
        <v>52</v>
      </c>
    </row>
    <row r="250" spans="1:2" x14ac:dyDescent="0.25">
      <c r="A250" t="s">
        <v>36</v>
      </c>
    </row>
    <row r="251" spans="1:2" x14ac:dyDescent="0.25">
      <c r="A251" t="s">
        <v>37</v>
      </c>
    </row>
    <row r="252" spans="1:2" x14ac:dyDescent="0.25">
      <c r="A252" t="s">
        <v>38</v>
      </c>
      <c r="B252" t="s">
        <v>60</v>
      </c>
    </row>
    <row r="253" spans="1:2" x14ac:dyDescent="0.25">
      <c r="A253" t="s">
        <v>40</v>
      </c>
      <c r="B253" t="s">
        <v>41</v>
      </c>
    </row>
    <row r="254" spans="1:2" x14ac:dyDescent="0.25">
      <c r="A254" t="s">
        <v>42</v>
      </c>
      <c r="B254" t="s">
        <v>158</v>
      </c>
    </row>
    <row r="255" spans="1:2" x14ac:dyDescent="0.25">
      <c r="A255" t="s">
        <v>44</v>
      </c>
      <c r="B255" t="s">
        <v>1050</v>
      </c>
    </row>
    <row r="256" spans="1:2" x14ac:dyDescent="0.25">
      <c r="A256" t="s">
        <v>34</v>
      </c>
      <c r="B256" t="s">
        <v>45</v>
      </c>
    </row>
    <row r="257" spans="1:2" x14ac:dyDescent="0.25">
      <c r="A257" t="s">
        <v>46</v>
      </c>
    </row>
    <row r="258" spans="1:2" x14ac:dyDescent="0.25">
      <c r="A258" t="s">
        <v>47</v>
      </c>
    </row>
    <row r="259" spans="1:2" x14ac:dyDescent="0.25">
      <c r="A259" t="s">
        <v>0</v>
      </c>
    </row>
    <row r="260" spans="1:2" x14ac:dyDescent="0.25">
      <c r="A260" t="s">
        <v>48</v>
      </c>
      <c r="B260" t="s">
        <v>1051</v>
      </c>
    </row>
    <row r="261" spans="1:2" x14ac:dyDescent="0.25">
      <c r="A261" t="s">
        <v>49</v>
      </c>
    </row>
    <row r="262" spans="1:2" x14ac:dyDescent="0.25">
      <c r="A262" t="s">
        <v>50</v>
      </c>
    </row>
    <row r="263" spans="1:2" x14ac:dyDescent="0.25">
      <c r="A263" t="s">
        <v>93</v>
      </c>
      <c r="B263" t="s">
        <v>1974</v>
      </c>
    </row>
    <row r="264" spans="1:2" x14ac:dyDescent="0.25">
      <c r="A264" t="s">
        <v>94</v>
      </c>
      <c r="B264" t="s">
        <v>1975</v>
      </c>
    </row>
    <row r="265" spans="1:2" x14ac:dyDescent="0.25">
      <c r="A265" t="s">
        <v>95</v>
      </c>
      <c r="B265" t="s">
        <v>1976</v>
      </c>
    </row>
    <row r="266" spans="1:2" x14ac:dyDescent="0.25">
      <c r="A266" t="s">
        <v>54</v>
      </c>
      <c r="B266" t="s">
        <v>2293</v>
      </c>
    </row>
    <row r="267" spans="1:2" x14ac:dyDescent="0.25">
      <c r="A267" t="s">
        <v>55</v>
      </c>
      <c r="B267" t="s">
        <v>2294</v>
      </c>
    </row>
    <row r="268" spans="1:2" x14ac:dyDescent="0.25">
      <c r="A268" t="s">
        <v>56</v>
      </c>
      <c r="B268" t="s">
        <v>2295</v>
      </c>
    </row>
    <row r="269" spans="1:2" x14ac:dyDescent="0.25">
      <c r="A269" t="s">
        <v>96</v>
      </c>
      <c r="B269" t="s">
        <v>1977</v>
      </c>
    </row>
    <row r="270" spans="1:2" x14ac:dyDescent="0.25">
      <c r="A270" t="s">
        <v>97</v>
      </c>
      <c r="B270" t="s">
        <v>1978</v>
      </c>
    </row>
    <row r="271" spans="1:2" x14ac:dyDescent="0.25">
      <c r="A271" t="s">
        <v>98</v>
      </c>
      <c r="B271" t="s">
        <v>1979</v>
      </c>
    </row>
    <row r="272" spans="1:2" x14ac:dyDescent="0.25">
      <c r="A272" t="s">
        <v>62</v>
      </c>
      <c r="B272" t="s">
        <v>2296</v>
      </c>
    </row>
    <row r="273" spans="1:2" x14ac:dyDescent="0.25">
      <c r="A273" t="s">
        <v>99</v>
      </c>
      <c r="B273" t="s">
        <v>2297</v>
      </c>
    </row>
    <row r="274" spans="1:2" x14ac:dyDescent="0.25">
      <c r="A274" t="s">
        <v>100</v>
      </c>
      <c r="B274" t="s">
        <v>2298</v>
      </c>
    </row>
    <row r="275" spans="1:2" x14ac:dyDescent="0.25">
      <c r="A275" t="s">
        <v>101</v>
      </c>
      <c r="B275" t="s">
        <v>1980</v>
      </c>
    </row>
    <row r="276" spans="1:2" x14ac:dyDescent="0.25">
      <c r="A276" t="s">
        <v>102</v>
      </c>
      <c r="B276" t="s">
        <v>1981</v>
      </c>
    </row>
    <row r="277" spans="1:2" x14ac:dyDescent="0.25">
      <c r="A277" t="s">
        <v>103</v>
      </c>
      <c r="B277" t="s">
        <v>1982</v>
      </c>
    </row>
    <row r="278" spans="1:2" x14ac:dyDescent="0.25">
      <c r="A278" t="s">
        <v>63</v>
      </c>
      <c r="B278" t="s">
        <v>2299</v>
      </c>
    </row>
    <row r="279" spans="1:2" x14ac:dyDescent="0.25">
      <c r="A279" t="s">
        <v>104</v>
      </c>
      <c r="B279" t="s">
        <v>2300</v>
      </c>
    </row>
    <row r="280" spans="1:2" x14ac:dyDescent="0.25">
      <c r="A280" t="s">
        <v>105</v>
      </c>
      <c r="B280" t="s">
        <v>2301</v>
      </c>
    </row>
    <row r="281" spans="1:2" x14ac:dyDescent="0.25">
      <c r="A281" t="s">
        <v>57</v>
      </c>
      <c r="B281" t="s">
        <v>2862</v>
      </c>
    </row>
    <row r="282" spans="1:2" x14ac:dyDescent="0.25">
      <c r="A282" t="s">
        <v>58</v>
      </c>
      <c r="B282" t="s">
        <v>2863</v>
      </c>
    </row>
    <row r="283" spans="1:2" x14ac:dyDescent="0.25">
      <c r="A283" t="s">
        <v>59</v>
      </c>
      <c r="B283" t="s">
        <v>2864</v>
      </c>
    </row>
    <row r="284" spans="1:2" x14ac:dyDescent="0.25">
      <c r="A284" t="s">
        <v>547</v>
      </c>
      <c r="B284" t="s">
        <v>2865</v>
      </c>
    </row>
    <row r="285" spans="1:2" x14ac:dyDescent="0.25">
      <c r="A285" t="s">
        <v>220</v>
      </c>
      <c r="B285" t="s">
        <v>2866</v>
      </c>
    </row>
    <row r="286" spans="1:2" x14ac:dyDescent="0.25">
      <c r="A286" t="s">
        <v>221</v>
      </c>
      <c r="B286" t="s">
        <v>2867</v>
      </c>
    </row>
    <row r="287" spans="1:2" x14ac:dyDescent="0.25">
      <c r="A287" t="s">
        <v>568</v>
      </c>
      <c r="B287" t="s">
        <v>2868</v>
      </c>
    </row>
    <row r="288" spans="1:2" x14ac:dyDescent="0.25">
      <c r="A288" t="s">
        <v>569</v>
      </c>
      <c r="B288" t="s">
        <v>2869</v>
      </c>
    </row>
    <row r="289" spans="1:2" x14ac:dyDescent="0.25">
      <c r="A289" t="s">
        <v>570</v>
      </c>
      <c r="B289" t="s">
        <v>2870</v>
      </c>
    </row>
    <row r="290" spans="1:2" x14ac:dyDescent="0.25">
      <c r="A290" t="s">
        <v>52</v>
      </c>
    </row>
    <row r="291" spans="1:2" x14ac:dyDescent="0.25">
      <c r="A291" t="s">
        <v>36</v>
      </c>
    </row>
    <row r="292" spans="1:2" x14ac:dyDescent="0.25">
      <c r="A292" t="s">
        <v>37</v>
      </c>
    </row>
    <row r="293" spans="1:2" x14ac:dyDescent="0.25">
      <c r="A293" t="s">
        <v>38</v>
      </c>
      <c r="B293" t="s">
        <v>60</v>
      </c>
    </row>
    <row r="294" spans="1:2" x14ac:dyDescent="0.25">
      <c r="A294" t="s">
        <v>40</v>
      </c>
      <c r="B294" t="s">
        <v>41</v>
      </c>
    </row>
    <row r="295" spans="1:2" x14ac:dyDescent="0.25">
      <c r="A295" t="s">
        <v>42</v>
      </c>
      <c r="B295" t="s">
        <v>168</v>
      </c>
    </row>
    <row r="296" spans="1:2" x14ac:dyDescent="0.25">
      <c r="A296" t="s">
        <v>44</v>
      </c>
      <c r="B296" t="s">
        <v>1443</v>
      </c>
    </row>
    <row r="297" spans="1:2" x14ac:dyDescent="0.25">
      <c r="A297" t="s">
        <v>34</v>
      </c>
      <c r="B297" t="s">
        <v>45</v>
      </c>
    </row>
    <row r="298" spans="1:2" x14ac:dyDescent="0.25">
      <c r="A298" t="s">
        <v>46</v>
      </c>
    </row>
    <row r="299" spans="1:2" x14ac:dyDescent="0.25">
      <c r="A299" t="s">
        <v>47</v>
      </c>
    </row>
    <row r="300" spans="1:2" x14ac:dyDescent="0.25">
      <c r="A300" t="s">
        <v>0</v>
      </c>
    </row>
    <row r="301" spans="1:2" x14ac:dyDescent="0.25">
      <c r="A301" t="s">
        <v>48</v>
      </c>
      <c r="B301" t="s">
        <v>1052</v>
      </c>
    </row>
    <row r="302" spans="1:2" x14ac:dyDescent="0.25">
      <c r="A302" t="s">
        <v>49</v>
      </c>
    </row>
    <row r="303" spans="1:2" x14ac:dyDescent="0.25">
      <c r="A303" t="s">
        <v>50</v>
      </c>
    </row>
    <row r="304" spans="1:2" x14ac:dyDescent="0.25">
      <c r="A304" t="s">
        <v>132</v>
      </c>
      <c r="B304" t="s">
        <v>676</v>
      </c>
    </row>
    <row r="305" spans="1:2" x14ac:dyDescent="0.25">
      <c r="A305" t="s">
        <v>133</v>
      </c>
      <c r="B305" t="s">
        <v>170</v>
      </c>
    </row>
    <row r="306" spans="1:2" x14ac:dyDescent="0.25">
      <c r="A306" t="s">
        <v>94</v>
      </c>
      <c r="B306" t="s">
        <v>172</v>
      </c>
    </row>
    <row r="307" spans="1:2" x14ac:dyDescent="0.25">
      <c r="A307" t="s">
        <v>55</v>
      </c>
      <c r="B307" t="s">
        <v>174</v>
      </c>
    </row>
    <row r="308" spans="1:2" x14ac:dyDescent="0.25">
      <c r="A308" t="s">
        <v>58</v>
      </c>
      <c r="B308" t="s">
        <v>176</v>
      </c>
    </row>
    <row r="309" spans="1:2" x14ac:dyDescent="0.25">
      <c r="A309" t="s">
        <v>68</v>
      </c>
      <c r="B309" t="s">
        <v>178</v>
      </c>
    </row>
    <row r="310" spans="1:2" x14ac:dyDescent="0.25">
      <c r="A310" t="s">
        <v>70</v>
      </c>
      <c r="B310" t="s">
        <v>180</v>
      </c>
    </row>
    <row r="311" spans="1:2" x14ac:dyDescent="0.25">
      <c r="A311" t="s">
        <v>73</v>
      </c>
      <c r="B311" t="s">
        <v>576</v>
      </c>
    </row>
    <row r="312" spans="1:2" x14ac:dyDescent="0.25">
      <c r="A312" t="s">
        <v>75</v>
      </c>
      <c r="B312" t="s">
        <v>578</v>
      </c>
    </row>
    <row r="313" spans="1:2" x14ac:dyDescent="0.25">
      <c r="A313" t="s">
        <v>87</v>
      </c>
      <c r="B313" t="s">
        <v>184</v>
      </c>
    </row>
    <row r="314" spans="1:2" x14ac:dyDescent="0.25">
      <c r="A314" t="s">
        <v>78</v>
      </c>
      <c r="B314" t="s">
        <v>182</v>
      </c>
    </row>
    <row r="315" spans="1:2" x14ac:dyDescent="0.25">
      <c r="A315" t="s">
        <v>81</v>
      </c>
      <c r="B315" t="s">
        <v>580</v>
      </c>
    </row>
    <row r="316" spans="1:2" x14ac:dyDescent="0.25">
      <c r="A316" t="s">
        <v>84</v>
      </c>
      <c r="B316" t="s">
        <v>582</v>
      </c>
    </row>
    <row r="317" spans="1:2" x14ac:dyDescent="0.25">
      <c r="A317" t="s">
        <v>128</v>
      </c>
      <c r="B317" t="s">
        <v>675</v>
      </c>
    </row>
    <row r="318" spans="1:2" x14ac:dyDescent="0.25">
      <c r="A318" t="s">
        <v>129</v>
      </c>
      <c r="B318" t="s">
        <v>169</v>
      </c>
    </row>
    <row r="319" spans="1:2" x14ac:dyDescent="0.25">
      <c r="A319" t="s">
        <v>93</v>
      </c>
      <c r="B319" t="s">
        <v>171</v>
      </c>
    </row>
    <row r="320" spans="1:2" x14ac:dyDescent="0.25">
      <c r="A320" t="s">
        <v>54</v>
      </c>
      <c r="B320" t="s">
        <v>173</v>
      </c>
    </row>
    <row r="321" spans="1:2" x14ac:dyDescent="0.25">
      <c r="A321" t="s">
        <v>57</v>
      </c>
      <c r="B321" t="s">
        <v>175</v>
      </c>
    </row>
    <row r="322" spans="1:2" x14ac:dyDescent="0.25">
      <c r="A322" t="s">
        <v>67</v>
      </c>
      <c r="B322" t="s">
        <v>177</v>
      </c>
    </row>
    <row r="323" spans="1:2" x14ac:dyDescent="0.25">
      <c r="A323" t="s">
        <v>71</v>
      </c>
      <c r="B323" t="s">
        <v>179</v>
      </c>
    </row>
    <row r="324" spans="1:2" x14ac:dyDescent="0.25">
      <c r="A324" t="s">
        <v>72</v>
      </c>
      <c r="B324" t="s">
        <v>575</v>
      </c>
    </row>
    <row r="325" spans="1:2" x14ac:dyDescent="0.25">
      <c r="A325" t="s">
        <v>74</v>
      </c>
      <c r="B325" t="s">
        <v>577</v>
      </c>
    </row>
    <row r="326" spans="1:2" x14ac:dyDescent="0.25">
      <c r="A326" t="s">
        <v>86</v>
      </c>
      <c r="B326" t="s">
        <v>183</v>
      </c>
    </row>
    <row r="327" spans="1:2" x14ac:dyDescent="0.25">
      <c r="A327" t="s">
        <v>453</v>
      </c>
      <c r="B327" t="s">
        <v>1983</v>
      </c>
    </row>
    <row r="328" spans="1:2" x14ac:dyDescent="0.25">
      <c r="A328" t="s">
        <v>303</v>
      </c>
      <c r="B328" t="s">
        <v>1984</v>
      </c>
    </row>
    <row r="329" spans="1:2" x14ac:dyDescent="0.25">
      <c r="A329" t="s">
        <v>300</v>
      </c>
      <c r="B329" t="s">
        <v>1985</v>
      </c>
    </row>
    <row r="330" spans="1:2" x14ac:dyDescent="0.25">
      <c r="A330" t="s">
        <v>77</v>
      </c>
      <c r="B330" t="s">
        <v>181</v>
      </c>
    </row>
    <row r="331" spans="1:2" x14ac:dyDescent="0.25">
      <c r="A331" t="s">
        <v>80</v>
      </c>
      <c r="B331" t="s">
        <v>579</v>
      </c>
    </row>
    <row r="332" spans="1:2" x14ac:dyDescent="0.25">
      <c r="A332" t="s">
        <v>83</v>
      </c>
      <c r="B332" t="s">
        <v>581</v>
      </c>
    </row>
    <row r="333" spans="1:2" x14ac:dyDescent="0.25">
      <c r="A333" t="s">
        <v>763</v>
      </c>
      <c r="B333" t="s">
        <v>2302</v>
      </c>
    </row>
    <row r="334" spans="1:2" x14ac:dyDescent="0.25">
      <c r="A334" t="s">
        <v>901</v>
      </c>
      <c r="B334" t="s">
        <v>2871</v>
      </c>
    </row>
    <row r="335" spans="1:2" x14ac:dyDescent="0.25">
      <c r="A335" t="s">
        <v>304</v>
      </c>
      <c r="B335" t="s">
        <v>2303</v>
      </c>
    </row>
    <row r="336" spans="1:2" x14ac:dyDescent="0.25">
      <c r="A336" t="s">
        <v>305</v>
      </c>
      <c r="B336" t="s">
        <v>2872</v>
      </c>
    </row>
    <row r="337" spans="1:2" x14ac:dyDescent="0.25">
      <c r="A337" t="s">
        <v>301</v>
      </c>
      <c r="B337" t="s">
        <v>2304</v>
      </c>
    </row>
    <row r="338" spans="1:2" x14ac:dyDescent="0.25">
      <c r="A338" t="s">
        <v>302</v>
      </c>
      <c r="B338" t="s">
        <v>2873</v>
      </c>
    </row>
    <row r="339" spans="1:2" x14ac:dyDescent="0.25">
      <c r="A339" t="s">
        <v>52</v>
      </c>
    </row>
    <row r="340" spans="1:2" x14ac:dyDescent="0.25">
      <c r="A340" t="s">
        <v>36</v>
      </c>
    </row>
    <row r="341" spans="1:2" x14ac:dyDescent="0.25">
      <c r="A341" t="s">
        <v>37</v>
      </c>
    </row>
    <row r="342" spans="1:2" x14ac:dyDescent="0.25">
      <c r="A342" t="s">
        <v>38</v>
      </c>
      <c r="B342" t="s">
        <v>39</v>
      </c>
    </row>
    <row r="343" spans="1:2" x14ac:dyDescent="0.25">
      <c r="A343" t="s">
        <v>40</v>
      </c>
      <c r="B343" t="s">
        <v>41</v>
      </c>
    </row>
    <row r="344" spans="1:2" x14ac:dyDescent="0.25">
      <c r="A344" t="s">
        <v>42</v>
      </c>
      <c r="B344" t="s">
        <v>196</v>
      </c>
    </row>
    <row r="345" spans="1:2" x14ac:dyDescent="0.25">
      <c r="A345" t="s">
        <v>44</v>
      </c>
    </row>
    <row r="346" spans="1:2" x14ac:dyDescent="0.25">
      <c r="A346" t="s">
        <v>34</v>
      </c>
      <c r="B346" t="s">
        <v>45</v>
      </c>
    </row>
    <row r="347" spans="1:2" x14ac:dyDescent="0.25">
      <c r="A347" t="s">
        <v>46</v>
      </c>
    </row>
    <row r="348" spans="1:2" x14ac:dyDescent="0.25">
      <c r="A348" t="s">
        <v>47</v>
      </c>
    </row>
    <row r="349" spans="1:2" x14ac:dyDescent="0.25">
      <c r="A349" t="s">
        <v>0</v>
      </c>
    </row>
    <row r="350" spans="1:2" x14ac:dyDescent="0.25">
      <c r="A350" t="s">
        <v>48</v>
      </c>
    </row>
    <row r="351" spans="1:2" x14ac:dyDescent="0.25">
      <c r="A351" t="s">
        <v>49</v>
      </c>
    </row>
    <row r="352" spans="1:2" x14ac:dyDescent="0.25">
      <c r="A352" t="s">
        <v>50</v>
      </c>
    </row>
    <row r="353" spans="1:2" x14ac:dyDescent="0.25">
      <c r="A353" t="s">
        <v>132</v>
      </c>
      <c r="B353" t="s">
        <v>198</v>
      </c>
    </row>
    <row r="354" spans="1:2" x14ac:dyDescent="0.25">
      <c r="A354" t="s">
        <v>133</v>
      </c>
      <c r="B354" t="s">
        <v>200</v>
      </c>
    </row>
    <row r="355" spans="1:2" x14ac:dyDescent="0.25">
      <c r="A355" t="s">
        <v>94</v>
      </c>
      <c r="B355" t="s">
        <v>202</v>
      </c>
    </row>
    <row r="356" spans="1:2" x14ac:dyDescent="0.25">
      <c r="A356" t="s">
        <v>55</v>
      </c>
      <c r="B356" t="s">
        <v>204</v>
      </c>
    </row>
    <row r="357" spans="1:2" x14ac:dyDescent="0.25">
      <c r="A357" t="s">
        <v>58</v>
      </c>
      <c r="B357" t="s">
        <v>206</v>
      </c>
    </row>
    <row r="358" spans="1:2" x14ac:dyDescent="0.25">
      <c r="A358" t="s">
        <v>68</v>
      </c>
      <c r="B358" t="s">
        <v>208</v>
      </c>
    </row>
    <row r="359" spans="1:2" x14ac:dyDescent="0.25">
      <c r="A359" t="s">
        <v>70</v>
      </c>
      <c r="B359" t="s">
        <v>210</v>
      </c>
    </row>
    <row r="360" spans="1:2" x14ac:dyDescent="0.25">
      <c r="A360" t="s">
        <v>128</v>
      </c>
      <c r="B360" t="s">
        <v>197</v>
      </c>
    </row>
    <row r="361" spans="1:2" x14ac:dyDescent="0.25">
      <c r="A361" t="s">
        <v>129</v>
      </c>
      <c r="B361" t="s">
        <v>199</v>
      </c>
    </row>
    <row r="362" spans="1:2" x14ac:dyDescent="0.25">
      <c r="A362" t="s">
        <v>93</v>
      </c>
      <c r="B362" t="s">
        <v>201</v>
      </c>
    </row>
    <row r="363" spans="1:2" x14ac:dyDescent="0.25">
      <c r="A363" t="s">
        <v>54</v>
      </c>
      <c r="B363" t="s">
        <v>203</v>
      </c>
    </row>
    <row r="364" spans="1:2" x14ac:dyDescent="0.25">
      <c r="A364" t="s">
        <v>57</v>
      </c>
      <c r="B364" t="s">
        <v>205</v>
      </c>
    </row>
    <row r="365" spans="1:2" x14ac:dyDescent="0.25">
      <c r="A365" t="s">
        <v>67</v>
      </c>
      <c r="B365" t="s">
        <v>207</v>
      </c>
    </row>
    <row r="366" spans="1:2" x14ac:dyDescent="0.25">
      <c r="A366" t="s">
        <v>71</v>
      </c>
      <c r="B366" t="s">
        <v>209</v>
      </c>
    </row>
    <row r="367" spans="1:2" x14ac:dyDescent="0.25">
      <c r="A367" t="s">
        <v>52</v>
      </c>
    </row>
    <row r="368" spans="1:2" x14ac:dyDescent="0.25">
      <c r="A368" t="s">
        <v>36</v>
      </c>
    </row>
    <row r="369" spans="1:2" x14ac:dyDescent="0.25">
      <c r="A369" t="s">
        <v>37</v>
      </c>
    </row>
    <row r="370" spans="1:2" x14ac:dyDescent="0.25">
      <c r="A370" t="s">
        <v>38</v>
      </c>
      <c r="B370" t="s">
        <v>60</v>
      </c>
    </row>
    <row r="371" spans="1:2" x14ac:dyDescent="0.25">
      <c r="A371" t="s">
        <v>40</v>
      </c>
      <c r="B371" t="s">
        <v>41</v>
      </c>
    </row>
    <row r="372" spans="1:2" x14ac:dyDescent="0.25">
      <c r="A372" t="s">
        <v>42</v>
      </c>
      <c r="B372" t="s">
        <v>219</v>
      </c>
    </row>
    <row r="373" spans="1:2" x14ac:dyDescent="0.25">
      <c r="A373" t="s">
        <v>44</v>
      </c>
      <c r="B373" t="s">
        <v>1053</v>
      </c>
    </row>
    <row r="374" spans="1:2" x14ac:dyDescent="0.25">
      <c r="A374" t="s">
        <v>34</v>
      </c>
      <c r="B374" t="s">
        <v>45</v>
      </c>
    </row>
    <row r="375" spans="1:2" x14ac:dyDescent="0.25">
      <c r="A375" t="s">
        <v>46</v>
      </c>
    </row>
    <row r="376" spans="1:2" x14ac:dyDescent="0.25">
      <c r="A376" t="s">
        <v>47</v>
      </c>
    </row>
    <row r="377" spans="1:2" x14ac:dyDescent="0.25">
      <c r="A377" t="s">
        <v>0</v>
      </c>
    </row>
    <row r="378" spans="1:2" x14ac:dyDescent="0.25">
      <c r="A378" t="s">
        <v>48</v>
      </c>
      <c r="B378" t="s">
        <v>1390</v>
      </c>
    </row>
    <row r="379" spans="1:2" x14ac:dyDescent="0.25">
      <c r="A379" t="s">
        <v>49</v>
      </c>
    </row>
    <row r="380" spans="1:2" x14ac:dyDescent="0.25">
      <c r="A380" t="s">
        <v>50</v>
      </c>
    </row>
    <row r="381" spans="1:2" x14ac:dyDescent="0.25">
      <c r="A381" t="s">
        <v>220</v>
      </c>
      <c r="B381" t="s">
        <v>1815</v>
      </c>
    </row>
    <row r="382" spans="1:2" x14ac:dyDescent="0.25">
      <c r="A382" t="s">
        <v>221</v>
      </c>
      <c r="B382" t="s">
        <v>1816</v>
      </c>
    </row>
    <row r="383" spans="1:2" x14ac:dyDescent="0.25">
      <c r="A383" t="s">
        <v>93</v>
      </c>
      <c r="B383" t="s">
        <v>1591</v>
      </c>
    </row>
    <row r="384" spans="1:2" x14ac:dyDescent="0.25">
      <c r="A384" t="s">
        <v>94</v>
      </c>
      <c r="B384" t="s">
        <v>1592</v>
      </c>
    </row>
    <row r="385" spans="1:2" x14ac:dyDescent="0.25">
      <c r="A385" t="s">
        <v>95</v>
      </c>
      <c r="B385" t="s">
        <v>1593</v>
      </c>
    </row>
    <row r="386" spans="1:2" x14ac:dyDescent="0.25">
      <c r="A386" t="s">
        <v>54</v>
      </c>
      <c r="B386" t="s">
        <v>1594</v>
      </c>
    </row>
    <row r="387" spans="1:2" x14ac:dyDescent="0.25">
      <c r="A387" t="s">
        <v>55</v>
      </c>
      <c r="B387" t="s">
        <v>1595</v>
      </c>
    </row>
    <row r="388" spans="1:2" x14ac:dyDescent="0.25">
      <c r="A388" t="s">
        <v>56</v>
      </c>
      <c r="B388" t="s">
        <v>1596</v>
      </c>
    </row>
    <row r="389" spans="1:2" x14ac:dyDescent="0.25">
      <c r="A389" t="s">
        <v>99</v>
      </c>
      <c r="B389" t="s">
        <v>1812</v>
      </c>
    </row>
    <row r="390" spans="1:2" x14ac:dyDescent="0.25">
      <c r="A390" t="s">
        <v>100</v>
      </c>
      <c r="B390" t="s">
        <v>1813</v>
      </c>
    </row>
    <row r="391" spans="1:2" x14ac:dyDescent="0.25">
      <c r="A391" t="s">
        <v>57</v>
      </c>
      <c r="B391" t="s">
        <v>1597</v>
      </c>
    </row>
    <row r="392" spans="1:2" x14ac:dyDescent="0.25">
      <c r="A392" t="s">
        <v>58</v>
      </c>
      <c r="B392" t="s">
        <v>1598</v>
      </c>
    </row>
    <row r="393" spans="1:2" x14ac:dyDescent="0.25">
      <c r="A393" t="s">
        <v>59</v>
      </c>
      <c r="B393" t="s">
        <v>1599</v>
      </c>
    </row>
    <row r="394" spans="1:2" x14ac:dyDescent="0.25">
      <c r="A394" t="s">
        <v>97</v>
      </c>
      <c r="B394" t="s">
        <v>1809</v>
      </c>
    </row>
    <row r="395" spans="1:2" x14ac:dyDescent="0.25">
      <c r="A395" t="s">
        <v>98</v>
      </c>
      <c r="B395" t="s">
        <v>1810</v>
      </c>
    </row>
    <row r="396" spans="1:2" x14ac:dyDescent="0.25">
      <c r="A396" t="s">
        <v>96</v>
      </c>
      <c r="B396" t="s">
        <v>1808</v>
      </c>
    </row>
    <row r="397" spans="1:2" x14ac:dyDescent="0.25">
      <c r="A397" t="s">
        <v>62</v>
      </c>
      <c r="B397" t="s">
        <v>1811</v>
      </c>
    </row>
    <row r="398" spans="1:2" x14ac:dyDescent="0.25">
      <c r="A398" t="s">
        <v>547</v>
      </c>
      <c r="B398" t="s">
        <v>1814</v>
      </c>
    </row>
    <row r="399" spans="1:2" x14ac:dyDescent="0.25">
      <c r="A399" t="s">
        <v>101</v>
      </c>
      <c r="B399" t="s">
        <v>2126</v>
      </c>
    </row>
    <row r="400" spans="1:2" x14ac:dyDescent="0.25">
      <c r="A400" t="s">
        <v>102</v>
      </c>
      <c r="B400" t="s">
        <v>2127</v>
      </c>
    </row>
    <row r="401" spans="1:2" x14ac:dyDescent="0.25">
      <c r="A401" t="s">
        <v>103</v>
      </c>
      <c r="B401" t="s">
        <v>2128</v>
      </c>
    </row>
    <row r="402" spans="1:2" x14ac:dyDescent="0.25">
      <c r="A402" t="s">
        <v>63</v>
      </c>
      <c r="B402" t="s">
        <v>2129</v>
      </c>
    </row>
    <row r="403" spans="1:2" x14ac:dyDescent="0.25">
      <c r="A403" t="s">
        <v>104</v>
      </c>
      <c r="B403" t="s">
        <v>2130</v>
      </c>
    </row>
    <row r="404" spans="1:2" x14ac:dyDescent="0.25">
      <c r="A404" t="s">
        <v>105</v>
      </c>
      <c r="B404" t="s">
        <v>2131</v>
      </c>
    </row>
    <row r="405" spans="1:2" x14ac:dyDescent="0.25">
      <c r="A405" t="s">
        <v>568</v>
      </c>
      <c r="B405" t="s">
        <v>2132</v>
      </c>
    </row>
    <row r="406" spans="1:2" x14ac:dyDescent="0.25">
      <c r="A406" t="s">
        <v>569</v>
      </c>
      <c r="B406" t="s">
        <v>2133</v>
      </c>
    </row>
    <row r="407" spans="1:2" x14ac:dyDescent="0.25">
      <c r="A407" t="s">
        <v>570</v>
      </c>
      <c r="B407" t="s">
        <v>2134</v>
      </c>
    </row>
    <row r="408" spans="1:2" x14ac:dyDescent="0.25">
      <c r="A408" t="s">
        <v>74</v>
      </c>
      <c r="B408" t="s">
        <v>1817</v>
      </c>
    </row>
    <row r="409" spans="1:2" x14ac:dyDescent="0.25">
      <c r="A409" t="s">
        <v>75</v>
      </c>
      <c r="B409" t="s">
        <v>2135</v>
      </c>
    </row>
    <row r="410" spans="1:2" x14ac:dyDescent="0.25">
      <c r="A410" t="s">
        <v>76</v>
      </c>
      <c r="B410" t="s">
        <v>2612</v>
      </c>
    </row>
    <row r="411" spans="1:2" x14ac:dyDescent="0.25">
      <c r="A411" t="s">
        <v>77</v>
      </c>
      <c r="B411" t="s">
        <v>1818</v>
      </c>
    </row>
    <row r="412" spans="1:2" x14ac:dyDescent="0.25">
      <c r="A412" t="s">
        <v>78</v>
      </c>
      <c r="B412" t="s">
        <v>2136</v>
      </c>
    </row>
    <row r="413" spans="1:2" x14ac:dyDescent="0.25">
      <c r="A413" t="s">
        <v>79</v>
      </c>
      <c r="B413" t="s">
        <v>2613</v>
      </c>
    </row>
    <row r="414" spans="1:2" x14ac:dyDescent="0.25">
      <c r="A414" t="s">
        <v>80</v>
      </c>
      <c r="B414" t="s">
        <v>1819</v>
      </c>
    </row>
    <row r="415" spans="1:2" x14ac:dyDescent="0.25">
      <c r="A415" t="s">
        <v>81</v>
      </c>
      <c r="B415" t="s">
        <v>2137</v>
      </c>
    </row>
    <row r="416" spans="1:2" x14ac:dyDescent="0.25">
      <c r="A416" t="s">
        <v>82</v>
      </c>
      <c r="B416" t="s">
        <v>2614</v>
      </c>
    </row>
    <row r="417" spans="1:2" x14ac:dyDescent="0.25">
      <c r="A417" t="s">
        <v>83</v>
      </c>
      <c r="B417" t="s">
        <v>1820</v>
      </c>
    </row>
    <row r="418" spans="1:2" x14ac:dyDescent="0.25">
      <c r="A418" t="s">
        <v>84</v>
      </c>
      <c r="B418" t="s">
        <v>2138</v>
      </c>
    </row>
    <row r="419" spans="1:2" x14ac:dyDescent="0.25">
      <c r="A419" t="s">
        <v>85</v>
      </c>
      <c r="B419" t="s">
        <v>2615</v>
      </c>
    </row>
    <row r="420" spans="1:2" x14ac:dyDescent="0.25">
      <c r="A420" t="s">
        <v>86</v>
      </c>
      <c r="B420" t="s">
        <v>1821</v>
      </c>
    </row>
    <row r="421" spans="1:2" x14ac:dyDescent="0.25">
      <c r="A421" t="s">
        <v>87</v>
      </c>
      <c r="B421" t="s">
        <v>2139</v>
      </c>
    </row>
    <row r="422" spans="1:2" x14ac:dyDescent="0.25">
      <c r="A422" t="s">
        <v>89</v>
      </c>
      <c r="B422" t="s">
        <v>2616</v>
      </c>
    </row>
    <row r="423" spans="1:2" x14ac:dyDescent="0.25">
      <c r="A423" t="s">
        <v>259</v>
      </c>
      <c r="B423" t="s">
        <v>1822</v>
      </c>
    </row>
    <row r="424" spans="1:2" x14ac:dyDescent="0.25">
      <c r="A424" t="s">
        <v>261</v>
      </c>
      <c r="B424" t="s">
        <v>2140</v>
      </c>
    </row>
    <row r="425" spans="1:2" x14ac:dyDescent="0.25">
      <c r="A425" t="s">
        <v>1391</v>
      </c>
      <c r="B425" t="s">
        <v>2617</v>
      </c>
    </row>
    <row r="426" spans="1:2" x14ac:dyDescent="0.25">
      <c r="A426" t="s">
        <v>52</v>
      </c>
    </row>
    <row r="427" spans="1:2" x14ac:dyDescent="0.25">
      <c r="A427" t="s">
        <v>36</v>
      </c>
    </row>
    <row r="428" spans="1:2" x14ac:dyDescent="0.25">
      <c r="A428" t="s">
        <v>37</v>
      </c>
    </row>
    <row r="429" spans="1:2" x14ac:dyDescent="0.25">
      <c r="A429" t="s">
        <v>38</v>
      </c>
      <c r="B429" t="s">
        <v>60</v>
      </c>
    </row>
    <row r="430" spans="1:2" x14ac:dyDescent="0.25">
      <c r="A430" t="s">
        <v>40</v>
      </c>
      <c r="B430" t="s">
        <v>41</v>
      </c>
    </row>
    <row r="431" spans="1:2" x14ac:dyDescent="0.25">
      <c r="A431" t="s">
        <v>42</v>
      </c>
      <c r="B431" t="s">
        <v>223</v>
      </c>
    </row>
    <row r="432" spans="1:2" x14ac:dyDescent="0.25">
      <c r="A432" t="s">
        <v>44</v>
      </c>
      <c r="B432" t="s">
        <v>1054</v>
      </c>
    </row>
    <row r="433" spans="1:2" x14ac:dyDescent="0.25">
      <c r="A433" t="s">
        <v>34</v>
      </c>
      <c r="B433" t="s">
        <v>45</v>
      </c>
    </row>
    <row r="434" spans="1:2" x14ac:dyDescent="0.25">
      <c r="A434" t="s">
        <v>46</v>
      </c>
    </row>
    <row r="435" spans="1:2" x14ac:dyDescent="0.25">
      <c r="A435" t="s">
        <v>47</v>
      </c>
    </row>
    <row r="436" spans="1:2" x14ac:dyDescent="0.25">
      <c r="A436" t="s">
        <v>0</v>
      </c>
    </row>
    <row r="437" spans="1:2" x14ac:dyDescent="0.25">
      <c r="A437" t="s">
        <v>48</v>
      </c>
      <c r="B437" t="s">
        <v>1683</v>
      </c>
    </row>
    <row r="438" spans="1:2" x14ac:dyDescent="0.25">
      <c r="A438" t="s">
        <v>49</v>
      </c>
    </row>
    <row r="439" spans="1:2" x14ac:dyDescent="0.25">
      <c r="A439" t="s">
        <v>50</v>
      </c>
    </row>
    <row r="440" spans="1:2" x14ac:dyDescent="0.25">
      <c r="A440" t="s">
        <v>54</v>
      </c>
      <c r="B440" t="s">
        <v>1531</v>
      </c>
    </row>
    <row r="441" spans="1:2" x14ac:dyDescent="0.25">
      <c r="A441" t="s">
        <v>55</v>
      </c>
      <c r="B441" t="s">
        <v>1600</v>
      </c>
    </row>
    <row r="442" spans="1:2" x14ac:dyDescent="0.25">
      <c r="A442" t="s">
        <v>56</v>
      </c>
      <c r="B442" t="s">
        <v>1823</v>
      </c>
    </row>
    <row r="443" spans="1:2" x14ac:dyDescent="0.25">
      <c r="A443" t="s">
        <v>57</v>
      </c>
      <c r="B443" t="s">
        <v>1532</v>
      </c>
    </row>
    <row r="444" spans="1:2" x14ac:dyDescent="0.25">
      <c r="A444" t="s">
        <v>58</v>
      </c>
      <c r="B444" t="s">
        <v>1601</v>
      </c>
    </row>
    <row r="445" spans="1:2" x14ac:dyDescent="0.25">
      <c r="A445" t="s">
        <v>59</v>
      </c>
      <c r="B445" t="s">
        <v>1824</v>
      </c>
    </row>
    <row r="446" spans="1:2" x14ac:dyDescent="0.25">
      <c r="A446" t="s">
        <v>67</v>
      </c>
      <c r="B446" t="s">
        <v>1533</v>
      </c>
    </row>
    <row r="447" spans="1:2" x14ac:dyDescent="0.25">
      <c r="A447" t="s">
        <v>68</v>
      </c>
      <c r="B447" t="s">
        <v>1602</v>
      </c>
    </row>
    <row r="448" spans="1:2" x14ac:dyDescent="0.25">
      <c r="A448" t="s">
        <v>69</v>
      </c>
      <c r="B448" t="s">
        <v>1825</v>
      </c>
    </row>
    <row r="449" spans="1:2" x14ac:dyDescent="0.25">
      <c r="A449" t="s">
        <v>52</v>
      </c>
    </row>
    <row r="450" spans="1:2" x14ac:dyDescent="0.25">
      <c r="A450" t="s">
        <v>36</v>
      </c>
    </row>
    <row r="451" spans="1:2" x14ac:dyDescent="0.25">
      <c r="A451" t="s">
        <v>37</v>
      </c>
    </row>
    <row r="452" spans="1:2" x14ac:dyDescent="0.25">
      <c r="A452" t="s">
        <v>38</v>
      </c>
      <c r="B452" t="s">
        <v>60</v>
      </c>
    </row>
    <row r="453" spans="1:2" x14ac:dyDescent="0.25">
      <c r="A453" t="s">
        <v>40</v>
      </c>
      <c r="B453" t="s">
        <v>41</v>
      </c>
    </row>
    <row r="454" spans="1:2" x14ac:dyDescent="0.25">
      <c r="A454" t="s">
        <v>42</v>
      </c>
      <c r="B454" t="s">
        <v>237</v>
      </c>
    </row>
    <row r="455" spans="1:2" x14ac:dyDescent="0.25">
      <c r="A455" t="s">
        <v>44</v>
      </c>
      <c r="B455" t="s">
        <v>1055</v>
      </c>
    </row>
    <row r="456" spans="1:2" x14ac:dyDescent="0.25">
      <c r="A456" t="s">
        <v>34</v>
      </c>
      <c r="B456" t="s">
        <v>45</v>
      </c>
    </row>
    <row r="457" spans="1:2" x14ac:dyDescent="0.25">
      <c r="A457" t="s">
        <v>46</v>
      </c>
    </row>
    <row r="458" spans="1:2" x14ac:dyDescent="0.25">
      <c r="A458" t="s">
        <v>47</v>
      </c>
    </row>
    <row r="459" spans="1:2" x14ac:dyDescent="0.25">
      <c r="A459" t="s">
        <v>0</v>
      </c>
    </row>
    <row r="460" spans="1:2" x14ac:dyDescent="0.25">
      <c r="A460" t="s">
        <v>48</v>
      </c>
      <c r="B460" t="s">
        <v>1357</v>
      </c>
    </row>
    <row r="461" spans="1:2" x14ac:dyDescent="0.25">
      <c r="A461" t="s">
        <v>49</v>
      </c>
    </row>
    <row r="462" spans="1:2" x14ac:dyDescent="0.25">
      <c r="A462" t="s">
        <v>50</v>
      </c>
    </row>
    <row r="463" spans="1:2" x14ac:dyDescent="0.25">
      <c r="A463" t="s">
        <v>129</v>
      </c>
      <c r="B463" t="s">
        <v>1826</v>
      </c>
    </row>
    <row r="464" spans="1:2" x14ac:dyDescent="0.25">
      <c r="A464" t="s">
        <v>133</v>
      </c>
      <c r="B464" t="s">
        <v>1827</v>
      </c>
    </row>
    <row r="465" spans="1:2" x14ac:dyDescent="0.25">
      <c r="A465" t="s">
        <v>131</v>
      </c>
      <c r="B465" t="s">
        <v>1828</v>
      </c>
    </row>
    <row r="466" spans="1:2" x14ac:dyDescent="0.25">
      <c r="A466" t="s">
        <v>93</v>
      </c>
      <c r="B466" t="s">
        <v>2141</v>
      </c>
    </row>
    <row r="467" spans="1:2" x14ac:dyDescent="0.25">
      <c r="A467" t="s">
        <v>94</v>
      </c>
      <c r="B467" t="s">
        <v>2142</v>
      </c>
    </row>
    <row r="468" spans="1:2" x14ac:dyDescent="0.25">
      <c r="A468" t="s">
        <v>95</v>
      </c>
      <c r="B468" t="s">
        <v>2143</v>
      </c>
    </row>
    <row r="469" spans="1:2" x14ac:dyDescent="0.25">
      <c r="A469" t="s">
        <v>54</v>
      </c>
      <c r="B469" t="s">
        <v>2618</v>
      </c>
    </row>
    <row r="470" spans="1:2" x14ac:dyDescent="0.25">
      <c r="A470" t="s">
        <v>55</v>
      </c>
      <c r="B470" t="s">
        <v>2619</v>
      </c>
    </row>
    <row r="471" spans="1:2" x14ac:dyDescent="0.25">
      <c r="A471" t="s">
        <v>56</v>
      </c>
      <c r="B471" t="s">
        <v>2620</v>
      </c>
    </row>
    <row r="472" spans="1:2" x14ac:dyDescent="0.25">
      <c r="A472" t="s">
        <v>52</v>
      </c>
    </row>
    <row r="473" spans="1:2" x14ac:dyDescent="0.25">
      <c r="A473" t="s">
        <v>36</v>
      </c>
    </row>
    <row r="474" spans="1:2" x14ac:dyDescent="0.25">
      <c r="A474" t="s">
        <v>37</v>
      </c>
    </row>
    <row r="475" spans="1:2" x14ac:dyDescent="0.25">
      <c r="A475" t="s">
        <v>38</v>
      </c>
      <c r="B475" t="s">
        <v>60</v>
      </c>
    </row>
    <row r="476" spans="1:2" x14ac:dyDescent="0.25">
      <c r="A476" t="s">
        <v>40</v>
      </c>
      <c r="B476" t="s">
        <v>41</v>
      </c>
    </row>
    <row r="477" spans="1:2" x14ac:dyDescent="0.25">
      <c r="A477" t="s">
        <v>42</v>
      </c>
      <c r="B477" t="s">
        <v>241</v>
      </c>
    </row>
    <row r="478" spans="1:2" x14ac:dyDescent="0.25">
      <c r="A478" t="s">
        <v>44</v>
      </c>
      <c r="B478" t="s">
        <v>1444</v>
      </c>
    </row>
    <row r="479" spans="1:2" x14ac:dyDescent="0.25">
      <c r="A479" t="s">
        <v>34</v>
      </c>
      <c r="B479" t="s">
        <v>45</v>
      </c>
    </row>
    <row r="480" spans="1:2" x14ac:dyDescent="0.25">
      <c r="A480" t="s">
        <v>46</v>
      </c>
    </row>
    <row r="481" spans="1:2" x14ac:dyDescent="0.25">
      <c r="A481" t="s">
        <v>47</v>
      </c>
    </row>
    <row r="482" spans="1:2" x14ac:dyDescent="0.25">
      <c r="A482" t="s">
        <v>0</v>
      </c>
    </row>
    <row r="483" spans="1:2" x14ac:dyDescent="0.25">
      <c r="A483" t="s">
        <v>48</v>
      </c>
      <c r="B483" t="s">
        <v>1445</v>
      </c>
    </row>
    <row r="484" spans="1:2" x14ac:dyDescent="0.25">
      <c r="A484" t="s">
        <v>49</v>
      </c>
    </row>
    <row r="485" spans="1:2" x14ac:dyDescent="0.25">
      <c r="A485" t="s">
        <v>50</v>
      </c>
    </row>
    <row r="486" spans="1:2" x14ac:dyDescent="0.25">
      <c r="A486" t="s">
        <v>132</v>
      </c>
      <c r="B486" t="s">
        <v>243</v>
      </c>
    </row>
    <row r="487" spans="1:2" x14ac:dyDescent="0.25">
      <c r="A487" t="s">
        <v>133</v>
      </c>
      <c r="B487" t="s">
        <v>245</v>
      </c>
    </row>
    <row r="488" spans="1:2" x14ac:dyDescent="0.25">
      <c r="A488" t="s">
        <v>55</v>
      </c>
      <c r="B488" t="s">
        <v>248</v>
      </c>
    </row>
    <row r="489" spans="1:2" x14ac:dyDescent="0.25">
      <c r="A489" t="s">
        <v>58</v>
      </c>
      <c r="B489" t="s">
        <v>249</v>
      </c>
    </row>
    <row r="490" spans="1:2" x14ac:dyDescent="0.25">
      <c r="A490" t="s">
        <v>70</v>
      </c>
      <c r="B490" t="s">
        <v>265</v>
      </c>
    </row>
    <row r="491" spans="1:2" x14ac:dyDescent="0.25">
      <c r="A491" t="s">
        <v>73</v>
      </c>
      <c r="B491" t="s">
        <v>264</v>
      </c>
    </row>
    <row r="492" spans="1:2" x14ac:dyDescent="0.25">
      <c r="A492" t="s">
        <v>75</v>
      </c>
      <c r="B492" t="s">
        <v>252</v>
      </c>
    </row>
    <row r="493" spans="1:2" x14ac:dyDescent="0.25">
      <c r="A493" t="s">
        <v>78</v>
      </c>
      <c r="B493" t="s">
        <v>254</v>
      </c>
    </row>
    <row r="494" spans="1:2" x14ac:dyDescent="0.25">
      <c r="A494" t="s">
        <v>81</v>
      </c>
      <c r="B494" t="s">
        <v>256</v>
      </c>
    </row>
    <row r="495" spans="1:2" x14ac:dyDescent="0.25">
      <c r="A495" t="s">
        <v>84</v>
      </c>
      <c r="B495" t="s">
        <v>1247</v>
      </c>
    </row>
    <row r="496" spans="1:2" x14ac:dyDescent="0.25">
      <c r="A496" t="s">
        <v>87</v>
      </c>
      <c r="B496" t="s">
        <v>258</v>
      </c>
    </row>
    <row r="497" spans="1:2" x14ac:dyDescent="0.25">
      <c r="A497" t="s">
        <v>261</v>
      </c>
      <c r="B497" t="s">
        <v>262</v>
      </c>
    </row>
    <row r="498" spans="1:2" x14ac:dyDescent="0.25">
      <c r="A498" t="s">
        <v>128</v>
      </c>
      <c r="B498" t="s">
        <v>242</v>
      </c>
    </row>
    <row r="499" spans="1:2" x14ac:dyDescent="0.25">
      <c r="A499" t="s">
        <v>129</v>
      </c>
      <c r="B499" t="s">
        <v>244</v>
      </c>
    </row>
    <row r="500" spans="1:2" x14ac:dyDescent="0.25">
      <c r="A500" t="s">
        <v>54</v>
      </c>
      <c r="B500" t="s">
        <v>246</v>
      </c>
    </row>
    <row r="501" spans="1:2" x14ac:dyDescent="0.25">
      <c r="A501" t="s">
        <v>57</v>
      </c>
      <c r="B501" t="s">
        <v>247</v>
      </c>
    </row>
    <row r="502" spans="1:2" x14ac:dyDescent="0.25">
      <c r="A502" t="s">
        <v>71</v>
      </c>
      <c r="B502" t="s">
        <v>250</v>
      </c>
    </row>
    <row r="503" spans="1:2" x14ac:dyDescent="0.25">
      <c r="A503" t="s">
        <v>72</v>
      </c>
      <c r="B503" t="s">
        <v>263</v>
      </c>
    </row>
    <row r="504" spans="1:2" x14ac:dyDescent="0.25">
      <c r="A504" t="s">
        <v>74</v>
      </c>
      <c r="B504" t="s">
        <v>251</v>
      </c>
    </row>
    <row r="505" spans="1:2" x14ac:dyDescent="0.25">
      <c r="A505" t="s">
        <v>77</v>
      </c>
      <c r="B505" t="s">
        <v>253</v>
      </c>
    </row>
    <row r="506" spans="1:2" x14ac:dyDescent="0.25">
      <c r="A506" t="s">
        <v>80</v>
      </c>
      <c r="B506" t="s">
        <v>255</v>
      </c>
    </row>
    <row r="507" spans="1:2" x14ac:dyDescent="0.25">
      <c r="A507" t="s">
        <v>83</v>
      </c>
      <c r="B507" t="s">
        <v>1246</v>
      </c>
    </row>
    <row r="508" spans="1:2" x14ac:dyDescent="0.25">
      <c r="A508" t="s">
        <v>86</v>
      </c>
      <c r="B508" t="s">
        <v>257</v>
      </c>
    </row>
    <row r="509" spans="1:2" x14ac:dyDescent="0.25">
      <c r="A509" t="s">
        <v>259</v>
      </c>
      <c r="B509" t="s">
        <v>260</v>
      </c>
    </row>
    <row r="510" spans="1:2" x14ac:dyDescent="0.25">
      <c r="A510" t="s">
        <v>52</v>
      </c>
    </row>
    <row r="511" spans="1:2" x14ac:dyDescent="0.25">
      <c r="A511" t="s">
        <v>36</v>
      </c>
    </row>
    <row r="512" spans="1:2" x14ac:dyDescent="0.25">
      <c r="A512" t="s">
        <v>37</v>
      </c>
    </row>
    <row r="513" spans="1:2" x14ac:dyDescent="0.25">
      <c r="A513" t="s">
        <v>38</v>
      </c>
      <c r="B513" t="s">
        <v>60</v>
      </c>
    </row>
    <row r="514" spans="1:2" x14ac:dyDescent="0.25">
      <c r="A514" t="s">
        <v>40</v>
      </c>
      <c r="B514" t="s">
        <v>41</v>
      </c>
    </row>
    <row r="515" spans="1:2" x14ac:dyDescent="0.25">
      <c r="A515" t="s">
        <v>42</v>
      </c>
      <c r="B515" t="s">
        <v>268</v>
      </c>
    </row>
    <row r="516" spans="1:2" x14ac:dyDescent="0.25">
      <c r="A516" t="s">
        <v>44</v>
      </c>
      <c r="B516" t="s">
        <v>1056</v>
      </c>
    </row>
    <row r="517" spans="1:2" x14ac:dyDescent="0.25">
      <c r="A517" t="s">
        <v>34</v>
      </c>
      <c r="B517" t="s">
        <v>45</v>
      </c>
    </row>
    <row r="518" spans="1:2" x14ac:dyDescent="0.25">
      <c r="A518" t="s">
        <v>46</v>
      </c>
    </row>
    <row r="519" spans="1:2" x14ac:dyDescent="0.25">
      <c r="A519" t="s">
        <v>47</v>
      </c>
    </row>
    <row r="520" spans="1:2" x14ac:dyDescent="0.25">
      <c r="A520" t="s">
        <v>0</v>
      </c>
    </row>
    <row r="521" spans="1:2" x14ac:dyDescent="0.25">
      <c r="A521" t="s">
        <v>48</v>
      </c>
      <c r="B521" t="s">
        <v>1057</v>
      </c>
    </row>
    <row r="522" spans="1:2" x14ac:dyDescent="0.25">
      <c r="A522" t="s">
        <v>49</v>
      </c>
    </row>
    <row r="523" spans="1:2" x14ac:dyDescent="0.25">
      <c r="A523" t="s">
        <v>50</v>
      </c>
    </row>
    <row r="524" spans="1:2" x14ac:dyDescent="0.25">
      <c r="A524" t="s">
        <v>129</v>
      </c>
      <c r="B524" t="s">
        <v>2354</v>
      </c>
    </row>
    <row r="525" spans="1:2" x14ac:dyDescent="0.25">
      <c r="A525" t="s">
        <v>133</v>
      </c>
      <c r="B525" t="s">
        <v>2355</v>
      </c>
    </row>
    <row r="526" spans="1:2" x14ac:dyDescent="0.25">
      <c r="A526" t="s">
        <v>93</v>
      </c>
      <c r="B526" t="s">
        <v>2356</v>
      </c>
    </row>
    <row r="527" spans="1:2" x14ac:dyDescent="0.25">
      <c r="A527" t="s">
        <v>94</v>
      </c>
      <c r="B527" t="s">
        <v>2357</v>
      </c>
    </row>
    <row r="528" spans="1:2" x14ac:dyDescent="0.25">
      <c r="A528" t="s">
        <v>154</v>
      </c>
      <c r="B528" t="s">
        <v>1688</v>
      </c>
    </row>
    <row r="529" spans="1:2" x14ac:dyDescent="0.25">
      <c r="A529" t="s">
        <v>299</v>
      </c>
      <c r="B529" t="s">
        <v>1684</v>
      </c>
    </row>
    <row r="530" spans="1:2" x14ac:dyDescent="0.25">
      <c r="A530" t="s">
        <v>138</v>
      </c>
      <c r="B530" t="s">
        <v>1685</v>
      </c>
    </row>
    <row r="531" spans="1:2" x14ac:dyDescent="0.25">
      <c r="A531" t="s">
        <v>139</v>
      </c>
      <c r="B531" t="s">
        <v>1689</v>
      </c>
    </row>
    <row r="532" spans="1:2" x14ac:dyDescent="0.25">
      <c r="A532" t="s">
        <v>140</v>
      </c>
      <c r="B532" t="s">
        <v>1686</v>
      </c>
    </row>
    <row r="533" spans="1:2" x14ac:dyDescent="0.25">
      <c r="A533" t="s">
        <v>141</v>
      </c>
      <c r="B533" t="s">
        <v>1687</v>
      </c>
    </row>
    <row r="534" spans="1:2" x14ac:dyDescent="0.25">
      <c r="A534" t="s">
        <v>1092</v>
      </c>
      <c r="B534" t="s">
        <v>1690</v>
      </c>
    </row>
    <row r="535" spans="1:2" x14ac:dyDescent="0.25">
      <c r="A535" t="s">
        <v>686</v>
      </c>
      <c r="B535" t="s">
        <v>1691</v>
      </c>
    </row>
    <row r="536" spans="1:2" x14ac:dyDescent="0.25">
      <c r="A536" t="s">
        <v>1096</v>
      </c>
      <c r="B536" t="s">
        <v>1692</v>
      </c>
    </row>
    <row r="537" spans="1:2" x14ac:dyDescent="0.25">
      <c r="A537" t="s">
        <v>1097</v>
      </c>
      <c r="B537" t="s">
        <v>1693</v>
      </c>
    </row>
    <row r="538" spans="1:2" x14ac:dyDescent="0.25">
      <c r="A538" t="s">
        <v>98</v>
      </c>
      <c r="B538" t="s">
        <v>2034</v>
      </c>
    </row>
    <row r="539" spans="1:2" x14ac:dyDescent="0.25">
      <c r="A539" t="s">
        <v>100</v>
      </c>
      <c r="B539" t="s">
        <v>2358</v>
      </c>
    </row>
    <row r="540" spans="1:2" x14ac:dyDescent="0.25">
      <c r="A540" t="s">
        <v>101</v>
      </c>
      <c r="B540" t="s">
        <v>2030</v>
      </c>
    </row>
    <row r="541" spans="1:2" x14ac:dyDescent="0.25">
      <c r="A541" t="s">
        <v>63</v>
      </c>
      <c r="B541" t="s">
        <v>2354</v>
      </c>
    </row>
    <row r="542" spans="1:2" x14ac:dyDescent="0.25">
      <c r="A542" t="s">
        <v>102</v>
      </c>
      <c r="B542" t="s">
        <v>2031</v>
      </c>
    </row>
    <row r="543" spans="1:2" x14ac:dyDescent="0.25">
      <c r="A543" t="s">
        <v>104</v>
      </c>
      <c r="B543" t="s">
        <v>2355</v>
      </c>
    </row>
    <row r="544" spans="1:2" x14ac:dyDescent="0.25">
      <c r="A544" t="s">
        <v>103</v>
      </c>
      <c r="B544" t="s">
        <v>2035</v>
      </c>
    </row>
    <row r="545" spans="1:2" x14ac:dyDescent="0.25">
      <c r="A545" t="s">
        <v>105</v>
      </c>
      <c r="B545" t="s">
        <v>2359</v>
      </c>
    </row>
    <row r="546" spans="1:2" x14ac:dyDescent="0.25">
      <c r="A546" t="s">
        <v>106</v>
      </c>
      <c r="B546" t="s">
        <v>2032</v>
      </c>
    </row>
    <row r="547" spans="1:2" x14ac:dyDescent="0.25">
      <c r="A547" t="s">
        <v>64</v>
      </c>
      <c r="B547" t="s">
        <v>2356</v>
      </c>
    </row>
    <row r="548" spans="1:2" x14ac:dyDescent="0.25">
      <c r="A548" t="s">
        <v>107</v>
      </c>
      <c r="B548" t="s">
        <v>2033</v>
      </c>
    </row>
    <row r="549" spans="1:2" x14ac:dyDescent="0.25">
      <c r="A549" t="s">
        <v>109</v>
      </c>
      <c r="B549" t="s">
        <v>2357</v>
      </c>
    </row>
    <row r="550" spans="1:2" x14ac:dyDescent="0.25">
      <c r="A550" t="s">
        <v>108</v>
      </c>
      <c r="B550" t="s">
        <v>2036</v>
      </c>
    </row>
    <row r="551" spans="1:2" x14ac:dyDescent="0.25">
      <c r="A551" t="s">
        <v>110</v>
      </c>
      <c r="B551" t="s">
        <v>2360</v>
      </c>
    </row>
    <row r="552" spans="1:2" x14ac:dyDescent="0.25">
      <c r="A552" t="s">
        <v>111</v>
      </c>
      <c r="B552" t="s">
        <v>2037</v>
      </c>
    </row>
    <row r="553" spans="1:2" x14ac:dyDescent="0.25">
      <c r="A553" t="s">
        <v>65</v>
      </c>
      <c r="B553" t="s">
        <v>2361</v>
      </c>
    </row>
    <row r="554" spans="1:2" x14ac:dyDescent="0.25">
      <c r="A554" t="s">
        <v>112</v>
      </c>
      <c r="B554" t="s">
        <v>2038</v>
      </c>
    </row>
    <row r="555" spans="1:2" x14ac:dyDescent="0.25">
      <c r="A555" t="s">
        <v>114</v>
      </c>
      <c r="B555" t="s">
        <v>2362</v>
      </c>
    </row>
    <row r="556" spans="1:2" x14ac:dyDescent="0.25">
      <c r="A556" t="s">
        <v>113</v>
      </c>
      <c r="B556" t="s">
        <v>2039</v>
      </c>
    </row>
    <row r="557" spans="1:2" x14ac:dyDescent="0.25">
      <c r="A557" t="s">
        <v>115</v>
      </c>
      <c r="B557" t="s">
        <v>2363</v>
      </c>
    </row>
    <row r="558" spans="1:2" x14ac:dyDescent="0.25">
      <c r="A558" t="s">
        <v>52</v>
      </c>
    </row>
    <row r="559" spans="1:2" x14ac:dyDescent="0.25">
      <c r="A559" t="s">
        <v>36</v>
      </c>
    </row>
    <row r="560" spans="1:2" x14ac:dyDescent="0.25">
      <c r="A560" t="s">
        <v>37</v>
      </c>
    </row>
    <row r="561" spans="1:2" x14ac:dyDescent="0.25">
      <c r="A561" t="s">
        <v>38</v>
      </c>
      <c r="B561" t="s">
        <v>39</v>
      </c>
    </row>
    <row r="562" spans="1:2" x14ac:dyDescent="0.25">
      <c r="A562" t="s">
        <v>40</v>
      </c>
      <c r="B562" t="s">
        <v>41</v>
      </c>
    </row>
    <row r="563" spans="1:2" x14ac:dyDescent="0.25">
      <c r="A563" t="s">
        <v>42</v>
      </c>
      <c r="B563" t="s">
        <v>270</v>
      </c>
    </row>
    <row r="564" spans="1:2" x14ac:dyDescent="0.25">
      <c r="A564" t="s">
        <v>44</v>
      </c>
    </row>
    <row r="565" spans="1:2" x14ac:dyDescent="0.25">
      <c r="A565" t="s">
        <v>34</v>
      </c>
      <c r="B565" t="s">
        <v>45</v>
      </c>
    </row>
    <row r="566" spans="1:2" x14ac:dyDescent="0.25">
      <c r="A566" t="s">
        <v>46</v>
      </c>
    </row>
    <row r="567" spans="1:2" x14ac:dyDescent="0.25">
      <c r="A567" t="s">
        <v>47</v>
      </c>
    </row>
    <row r="568" spans="1:2" x14ac:dyDescent="0.25">
      <c r="A568" t="s">
        <v>0</v>
      </c>
    </row>
    <row r="569" spans="1:2" x14ac:dyDescent="0.25">
      <c r="A569" t="s">
        <v>48</v>
      </c>
    </row>
    <row r="570" spans="1:2" x14ac:dyDescent="0.25">
      <c r="A570" t="s">
        <v>49</v>
      </c>
    </row>
    <row r="571" spans="1:2" x14ac:dyDescent="0.25">
      <c r="A571" t="s">
        <v>50</v>
      </c>
    </row>
    <row r="572" spans="1:2" x14ac:dyDescent="0.25">
      <c r="A572" t="s">
        <v>132</v>
      </c>
      <c r="B572" t="s">
        <v>272</v>
      </c>
    </row>
    <row r="573" spans="1:2" x14ac:dyDescent="0.25">
      <c r="A573" t="s">
        <v>94</v>
      </c>
      <c r="B573" t="s">
        <v>274</v>
      </c>
    </row>
    <row r="574" spans="1:2" x14ac:dyDescent="0.25">
      <c r="A574" t="s">
        <v>58</v>
      </c>
      <c r="B574" t="s">
        <v>276</v>
      </c>
    </row>
    <row r="575" spans="1:2" x14ac:dyDescent="0.25">
      <c r="A575" t="s">
        <v>68</v>
      </c>
      <c r="B575" t="s">
        <v>1249</v>
      </c>
    </row>
    <row r="576" spans="1:2" x14ac:dyDescent="0.25">
      <c r="A576" t="s">
        <v>70</v>
      </c>
      <c r="B576" t="s">
        <v>278</v>
      </c>
    </row>
    <row r="577" spans="1:2" x14ac:dyDescent="0.25">
      <c r="A577" t="s">
        <v>75</v>
      </c>
      <c r="B577" t="s">
        <v>280</v>
      </c>
    </row>
    <row r="578" spans="1:2" x14ac:dyDescent="0.25">
      <c r="A578" t="s">
        <v>78</v>
      </c>
      <c r="B578" t="s">
        <v>282</v>
      </c>
    </row>
    <row r="579" spans="1:2" x14ac:dyDescent="0.25">
      <c r="A579" t="s">
        <v>128</v>
      </c>
      <c r="B579" t="s">
        <v>271</v>
      </c>
    </row>
    <row r="580" spans="1:2" x14ac:dyDescent="0.25">
      <c r="A580" t="s">
        <v>93</v>
      </c>
      <c r="B580" t="s">
        <v>273</v>
      </c>
    </row>
    <row r="581" spans="1:2" x14ac:dyDescent="0.25">
      <c r="A581" t="s">
        <v>57</v>
      </c>
      <c r="B581" t="s">
        <v>275</v>
      </c>
    </row>
    <row r="582" spans="1:2" x14ac:dyDescent="0.25">
      <c r="A582" t="s">
        <v>67</v>
      </c>
      <c r="B582" t="s">
        <v>1248</v>
      </c>
    </row>
    <row r="583" spans="1:2" x14ac:dyDescent="0.25">
      <c r="A583" t="s">
        <v>71</v>
      </c>
      <c r="B583" t="s">
        <v>277</v>
      </c>
    </row>
    <row r="584" spans="1:2" x14ac:dyDescent="0.25">
      <c r="A584" t="s">
        <v>74</v>
      </c>
      <c r="B584" t="s">
        <v>279</v>
      </c>
    </row>
    <row r="585" spans="1:2" x14ac:dyDescent="0.25">
      <c r="A585" t="s">
        <v>77</v>
      </c>
      <c r="B585" t="s">
        <v>281</v>
      </c>
    </row>
    <row r="586" spans="1:2" x14ac:dyDescent="0.25">
      <c r="A586" t="s">
        <v>52</v>
      </c>
    </row>
    <row r="587" spans="1:2" x14ac:dyDescent="0.25">
      <c r="A587" t="s">
        <v>36</v>
      </c>
    </row>
    <row r="588" spans="1:2" x14ac:dyDescent="0.25">
      <c r="A588" t="s">
        <v>37</v>
      </c>
    </row>
    <row r="589" spans="1:2" x14ac:dyDescent="0.25">
      <c r="A589" t="s">
        <v>38</v>
      </c>
      <c r="B589" t="s">
        <v>60</v>
      </c>
    </row>
    <row r="590" spans="1:2" x14ac:dyDescent="0.25">
      <c r="A590" t="s">
        <v>40</v>
      </c>
      <c r="B590" t="s">
        <v>41</v>
      </c>
    </row>
    <row r="591" spans="1:2" x14ac:dyDescent="0.25">
      <c r="A591" t="s">
        <v>42</v>
      </c>
      <c r="B591" t="s">
        <v>295</v>
      </c>
    </row>
    <row r="592" spans="1:2" x14ac:dyDescent="0.25">
      <c r="A592" t="s">
        <v>44</v>
      </c>
      <c r="B592" t="s">
        <v>296</v>
      </c>
    </row>
    <row r="593" spans="1:2" x14ac:dyDescent="0.25">
      <c r="A593" t="s">
        <v>34</v>
      </c>
      <c r="B593" t="s">
        <v>45</v>
      </c>
    </row>
    <row r="594" spans="1:2" x14ac:dyDescent="0.25">
      <c r="A594" t="s">
        <v>46</v>
      </c>
    </row>
    <row r="595" spans="1:2" x14ac:dyDescent="0.25">
      <c r="A595" t="s">
        <v>47</v>
      </c>
    </row>
    <row r="596" spans="1:2" x14ac:dyDescent="0.25">
      <c r="A596" t="s">
        <v>0</v>
      </c>
    </row>
    <row r="597" spans="1:2" x14ac:dyDescent="0.25">
      <c r="A597" t="s">
        <v>48</v>
      </c>
      <c r="B597" t="s">
        <v>297</v>
      </c>
    </row>
    <row r="598" spans="1:2" x14ac:dyDescent="0.25">
      <c r="A598" t="s">
        <v>49</v>
      </c>
    </row>
    <row r="599" spans="1:2" x14ac:dyDescent="0.25">
      <c r="A599" t="s">
        <v>50</v>
      </c>
    </row>
    <row r="600" spans="1:2" x14ac:dyDescent="0.25">
      <c r="A600" t="s">
        <v>57</v>
      </c>
      <c r="B600" t="s">
        <v>2887</v>
      </c>
    </row>
    <row r="601" spans="1:2" x14ac:dyDescent="0.25">
      <c r="A601" t="s">
        <v>129</v>
      </c>
      <c r="B601" t="s">
        <v>2888</v>
      </c>
    </row>
    <row r="602" spans="1:2" x14ac:dyDescent="0.25">
      <c r="A602" t="s">
        <v>93</v>
      </c>
      <c r="B602" t="s">
        <v>2889</v>
      </c>
    </row>
    <row r="603" spans="1:2" x14ac:dyDescent="0.25">
      <c r="A603" t="s">
        <v>52</v>
      </c>
    </row>
    <row r="604" spans="1:2" x14ac:dyDescent="0.25">
      <c r="A604" t="s">
        <v>36</v>
      </c>
    </row>
    <row r="605" spans="1:2" x14ac:dyDescent="0.25">
      <c r="A605" t="s">
        <v>37</v>
      </c>
    </row>
    <row r="606" spans="1:2" x14ac:dyDescent="0.25">
      <c r="A606" t="s">
        <v>38</v>
      </c>
      <c r="B606" t="s">
        <v>60</v>
      </c>
    </row>
    <row r="607" spans="1:2" x14ac:dyDescent="0.25">
      <c r="A607" t="s">
        <v>40</v>
      </c>
      <c r="B607" t="s">
        <v>41</v>
      </c>
    </row>
    <row r="608" spans="1:2" x14ac:dyDescent="0.25">
      <c r="A608" t="s">
        <v>42</v>
      </c>
      <c r="B608" t="s">
        <v>298</v>
      </c>
    </row>
    <row r="609" spans="1:2" x14ac:dyDescent="0.25">
      <c r="A609" t="s">
        <v>44</v>
      </c>
      <c r="B609" t="s">
        <v>1058</v>
      </c>
    </row>
    <row r="610" spans="1:2" x14ac:dyDescent="0.25">
      <c r="A610" t="s">
        <v>34</v>
      </c>
      <c r="B610" t="s">
        <v>45</v>
      </c>
    </row>
    <row r="611" spans="1:2" x14ac:dyDescent="0.25">
      <c r="A611" t="s">
        <v>46</v>
      </c>
    </row>
    <row r="612" spans="1:2" x14ac:dyDescent="0.25">
      <c r="A612" t="s">
        <v>47</v>
      </c>
    </row>
    <row r="613" spans="1:2" x14ac:dyDescent="0.25">
      <c r="A613" t="s">
        <v>0</v>
      </c>
    </row>
    <row r="614" spans="1:2" x14ac:dyDescent="0.25">
      <c r="A614" t="s">
        <v>48</v>
      </c>
      <c r="B614" t="s">
        <v>1059</v>
      </c>
    </row>
    <row r="615" spans="1:2" x14ac:dyDescent="0.25">
      <c r="A615" t="s">
        <v>49</v>
      </c>
    </row>
    <row r="616" spans="1:2" x14ac:dyDescent="0.25">
      <c r="A616" t="s">
        <v>50</v>
      </c>
    </row>
    <row r="617" spans="1:2" x14ac:dyDescent="0.25">
      <c r="A617" t="s">
        <v>103</v>
      </c>
      <c r="B617" t="s">
        <v>2046</v>
      </c>
    </row>
    <row r="618" spans="1:2" x14ac:dyDescent="0.25">
      <c r="A618" t="s">
        <v>102</v>
      </c>
      <c r="B618" t="s">
        <v>2047</v>
      </c>
    </row>
    <row r="619" spans="1:2" x14ac:dyDescent="0.25">
      <c r="A619" t="s">
        <v>101</v>
      </c>
      <c r="B619" t="s">
        <v>2048</v>
      </c>
    </row>
    <row r="620" spans="1:2" x14ac:dyDescent="0.25">
      <c r="A620" t="s">
        <v>98</v>
      </c>
      <c r="B620" t="s">
        <v>2043</v>
      </c>
    </row>
    <row r="621" spans="1:2" x14ac:dyDescent="0.25">
      <c r="A621" t="s">
        <v>97</v>
      </c>
      <c r="B621" t="s">
        <v>2044</v>
      </c>
    </row>
    <row r="622" spans="1:2" x14ac:dyDescent="0.25">
      <c r="A622" t="s">
        <v>96</v>
      </c>
      <c r="B622" t="s">
        <v>2045</v>
      </c>
    </row>
    <row r="623" spans="1:2" x14ac:dyDescent="0.25">
      <c r="A623" t="s">
        <v>95</v>
      </c>
      <c r="B623" t="s">
        <v>2040</v>
      </c>
    </row>
    <row r="624" spans="1:2" x14ac:dyDescent="0.25">
      <c r="A624" t="s">
        <v>94</v>
      </c>
      <c r="B624" t="s">
        <v>2041</v>
      </c>
    </row>
    <row r="625" spans="1:2" x14ac:dyDescent="0.25">
      <c r="A625" t="s">
        <v>93</v>
      </c>
      <c r="B625" t="s">
        <v>2042</v>
      </c>
    </row>
    <row r="626" spans="1:2" x14ac:dyDescent="0.25">
      <c r="A626" t="s">
        <v>139</v>
      </c>
      <c r="B626" t="s">
        <v>1700</v>
      </c>
    </row>
    <row r="627" spans="1:2" x14ac:dyDescent="0.25">
      <c r="A627" t="s">
        <v>138</v>
      </c>
      <c r="B627" t="s">
        <v>1701</v>
      </c>
    </row>
    <row r="628" spans="1:2" x14ac:dyDescent="0.25">
      <c r="A628" t="s">
        <v>299</v>
      </c>
      <c r="B628" t="s">
        <v>1702</v>
      </c>
    </row>
    <row r="629" spans="1:2" x14ac:dyDescent="0.25">
      <c r="A629" t="s">
        <v>154</v>
      </c>
      <c r="B629" t="s">
        <v>1694</v>
      </c>
    </row>
    <row r="630" spans="1:2" x14ac:dyDescent="0.25">
      <c r="A630" t="s">
        <v>153</v>
      </c>
      <c r="B630" t="s">
        <v>1695</v>
      </c>
    </row>
    <row r="631" spans="1:2" x14ac:dyDescent="0.25">
      <c r="A631" t="s">
        <v>135</v>
      </c>
      <c r="B631" t="s">
        <v>1696</v>
      </c>
    </row>
    <row r="632" spans="1:2" x14ac:dyDescent="0.25">
      <c r="A632" t="s">
        <v>131</v>
      </c>
      <c r="B632" t="s">
        <v>1697</v>
      </c>
    </row>
    <row r="633" spans="1:2" x14ac:dyDescent="0.25">
      <c r="A633" t="s">
        <v>133</v>
      </c>
      <c r="B633" t="s">
        <v>1698</v>
      </c>
    </row>
    <row r="634" spans="1:2" x14ac:dyDescent="0.25">
      <c r="A634" t="s">
        <v>129</v>
      </c>
      <c r="B634" t="s">
        <v>1699</v>
      </c>
    </row>
    <row r="635" spans="1:2" x14ac:dyDescent="0.25">
      <c r="A635" t="s">
        <v>681</v>
      </c>
      <c r="B635" t="s">
        <v>2646</v>
      </c>
    </row>
    <row r="636" spans="1:2" x14ac:dyDescent="0.25">
      <c r="A636" t="s">
        <v>1392</v>
      </c>
      <c r="B636" t="s">
        <v>2640</v>
      </c>
    </row>
    <row r="637" spans="1:2" x14ac:dyDescent="0.25">
      <c r="A637" t="s">
        <v>465</v>
      </c>
      <c r="B637" t="s">
        <v>2641</v>
      </c>
    </row>
    <row r="638" spans="1:2" x14ac:dyDescent="0.25">
      <c r="A638" t="s">
        <v>1393</v>
      </c>
      <c r="B638" t="s">
        <v>2187</v>
      </c>
    </row>
    <row r="639" spans="1:2" x14ac:dyDescent="0.25">
      <c r="A639" t="s">
        <v>302</v>
      </c>
      <c r="B639" t="s">
        <v>2181</v>
      </c>
    </row>
    <row r="640" spans="1:2" x14ac:dyDescent="0.25">
      <c r="A640" t="s">
        <v>235</v>
      </c>
      <c r="B640" t="s">
        <v>2182</v>
      </c>
    </row>
    <row r="641" spans="1:2" x14ac:dyDescent="0.25">
      <c r="A641" t="s">
        <v>1394</v>
      </c>
      <c r="B641" t="s">
        <v>1866</v>
      </c>
    </row>
    <row r="642" spans="1:2" x14ac:dyDescent="0.25">
      <c r="A642" t="s">
        <v>305</v>
      </c>
      <c r="B642" t="s">
        <v>1867</v>
      </c>
    </row>
    <row r="643" spans="1:2" x14ac:dyDescent="0.25">
      <c r="A643" t="s">
        <v>233</v>
      </c>
      <c r="B643" t="s">
        <v>1868</v>
      </c>
    </row>
    <row r="644" spans="1:2" x14ac:dyDescent="0.25">
      <c r="A644" t="s">
        <v>682</v>
      </c>
      <c r="B644" t="s">
        <v>2647</v>
      </c>
    </row>
    <row r="645" spans="1:2" x14ac:dyDescent="0.25">
      <c r="A645" t="s">
        <v>1395</v>
      </c>
      <c r="B645" t="s">
        <v>2642</v>
      </c>
    </row>
    <row r="646" spans="1:2" x14ac:dyDescent="0.25">
      <c r="A646" t="s">
        <v>467</v>
      </c>
      <c r="B646" t="s">
        <v>2643</v>
      </c>
    </row>
    <row r="647" spans="1:2" x14ac:dyDescent="0.25">
      <c r="A647" t="s">
        <v>1396</v>
      </c>
      <c r="B647" t="s">
        <v>2188</v>
      </c>
    </row>
    <row r="648" spans="1:2" x14ac:dyDescent="0.25">
      <c r="A648" t="s">
        <v>1397</v>
      </c>
      <c r="B648" t="s">
        <v>2183</v>
      </c>
    </row>
    <row r="649" spans="1:2" x14ac:dyDescent="0.25">
      <c r="A649" t="s">
        <v>300</v>
      </c>
      <c r="B649" t="s">
        <v>2184</v>
      </c>
    </row>
    <row r="650" spans="1:2" x14ac:dyDescent="0.25">
      <c r="A650" t="s">
        <v>1398</v>
      </c>
      <c r="B650" t="s">
        <v>1869</v>
      </c>
    </row>
    <row r="651" spans="1:2" x14ac:dyDescent="0.25">
      <c r="A651" t="s">
        <v>1399</v>
      </c>
      <c r="B651" t="s">
        <v>1870</v>
      </c>
    </row>
    <row r="652" spans="1:2" x14ac:dyDescent="0.25">
      <c r="A652" t="s">
        <v>303</v>
      </c>
      <c r="B652" t="s">
        <v>1871</v>
      </c>
    </row>
    <row r="653" spans="1:2" x14ac:dyDescent="0.25">
      <c r="A653" t="s">
        <v>105</v>
      </c>
      <c r="B653" t="s">
        <v>2388</v>
      </c>
    </row>
    <row r="654" spans="1:2" x14ac:dyDescent="0.25">
      <c r="A654" t="s">
        <v>104</v>
      </c>
      <c r="B654" t="s">
        <v>2389</v>
      </c>
    </row>
    <row r="655" spans="1:2" x14ac:dyDescent="0.25">
      <c r="A655" t="s">
        <v>63</v>
      </c>
      <c r="B655" t="s">
        <v>2390</v>
      </c>
    </row>
    <row r="656" spans="1:2" x14ac:dyDescent="0.25">
      <c r="A656" t="s">
        <v>100</v>
      </c>
      <c r="B656" t="s">
        <v>2382</v>
      </c>
    </row>
    <row r="657" spans="1:2" x14ac:dyDescent="0.25">
      <c r="A657" t="s">
        <v>99</v>
      </c>
      <c r="B657" t="s">
        <v>2383</v>
      </c>
    </row>
    <row r="658" spans="1:2" x14ac:dyDescent="0.25">
      <c r="A658" t="s">
        <v>62</v>
      </c>
      <c r="B658" t="s">
        <v>2384</v>
      </c>
    </row>
    <row r="659" spans="1:2" x14ac:dyDescent="0.25">
      <c r="A659" t="s">
        <v>56</v>
      </c>
      <c r="B659" t="s">
        <v>2385</v>
      </c>
    </row>
    <row r="660" spans="1:2" x14ac:dyDescent="0.25">
      <c r="A660" t="s">
        <v>55</v>
      </c>
      <c r="B660" t="s">
        <v>2386</v>
      </c>
    </row>
    <row r="661" spans="1:2" x14ac:dyDescent="0.25">
      <c r="A661" t="s">
        <v>54</v>
      </c>
      <c r="B661" t="s">
        <v>2387</v>
      </c>
    </row>
    <row r="662" spans="1:2" x14ac:dyDescent="0.25">
      <c r="A662" t="s">
        <v>680</v>
      </c>
      <c r="B662" t="s">
        <v>2648</v>
      </c>
    </row>
    <row r="663" spans="1:2" x14ac:dyDescent="0.25">
      <c r="A663" t="s">
        <v>679</v>
      </c>
      <c r="B663" t="s">
        <v>2644</v>
      </c>
    </row>
    <row r="664" spans="1:2" x14ac:dyDescent="0.25">
      <c r="A664" t="s">
        <v>463</v>
      </c>
      <c r="B664" t="s">
        <v>2645</v>
      </c>
    </row>
    <row r="665" spans="1:2" x14ac:dyDescent="0.25">
      <c r="A665" t="s">
        <v>1400</v>
      </c>
      <c r="B665" t="s">
        <v>2189</v>
      </c>
    </row>
    <row r="666" spans="1:2" x14ac:dyDescent="0.25">
      <c r="A666" t="s">
        <v>301</v>
      </c>
      <c r="B666" t="s">
        <v>2185</v>
      </c>
    </row>
    <row r="667" spans="1:2" x14ac:dyDescent="0.25">
      <c r="A667" t="s">
        <v>234</v>
      </c>
      <c r="B667" t="s">
        <v>2186</v>
      </c>
    </row>
    <row r="668" spans="1:2" x14ac:dyDescent="0.25">
      <c r="A668" t="s">
        <v>1401</v>
      </c>
      <c r="B668" t="s">
        <v>1872</v>
      </c>
    </row>
    <row r="669" spans="1:2" x14ac:dyDescent="0.25">
      <c r="A669" t="s">
        <v>304</v>
      </c>
      <c r="B669" t="s">
        <v>1873</v>
      </c>
    </row>
    <row r="670" spans="1:2" x14ac:dyDescent="0.25">
      <c r="A670" t="s">
        <v>232</v>
      </c>
      <c r="B670" t="s">
        <v>1874</v>
      </c>
    </row>
    <row r="671" spans="1:2" x14ac:dyDescent="0.25">
      <c r="A671" t="s">
        <v>52</v>
      </c>
    </row>
    <row r="672" spans="1:2" x14ac:dyDescent="0.25">
      <c r="A672" t="s">
        <v>36</v>
      </c>
    </row>
    <row r="673" spans="1:2" x14ac:dyDescent="0.25">
      <c r="A673" t="s">
        <v>37</v>
      </c>
    </row>
    <row r="674" spans="1:2" x14ac:dyDescent="0.25">
      <c r="A674" t="s">
        <v>38</v>
      </c>
      <c r="B674" t="s">
        <v>39</v>
      </c>
    </row>
    <row r="675" spans="1:2" x14ac:dyDescent="0.25">
      <c r="A675" t="s">
        <v>40</v>
      </c>
      <c r="B675" t="s">
        <v>41</v>
      </c>
    </row>
    <row r="676" spans="1:2" x14ac:dyDescent="0.25">
      <c r="A676" t="s">
        <v>42</v>
      </c>
      <c r="B676" t="s">
        <v>309</v>
      </c>
    </row>
    <row r="677" spans="1:2" x14ac:dyDescent="0.25">
      <c r="A677" t="s">
        <v>44</v>
      </c>
    </row>
    <row r="678" spans="1:2" x14ac:dyDescent="0.25">
      <c r="A678" t="s">
        <v>34</v>
      </c>
      <c r="B678" t="s">
        <v>45</v>
      </c>
    </row>
    <row r="679" spans="1:2" x14ac:dyDescent="0.25">
      <c r="A679" t="s">
        <v>46</v>
      </c>
    </row>
    <row r="680" spans="1:2" x14ac:dyDescent="0.25">
      <c r="A680" t="s">
        <v>47</v>
      </c>
    </row>
    <row r="681" spans="1:2" x14ac:dyDescent="0.25">
      <c r="A681" t="s">
        <v>0</v>
      </c>
    </row>
    <row r="682" spans="1:2" x14ac:dyDescent="0.25">
      <c r="A682" t="s">
        <v>48</v>
      </c>
    </row>
    <row r="683" spans="1:2" x14ac:dyDescent="0.25">
      <c r="A683" t="s">
        <v>49</v>
      </c>
    </row>
    <row r="684" spans="1:2" x14ac:dyDescent="0.25">
      <c r="A684" t="s">
        <v>50</v>
      </c>
    </row>
    <row r="685" spans="1:2" x14ac:dyDescent="0.25">
      <c r="A685" t="s">
        <v>132</v>
      </c>
      <c r="B685" t="s">
        <v>311</v>
      </c>
    </row>
    <row r="686" spans="1:2" x14ac:dyDescent="0.25">
      <c r="A686" t="s">
        <v>133</v>
      </c>
      <c r="B686" t="s">
        <v>313</v>
      </c>
    </row>
    <row r="687" spans="1:2" x14ac:dyDescent="0.25">
      <c r="A687" t="s">
        <v>58</v>
      </c>
      <c r="B687" t="s">
        <v>315</v>
      </c>
    </row>
    <row r="688" spans="1:2" x14ac:dyDescent="0.25">
      <c r="A688" t="s">
        <v>68</v>
      </c>
      <c r="B688" t="s">
        <v>317</v>
      </c>
    </row>
    <row r="689" spans="1:2" x14ac:dyDescent="0.25">
      <c r="A689" t="s">
        <v>70</v>
      </c>
      <c r="B689" t="s">
        <v>319</v>
      </c>
    </row>
    <row r="690" spans="1:2" x14ac:dyDescent="0.25">
      <c r="A690" t="s">
        <v>73</v>
      </c>
      <c r="B690" t="s">
        <v>321</v>
      </c>
    </row>
    <row r="691" spans="1:2" x14ac:dyDescent="0.25">
      <c r="A691" t="s">
        <v>75</v>
      </c>
      <c r="B691" t="s">
        <v>323</v>
      </c>
    </row>
    <row r="692" spans="1:2" x14ac:dyDescent="0.25">
      <c r="A692" t="s">
        <v>128</v>
      </c>
      <c r="B692" t="s">
        <v>310</v>
      </c>
    </row>
    <row r="693" spans="1:2" x14ac:dyDescent="0.25">
      <c r="A693" t="s">
        <v>129</v>
      </c>
      <c r="B693" t="s">
        <v>312</v>
      </c>
    </row>
    <row r="694" spans="1:2" x14ac:dyDescent="0.25">
      <c r="A694" t="s">
        <v>57</v>
      </c>
      <c r="B694" t="s">
        <v>314</v>
      </c>
    </row>
    <row r="695" spans="1:2" x14ac:dyDescent="0.25">
      <c r="A695" t="s">
        <v>67</v>
      </c>
      <c r="B695" t="s">
        <v>316</v>
      </c>
    </row>
    <row r="696" spans="1:2" x14ac:dyDescent="0.25">
      <c r="A696" t="s">
        <v>71</v>
      </c>
      <c r="B696" t="s">
        <v>318</v>
      </c>
    </row>
    <row r="697" spans="1:2" x14ac:dyDescent="0.25">
      <c r="A697" t="s">
        <v>72</v>
      </c>
      <c r="B697" t="s">
        <v>320</v>
      </c>
    </row>
    <row r="698" spans="1:2" x14ac:dyDescent="0.25">
      <c r="A698" t="s">
        <v>74</v>
      </c>
      <c r="B698" t="s">
        <v>322</v>
      </c>
    </row>
    <row r="699" spans="1:2" x14ac:dyDescent="0.25">
      <c r="A699" t="s">
        <v>52</v>
      </c>
    </row>
    <row r="700" spans="1:2" x14ac:dyDescent="0.25">
      <c r="A700" t="s">
        <v>36</v>
      </c>
    </row>
    <row r="701" spans="1:2" x14ac:dyDescent="0.25">
      <c r="A701" t="s">
        <v>37</v>
      </c>
    </row>
    <row r="702" spans="1:2" x14ac:dyDescent="0.25">
      <c r="A702" t="s">
        <v>38</v>
      </c>
      <c r="B702" t="s">
        <v>60</v>
      </c>
    </row>
    <row r="703" spans="1:2" x14ac:dyDescent="0.25">
      <c r="A703" t="s">
        <v>40</v>
      </c>
      <c r="B703" t="s">
        <v>41</v>
      </c>
    </row>
    <row r="704" spans="1:2" x14ac:dyDescent="0.25">
      <c r="A704" t="s">
        <v>42</v>
      </c>
      <c r="B704" t="s">
        <v>324</v>
      </c>
    </row>
    <row r="705" spans="1:2" x14ac:dyDescent="0.25">
      <c r="A705" t="s">
        <v>44</v>
      </c>
      <c r="B705" t="s">
        <v>566</v>
      </c>
    </row>
    <row r="706" spans="1:2" x14ac:dyDescent="0.25">
      <c r="A706" t="s">
        <v>34</v>
      </c>
      <c r="B706" t="s">
        <v>45</v>
      </c>
    </row>
    <row r="707" spans="1:2" x14ac:dyDescent="0.25">
      <c r="A707" t="s">
        <v>46</v>
      </c>
    </row>
    <row r="708" spans="1:2" x14ac:dyDescent="0.25">
      <c r="A708" t="s">
        <v>47</v>
      </c>
    </row>
    <row r="709" spans="1:2" x14ac:dyDescent="0.25">
      <c r="A709" t="s">
        <v>0</v>
      </c>
    </row>
    <row r="710" spans="1:2" x14ac:dyDescent="0.25">
      <c r="A710" t="s">
        <v>48</v>
      </c>
      <c r="B710" t="s">
        <v>1060</v>
      </c>
    </row>
    <row r="711" spans="1:2" x14ac:dyDescent="0.25">
      <c r="A711" t="s">
        <v>49</v>
      </c>
    </row>
    <row r="712" spans="1:2" x14ac:dyDescent="0.25">
      <c r="A712" t="s">
        <v>50</v>
      </c>
    </row>
    <row r="713" spans="1:2" x14ac:dyDescent="0.25">
      <c r="A713" t="s">
        <v>131</v>
      </c>
      <c r="B713" t="s">
        <v>1888</v>
      </c>
    </row>
    <row r="714" spans="1:2" x14ac:dyDescent="0.25">
      <c r="A714" t="s">
        <v>133</v>
      </c>
      <c r="B714" t="s">
        <v>1889</v>
      </c>
    </row>
    <row r="715" spans="1:2" x14ac:dyDescent="0.25">
      <c r="A715" t="s">
        <v>129</v>
      </c>
      <c r="B715" t="s">
        <v>1890</v>
      </c>
    </row>
    <row r="716" spans="1:2" x14ac:dyDescent="0.25">
      <c r="A716" t="s">
        <v>95</v>
      </c>
      <c r="B716" t="s">
        <v>2203</v>
      </c>
    </row>
    <row r="717" spans="1:2" x14ac:dyDescent="0.25">
      <c r="A717" t="s">
        <v>94</v>
      </c>
      <c r="B717" t="s">
        <v>2204</v>
      </c>
    </row>
    <row r="718" spans="1:2" x14ac:dyDescent="0.25">
      <c r="A718" t="s">
        <v>93</v>
      </c>
      <c r="B718" t="s">
        <v>2205</v>
      </c>
    </row>
    <row r="719" spans="1:2" x14ac:dyDescent="0.25">
      <c r="A719" t="s">
        <v>56</v>
      </c>
      <c r="B719" t="s">
        <v>2702</v>
      </c>
    </row>
    <row r="720" spans="1:2" x14ac:dyDescent="0.25">
      <c r="A720" t="s">
        <v>55</v>
      </c>
      <c r="B720" t="s">
        <v>2703</v>
      </c>
    </row>
    <row r="721" spans="1:2" x14ac:dyDescent="0.25">
      <c r="A721" t="s">
        <v>54</v>
      </c>
      <c r="B721" t="s">
        <v>2704</v>
      </c>
    </row>
    <row r="722" spans="1:2" x14ac:dyDescent="0.25">
      <c r="A722" t="s">
        <v>52</v>
      </c>
    </row>
    <row r="723" spans="1:2" x14ac:dyDescent="0.25">
      <c r="A723" t="s">
        <v>36</v>
      </c>
    </row>
    <row r="724" spans="1:2" x14ac:dyDescent="0.25">
      <c r="A724" t="s">
        <v>37</v>
      </c>
    </row>
    <row r="725" spans="1:2" x14ac:dyDescent="0.25">
      <c r="A725" t="s">
        <v>38</v>
      </c>
      <c r="B725" t="s">
        <v>39</v>
      </c>
    </row>
    <row r="726" spans="1:2" x14ac:dyDescent="0.25">
      <c r="A726" t="s">
        <v>40</v>
      </c>
      <c r="B726" t="s">
        <v>41</v>
      </c>
    </row>
    <row r="727" spans="1:2" x14ac:dyDescent="0.25">
      <c r="A727" t="s">
        <v>42</v>
      </c>
      <c r="B727" t="s">
        <v>328</v>
      </c>
    </row>
    <row r="728" spans="1:2" x14ac:dyDescent="0.25">
      <c r="A728" t="s">
        <v>44</v>
      </c>
    </row>
    <row r="729" spans="1:2" x14ac:dyDescent="0.25">
      <c r="A729" t="s">
        <v>34</v>
      </c>
      <c r="B729" t="s">
        <v>45</v>
      </c>
    </row>
    <row r="730" spans="1:2" x14ac:dyDescent="0.25">
      <c r="A730" t="s">
        <v>46</v>
      </c>
    </row>
    <row r="731" spans="1:2" x14ac:dyDescent="0.25">
      <c r="A731" t="s">
        <v>47</v>
      </c>
    </row>
    <row r="732" spans="1:2" x14ac:dyDescent="0.25">
      <c r="A732" t="s">
        <v>0</v>
      </c>
    </row>
    <row r="733" spans="1:2" x14ac:dyDescent="0.25">
      <c r="A733" t="s">
        <v>48</v>
      </c>
    </row>
    <row r="734" spans="1:2" x14ac:dyDescent="0.25">
      <c r="A734" t="s">
        <v>49</v>
      </c>
    </row>
    <row r="735" spans="1:2" x14ac:dyDescent="0.25">
      <c r="A735" t="s">
        <v>50</v>
      </c>
    </row>
    <row r="736" spans="1:2" x14ac:dyDescent="0.25">
      <c r="A736" t="s">
        <v>132</v>
      </c>
      <c r="B736" t="s">
        <v>330</v>
      </c>
    </row>
    <row r="737" spans="1:2" x14ac:dyDescent="0.25">
      <c r="A737" t="s">
        <v>133</v>
      </c>
      <c r="B737" t="s">
        <v>332</v>
      </c>
    </row>
    <row r="738" spans="1:2" x14ac:dyDescent="0.25">
      <c r="A738" t="s">
        <v>94</v>
      </c>
      <c r="B738" t="s">
        <v>334</v>
      </c>
    </row>
    <row r="739" spans="1:2" x14ac:dyDescent="0.25">
      <c r="A739" t="s">
        <v>55</v>
      </c>
      <c r="B739" t="s">
        <v>336</v>
      </c>
    </row>
    <row r="740" spans="1:2" x14ac:dyDescent="0.25">
      <c r="A740" t="s">
        <v>58</v>
      </c>
      <c r="B740" t="s">
        <v>338</v>
      </c>
    </row>
    <row r="741" spans="1:2" x14ac:dyDescent="0.25">
      <c r="A741" t="s">
        <v>68</v>
      </c>
      <c r="B741" t="s">
        <v>340</v>
      </c>
    </row>
    <row r="742" spans="1:2" x14ac:dyDescent="0.25">
      <c r="A742" t="s">
        <v>70</v>
      </c>
      <c r="B742" t="s">
        <v>342</v>
      </c>
    </row>
    <row r="743" spans="1:2" x14ac:dyDescent="0.25">
      <c r="A743" t="s">
        <v>73</v>
      </c>
      <c r="B743" t="s">
        <v>488</v>
      </c>
    </row>
    <row r="744" spans="1:2" x14ac:dyDescent="0.25">
      <c r="A744" t="s">
        <v>75</v>
      </c>
      <c r="B744" t="s">
        <v>490</v>
      </c>
    </row>
    <row r="745" spans="1:2" x14ac:dyDescent="0.25">
      <c r="A745" t="s">
        <v>78</v>
      </c>
      <c r="B745" t="s">
        <v>492</v>
      </c>
    </row>
    <row r="746" spans="1:2" x14ac:dyDescent="0.25">
      <c r="A746" t="s">
        <v>81</v>
      </c>
      <c r="B746" t="s">
        <v>494</v>
      </c>
    </row>
    <row r="747" spans="1:2" x14ac:dyDescent="0.25">
      <c r="A747" t="s">
        <v>128</v>
      </c>
      <c r="B747" t="s">
        <v>329</v>
      </c>
    </row>
    <row r="748" spans="1:2" x14ac:dyDescent="0.25">
      <c r="A748" t="s">
        <v>129</v>
      </c>
      <c r="B748" t="s">
        <v>331</v>
      </c>
    </row>
    <row r="749" spans="1:2" x14ac:dyDescent="0.25">
      <c r="A749" t="s">
        <v>93</v>
      </c>
      <c r="B749" t="s">
        <v>333</v>
      </c>
    </row>
    <row r="750" spans="1:2" x14ac:dyDescent="0.25">
      <c r="A750" t="s">
        <v>54</v>
      </c>
      <c r="B750" t="s">
        <v>335</v>
      </c>
    </row>
    <row r="751" spans="1:2" x14ac:dyDescent="0.25">
      <c r="A751" t="s">
        <v>57</v>
      </c>
      <c r="B751" t="s">
        <v>337</v>
      </c>
    </row>
    <row r="752" spans="1:2" x14ac:dyDescent="0.25">
      <c r="A752" t="s">
        <v>67</v>
      </c>
      <c r="B752" t="s">
        <v>339</v>
      </c>
    </row>
    <row r="753" spans="1:2" x14ac:dyDescent="0.25">
      <c r="A753" t="s">
        <v>71</v>
      </c>
      <c r="B753" t="s">
        <v>341</v>
      </c>
    </row>
    <row r="754" spans="1:2" x14ac:dyDescent="0.25">
      <c r="A754" t="s">
        <v>72</v>
      </c>
      <c r="B754" t="s">
        <v>487</v>
      </c>
    </row>
    <row r="755" spans="1:2" x14ac:dyDescent="0.25">
      <c r="A755" t="s">
        <v>74</v>
      </c>
      <c r="B755" t="s">
        <v>489</v>
      </c>
    </row>
    <row r="756" spans="1:2" x14ac:dyDescent="0.25">
      <c r="A756" t="s">
        <v>77</v>
      </c>
      <c r="B756" t="s">
        <v>491</v>
      </c>
    </row>
    <row r="757" spans="1:2" x14ac:dyDescent="0.25">
      <c r="A757" t="s">
        <v>80</v>
      </c>
      <c r="B757" t="s">
        <v>493</v>
      </c>
    </row>
    <row r="758" spans="1:2" x14ac:dyDescent="0.25">
      <c r="A758" t="s">
        <v>52</v>
      </c>
    </row>
    <row r="759" spans="1:2" x14ac:dyDescent="0.25">
      <c r="A759" t="s">
        <v>36</v>
      </c>
    </row>
    <row r="760" spans="1:2" x14ac:dyDescent="0.25">
      <c r="A760" t="s">
        <v>37</v>
      </c>
    </row>
    <row r="761" spans="1:2" x14ac:dyDescent="0.25">
      <c r="A761" t="s">
        <v>38</v>
      </c>
      <c r="B761" t="s">
        <v>60</v>
      </c>
    </row>
    <row r="762" spans="1:2" x14ac:dyDescent="0.25">
      <c r="A762" t="s">
        <v>40</v>
      </c>
      <c r="B762" t="s">
        <v>41</v>
      </c>
    </row>
    <row r="763" spans="1:2" x14ac:dyDescent="0.25">
      <c r="A763" t="s">
        <v>42</v>
      </c>
      <c r="B763" t="s">
        <v>347</v>
      </c>
    </row>
    <row r="764" spans="1:2" x14ac:dyDescent="0.25">
      <c r="A764" t="s">
        <v>44</v>
      </c>
      <c r="B764" t="s">
        <v>1061</v>
      </c>
    </row>
    <row r="765" spans="1:2" x14ac:dyDescent="0.25">
      <c r="A765" t="s">
        <v>34</v>
      </c>
      <c r="B765" t="s">
        <v>45</v>
      </c>
    </row>
    <row r="766" spans="1:2" x14ac:dyDescent="0.25">
      <c r="A766" t="s">
        <v>46</v>
      </c>
    </row>
    <row r="767" spans="1:2" x14ac:dyDescent="0.25">
      <c r="A767" t="s">
        <v>47</v>
      </c>
    </row>
    <row r="768" spans="1:2" x14ac:dyDescent="0.25">
      <c r="A768" t="s">
        <v>0</v>
      </c>
    </row>
    <row r="769" spans="1:2" x14ac:dyDescent="0.25">
      <c r="A769" t="s">
        <v>48</v>
      </c>
      <c r="B769" t="s">
        <v>1402</v>
      </c>
    </row>
    <row r="770" spans="1:2" x14ac:dyDescent="0.25">
      <c r="A770" t="s">
        <v>49</v>
      </c>
    </row>
    <row r="771" spans="1:2" x14ac:dyDescent="0.25">
      <c r="A771" t="s">
        <v>50</v>
      </c>
    </row>
    <row r="772" spans="1:2" x14ac:dyDescent="0.25">
      <c r="A772" t="s">
        <v>684</v>
      </c>
      <c r="B772" t="s">
        <v>1706</v>
      </c>
    </row>
    <row r="773" spans="1:2" x14ac:dyDescent="0.25">
      <c r="A773" t="s">
        <v>154</v>
      </c>
      <c r="B773" t="s">
        <v>2049</v>
      </c>
    </row>
    <row r="774" spans="1:2" x14ac:dyDescent="0.25">
      <c r="A774" t="s">
        <v>683</v>
      </c>
      <c r="B774" t="s">
        <v>1707</v>
      </c>
    </row>
    <row r="775" spans="1:2" x14ac:dyDescent="0.25">
      <c r="A775" t="s">
        <v>153</v>
      </c>
      <c r="B775" t="s">
        <v>2050</v>
      </c>
    </row>
    <row r="776" spans="1:2" x14ac:dyDescent="0.25">
      <c r="A776" t="s">
        <v>134</v>
      </c>
      <c r="B776" t="s">
        <v>1708</v>
      </c>
    </row>
    <row r="777" spans="1:2" x14ac:dyDescent="0.25">
      <c r="A777" t="s">
        <v>135</v>
      </c>
      <c r="B777" t="s">
        <v>2051</v>
      </c>
    </row>
    <row r="778" spans="1:2" x14ac:dyDescent="0.25">
      <c r="A778" t="s">
        <v>130</v>
      </c>
      <c r="B778" t="s">
        <v>1703</v>
      </c>
    </row>
    <row r="779" spans="1:2" x14ac:dyDescent="0.25">
      <c r="A779" t="s">
        <v>131</v>
      </c>
      <c r="B779" t="s">
        <v>2052</v>
      </c>
    </row>
    <row r="780" spans="1:2" x14ac:dyDescent="0.25">
      <c r="A780" t="s">
        <v>98</v>
      </c>
      <c r="B780" t="s">
        <v>2404</v>
      </c>
    </row>
    <row r="781" spans="1:2" x14ac:dyDescent="0.25">
      <c r="A781" t="s">
        <v>97</v>
      </c>
      <c r="B781" t="s">
        <v>2405</v>
      </c>
    </row>
    <row r="782" spans="1:2" x14ac:dyDescent="0.25">
      <c r="A782" t="s">
        <v>96</v>
      </c>
      <c r="B782" t="s">
        <v>2406</v>
      </c>
    </row>
    <row r="783" spans="1:2" x14ac:dyDescent="0.25">
      <c r="A783" t="s">
        <v>95</v>
      </c>
      <c r="B783" t="s">
        <v>2407</v>
      </c>
    </row>
    <row r="784" spans="1:2" x14ac:dyDescent="0.25">
      <c r="A784" t="s">
        <v>132</v>
      </c>
      <c r="B784" t="s">
        <v>1704</v>
      </c>
    </row>
    <row r="785" spans="1:2" x14ac:dyDescent="0.25">
      <c r="A785" t="s">
        <v>133</v>
      </c>
      <c r="B785" t="s">
        <v>2053</v>
      </c>
    </row>
    <row r="786" spans="1:2" x14ac:dyDescent="0.25">
      <c r="A786" t="s">
        <v>94</v>
      </c>
      <c r="B786" t="s">
        <v>2408</v>
      </c>
    </row>
    <row r="787" spans="1:2" x14ac:dyDescent="0.25">
      <c r="A787" t="s">
        <v>128</v>
      </c>
      <c r="B787" t="s">
        <v>1705</v>
      </c>
    </row>
    <row r="788" spans="1:2" x14ac:dyDescent="0.25">
      <c r="A788" t="s">
        <v>129</v>
      </c>
      <c r="B788" t="s">
        <v>2054</v>
      </c>
    </row>
    <row r="789" spans="1:2" x14ac:dyDescent="0.25">
      <c r="A789" t="s">
        <v>93</v>
      </c>
      <c r="B789" t="s">
        <v>2409</v>
      </c>
    </row>
    <row r="790" spans="1:2" x14ac:dyDescent="0.25">
      <c r="A790" t="s">
        <v>52</v>
      </c>
    </row>
    <row r="791" spans="1:2" x14ac:dyDescent="0.25">
      <c r="A791" t="s">
        <v>36</v>
      </c>
    </row>
    <row r="792" spans="1:2" x14ac:dyDescent="0.25">
      <c r="A792" t="s">
        <v>37</v>
      </c>
    </row>
    <row r="793" spans="1:2" x14ac:dyDescent="0.25">
      <c r="A793" t="s">
        <v>38</v>
      </c>
      <c r="B793" t="s">
        <v>60</v>
      </c>
    </row>
    <row r="794" spans="1:2" x14ac:dyDescent="0.25">
      <c r="A794" t="s">
        <v>40</v>
      </c>
      <c r="B794" t="s">
        <v>41</v>
      </c>
    </row>
    <row r="795" spans="1:2" x14ac:dyDescent="0.25">
      <c r="A795" t="s">
        <v>42</v>
      </c>
      <c r="B795" t="s">
        <v>355</v>
      </c>
    </row>
    <row r="796" spans="1:2" x14ac:dyDescent="0.25">
      <c r="A796" t="s">
        <v>44</v>
      </c>
      <c r="B796" t="s">
        <v>1062</v>
      </c>
    </row>
    <row r="797" spans="1:2" x14ac:dyDescent="0.25">
      <c r="A797" t="s">
        <v>34</v>
      </c>
      <c r="B797" t="s">
        <v>45</v>
      </c>
    </row>
    <row r="798" spans="1:2" x14ac:dyDescent="0.25">
      <c r="A798" t="s">
        <v>46</v>
      </c>
    </row>
    <row r="799" spans="1:2" x14ac:dyDescent="0.25">
      <c r="A799" t="s">
        <v>47</v>
      </c>
    </row>
    <row r="800" spans="1:2" x14ac:dyDescent="0.25">
      <c r="A800" t="s">
        <v>0</v>
      </c>
    </row>
    <row r="801" spans="1:2" x14ac:dyDescent="0.25">
      <c r="A801" t="s">
        <v>48</v>
      </c>
      <c r="B801" t="s">
        <v>1403</v>
      </c>
    </row>
    <row r="802" spans="1:2" x14ac:dyDescent="0.25">
      <c r="A802" t="s">
        <v>49</v>
      </c>
    </row>
    <row r="803" spans="1:2" x14ac:dyDescent="0.25">
      <c r="A803" t="s">
        <v>50</v>
      </c>
    </row>
    <row r="804" spans="1:2" x14ac:dyDescent="0.25">
      <c r="A804" t="s">
        <v>132</v>
      </c>
      <c r="B804" t="s">
        <v>357</v>
      </c>
    </row>
    <row r="805" spans="1:2" x14ac:dyDescent="0.25">
      <c r="A805" t="s">
        <v>133</v>
      </c>
      <c r="B805" t="s">
        <v>359</v>
      </c>
    </row>
    <row r="806" spans="1:2" x14ac:dyDescent="0.25">
      <c r="A806" t="s">
        <v>94</v>
      </c>
      <c r="B806" t="s">
        <v>361</v>
      </c>
    </row>
    <row r="807" spans="1:2" x14ac:dyDescent="0.25">
      <c r="A807" t="s">
        <v>55</v>
      </c>
      <c r="B807" t="s">
        <v>363</v>
      </c>
    </row>
    <row r="808" spans="1:2" x14ac:dyDescent="0.25">
      <c r="A808" t="s">
        <v>58</v>
      </c>
      <c r="B808" t="s">
        <v>365</v>
      </c>
    </row>
    <row r="809" spans="1:2" x14ac:dyDescent="0.25">
      <c r="A809" t="s">
        <v>68</v>
      </c>
      <c r="B809" t="s">
        <v>367</v>
      </c>
    </row>
    <row r="810" spans="1:2" x14ac:dyDescent="0.25">
      <c r="A810" t="s">
        <v>73</v>
      </c>
      <c r="B810" t="s">
        <v>369</v>
      </c>
    </row>
    <row r="811" spans="1:2" x14ac:dyDescent="0.25">
      <c r="A811" t="s">
        <v>75</v>
      </c>
      <c r="B811" t="s">
        <v>371</v>
      </c>
    </row>
    <row r="812" spans="1:2" x14ac:dyDescent="0.25">
      <c r="A812" t="s">
        <v>87</v>
      </c>
      <c r="B812" t="s">
        <v>1709</v>
      </c>
    </row>
    <row r="813" spans="1:2" x14ac:dyDescent="0.25">
      <c r="A813" t="s">
        <v>486</v>
      </c>
      <c r="B813" t="s">
        <v>2410</v>
      </c>
    </row>
    <row r="814" spans="1:2" x14ac:dyDescent="0.25">
      <c r="A814" t="s">
        <v>128</v>
      </c>
      <c r="B814" t="s">
        <v>356</v>
      </c>
    </row>
    <row r="815" spans="1:2" x14ac:dyDescent="0.25">
      <c r="A815" t="s">
        <v>129</v>
      </c>
      <c r="B815" t="s">
        <v>358</v>
      </c>
    </row>
    <row r="816" spans="1:2" x14ac:dyDescent="0.25">
      <c r="A816" t="s">
        <v>93</v>
      </c>
      <c r="B816" t="s">
        <v>360</v>
      </c>
    </row>
    <row r="817" spans="1:2" x14ac:dyDescent="0.25">
      <c r="A817" t="s">
        <v>54</v>
      </c>
      <c r="B817" t="s">
        <v>362</v>
      </c>
    </row>
    <row r="818" spans="1:2" x14ac:dyDescent="0.25">
      <c r="A818" t="s">
        <v>57</v>
      </c>
      <c r="B818" t="s">
        <v>364</v>
      </c>
    </row>
    <row r="819" spans="1:2" x14ac:dyDescent="0.25">
      <c r="A819" t="s">
        <v>67</v>
      </c>
      <c r="B819" t="s">
        <v>366</v>
      </c>
    </row>
    <row r="820" spans="1:2" x14ac:dyDescent="0.25">
      <c r="A820" t="s">
        <v>72</v>
      </c>
      <c r="B820" t="s">
        <v>368</v>
      </c>
    </row>
    <row r="821" spans="1:2" x14ac:dyDescent="0.25">
      <c r="A821" t="s">
        <v>74</v>
      </c>
      <c r="B821" t="s">
        <v>370</v>
      </c>
    </row>
    <row r="822" spans="1:2" x14ac:dyDescent="0.25">
      <c r="A822" t="s">
        <v>261</v>
      </c>
      <c r="B822" t="s">
        <v>2055</v>
      </c>
    </row>
    <row r="823" spans="1:2" x14ac:dyDescent="0.25">
      <c r="A823" t="s">
        <v>52</v>
      </c>
    </row>
    <row r="824" spans="1:2" x14ac:dyDescent="0.25">
      <c r="A824" t="s">
        <v>36</v>
      </c>
    </row>
    <row r="825" spans="1:2" x14ac:dyDescent="0.25">
      <c r="A825" t="s">
        <v>37</v>
      </c>
    </row>
    <row r="826" spans="1:2" x14ac:dyDescent="0.25">
      <c r="A826" t="s">
        <v>38</v>
      </c>
      <c r="B826" t="s">
        <v>60</v>
      </c>
    </row>
    <row r="827" spans="1:2" x14ac:dyDescent="0.25">
      <c r="A827" t="s">
        <v>40</v>
      </c>
      <c r="B827" t="s">
        <v>41</v>
      </c>
    </row>
    <row r="828" spans="1:2" x14ac:dyDescent="0.25">
      <c r="A828" t="s">
        <v>42</v>
      </c>
      <c r="B828" t="s">
        <v>372</v>
      </c>
    </row>
    <row r="829" spans="1:2" x14ac:dyDescent="0.25">
      <c r="A829" t="s">
        <v>44</v>
      </c>
      <c r="B829" t="s">
        <v>1063</v>
      </c>
    </row>
    <row r="830" spans="1:2" x14ac:dyDescent="0.25">
      <c r="A830" t="s">
        <v>34</v>
      </c>
      <c r="B830" t="s">
        <v>45</v>
      </c>
    </row>
    <row r="831" spans="1:2" x14ac:dyDescent="0.25">
      <c r="A831" t="s">
        <v>46</v>
      </c>
    </row>
    <row r="832" spans="1:2" x14ac:dyDescent="0.25">
      <c r="A832" t="s">
        <v>47</v>
      </c>
    </row>
    <row r="833" spans="1:2" x14ac:dyDescent="0.25">
      <c r="A833" t="s">
        <v>0</v>
      </c>
    </row>
    <row r="834" spans="1:2" x14ac:dyDescent="0.25">
      <c r="A834" t="s">
        <v>48</v>
      </c>
      <c r="B834" t="s">
        <v>1404</v>
      </c>
    </row>
    <row r="835" spans="1:2" x14ac:dyDescent="0.25">
      <c r="A835" t="s">
        <v>49</v>
      </c>
    </row>
    <row r="836" spans="1:2" x14ac:dyDescent="0.25">
      <c r="A836" t="s">
        <v>50</v>
      </c>
    </row>
    <row r="837" spans="1:2" x14ac:dyDescent="0.25">
      <c r="A837" t="s">
        <v>55</v>
      </c>
      <c r="B837" t="s">
        <v>2411</v>
      </c>
    </row>
    <row r="838" spans="1:2" x14ac:dyDescent="0.25">
      <c r="A838" t="s">
        <v>54</v>
      </c>
      <c r="B838" t="s">
        <v>2412</v>
      </c>
    </row>
    <row r="839" spans="1:2" x14ac:dyDescent="0.25">
      <c r="A839" t="s">
        <v>95</v>
      </c>
      <c r="B839" t="s">
        <v>2062</v>
      </c>
    </row>
    <row r="840" spans="1:2" x14ac:dyDescent="0.25">
      <c r="A840" t="s">
        <v>98</v>
      </c>
      <c r="B840" t="s">
        <v>2060</v>
      </c>
    </row>
    <row r="841" spans="1:2" x14ac:dyDescent="0.25">
      <c r="A841" t="s">
        <v>97</v>
      </c>
      <c r="B841" t="s">
        <v>2061</v>
      </c>
    </row>
    <row r="842" spans="1:2" x14ac:dyDescent="0.25">
      <c r="A842" t="s">
        <v>139</v>
      </c>
      <c r="B842" t="s">
        <v>1714</v>
      </c>
    </row>
    <row r="843" spans="1:2" x14ac:dyDescent="0.25">
      <c r="A843" t="s">
        <v>94</v>
      </c>
      <c r="B843" t="s">
        <v>2056</v>
      </c>
    </row>
    <row r="844" spans="1:2" x14ac:dyDescent="0.25">
      <c r="A844" t="s">
        <v>138</v>
      </c>
      <c r="B844" t="s">
        <v>1715</v>
      </c>
    </row>
    <row r="845" spans="1:2" x14ac:dyDescent="0.25">
      <c r="A845" t="s">
        <v>93</v>
      </c>
      <c r="B845" t="s">
        <v>2057</v>
      </c>
    </row>
    <row r="846" spans="1:2" x14ac:dyDescent="0.25">
      <c r="A846" t="s">
        <v>131</v>
      </c>
      <c r="B846" t="s">
        <v>1713</v>
      </c>
    </row>
    <row r="847" spans="1:2" x14ac:dyDescent="0.25">
      <c r="A847" t="s">
        <v>133</v>
      </c>
      <c r="B847" t="s">
        <v>1710</v>
      </c>
    </row>
    <row r="848" spans="1:2" x14ac:dyDescent="0.25">
      <c r="A848" t="s">
        <v>299</v>
      </c>
      <c r="B848" t="s">
        <v>1716</v>
      </c>
    </row>
    <row r="849" spans="1:2" x14ac:dyDescent="0.25">
      <c r="A849" t="s">
        <v>154</v>
      </c>
      <c r="B849" t="s">
        <v>1717</v>
      </c>
    </row>
    <row r="850" spans="1:2" x14ac:dyDescent="0.25">
      <c r="A850" t="s">
        <v>153</v>
      </c>
      <c r="B850" t="s">
        <v>1712</v>
      </c>
    </row>
    <row r="851" spans="1:2" x14ac:dyDescent="0.25">
      <c r="A851" t="s">
        <v>105</v>
      </c>
      <c r="B851" t="s">
        <v>2414</v>
      </c>
    </row>
    <row r="852" spans="1:2" x14ac:dyDescent="0.25">
      <c r="A852" t="s">
        <v>104</v>
      </c>
      <c r="B852" t="s">
        <v>2415</v>
      </c>
    </row>
    <row r="853" spans="1:2" x14ac:dyDescent="0.25">
      <c r="A853" t="s">
        <v>63</v>
      </c>
      <c r="B853" t="s">
        <v>2416</v>
      </c>
    </row>
    <row r="854" spans="1:2" x14ac:dyDescent="0.25">
      <c r="A854" t="s">
        <v>100</v>
      </c>
      <c r="B854" t="s">
        <v>2417</v>
      </c>
    </row>
    <row r="855" spans="1:2" x14ac:dyDescent="0.25">
      <c r="A855" t="s">
        <v>99</v>
      </c>
      <c r="B855" t="s">
        <v>2418</v>
      </c>
    </row>
    <row r="856" spans="1:2" x14ac:dyDescent="0.25">
      <c r="A856" t="s">
        <v>103</v>
      </c>
      <c r="B856" t="s">
        <v>2063</v>
      </c>
    </row>
    <row r="857" spans="1:2" x14ac:dyDescent="0.25">
      <c r="A857" t="s">
        <v>102</v>
      </c>
      <c r="B857" t="s">
        <v>2058</v>
      </c>
    </row>
    <row r="858" spans="1:2" x14ac:dyDescent="0.25">
      <c r="A858" t="s">
        <v>129</v>
      </c>
      <c r="B858" t="s">
        <v>1711</v>
      </c>
    </row>
    <row r="859" spans="1:2" x14ac:dyDescent="0.25">
      <c r="A859" t="s">
        <v>56</v>
      </c>
      <c r="B859" t="s">
        <v>2413</v>
      </c>
    </row>
    <row r="860" spans="1:2" x14ac:dyDescent="0.25">
      <c r="A860" t="s">
        <v>101</v>
      </c>
      <c r="B860" t="s">
        <v>2059</v>
      </c>
    </row>
    <row r="861" spans="1:2" x14ac:dyDescent="0.25">
      <c r="A861" t="s">
        <v>52</v>
      </c>
    </row>
    <row r="862" spans="1:2" x14ac:dyDescent="0.25">
      <c r="A862" t="s">
        <v>36</v>
      </c>
    </row>
    <row r="863" spans="1:2" x14ac:dyDescent="0.25">
      <c r="A863" t="s">
        <v>37</v>
      </c>
    </row>
    <row r="864" spans="1:2" x14ac:dyDescent="0.25">
      <c r="A864" t="s">
        <v>38</v>
      </c>
      <c r="B864" t="s">
        <v>39</v>
      </c>
    </row>
    <row r="865" spans="1:2" x14ac:dyDescent="0.25">
      <c r="A865" t="s">
        <v>40</v>
      </c>
      <c r="B865" t="s">
        <v>41</v>
      </c>
    </row>
    <row r="866" spans="1:2" x14ac:dyDescent="0.25">
      <c r="A866" t="s">
        <v>42</v>
      </c>
      <c r="B866" t="s">
        <v>381</v>
      </c>
    </row>
    <row r="867" spans="1:2" x14ac:dyDescent="0.25">
      <c r="A867" t="s">
        <v>44</v>
      </c>
    </row>
    <row r="868" spans="1:2" x14ac:dyDescent="0.25">
      <c r="A868" t="s">
        <v>34</v>
      </c>
      <c r="B868" t="s">
        <v>45</v>
      </c>
    </row>
    <row r="869" spans="1:2" x14ac:dyDescent="0.25">
      <c r="A869" t="s">
        <v>46</v>
      </c>
    </row>
    <row r="870" spans="1:2" x14ac:dyDescent="0.25">
      <c r="A870" t="s">
        <v>47</v>
      </c>
    </row>
    <row r="871" spans="1:2" x14ac:dyDescent="0.25">
      <c r="A871" t="s">
        <v>0</v>
      </c>
    </row>
    <row r="872" spans="1:2" x14ac:dyDescent="0.25">
      <c r="A872" t="s">
        <v>48</v>
      </c>
    </row>
    <row r="873" spans="1:2" x14ac:dyDescent="0.25">
      <c r="A873" t="s">
        <v>49</v>
      </c>
    </row>
    <row r="874" spans="1:2" x14ac:dyDescent="0.25">
      <c r="A874" t="s">
        <v>50</v>
      </c>
    </row>
    <row r="875" spans="1:2" x14ac:dyDescent="0.25">
      <c r="A875" t="s">
        <v>133</v>
      </c>
      <c r="B875" t="s">
        <v>383</v>
      </c>
    </row>
    <row r="876" spans="1:2" x14ac:dyDescent="0.25">
      <c r="A876" t="s">
        <v>94</v>
      </c>
      <c r="B876" t="s">
        <v>385</v>
      </c>
    </row>
    <row r="877" spans="1:2" x14ac:dyDescent="0.25">
      <c r="A877" t="s">
        <v>70</v>
      </c>
      <c r="B877" t="s">
        <v>387</v>
      </c>
    </row>
    <row r="878" spans="1:2" x14ac:dyDescent="0.25">
      <c r="A878" t="s">
        <v>68</v>
      </c>
      <c r="B878" t="s">
        <v>955</v>
      </c>
    </row>
    <row r="879" spans="1:2" x14ac:dyDescent="0.25">
      <c r="A879" t="s">
        <v>129</v>
      </c>
      <c r="B879" t="s">
        <v>382</v>
      </c>
    </row>
    <row r="880" spans="1:2" x14ac:dyDescent="0.25">
      <c r="A880" t="s">
        <v>93</v>
      </c>
      <c r="B880" t="s">
        <v>384</v>
      </c>
    </row>
    <row r="881" spans="1:2" x14ac:dyDescent="0.25">
      <c r="A881" t="s">
        <v>71</v>
      </c>
      <c r="B881" t="s">
        <v>386</v>
      </c>
    </row>
    <row r="882" spans="1:2" x14ac:dyDescent="0.25">
      <c r="A882" t="s">
        <v>67</v>
      </c>
      <c r="B882" t="s">
        <v>954</v>
      </c>
    </row>
    <row r="883" spans="1:2" x14ac:dyDescent="0.25">
      <c r="A883" t="s">
        <v>52</v>
      </c>
    </row>
    <row r="884" spans="1:2" x14ac:dyDescent="0.25">
      <c r="A884" t="s">
        <v>36</v>
      </c>
    </row>
    <row r="885" spans="1:2" x14ac:dyDescent="0.25">
      <c r="A885" t="s">
        <v>37</v>
      </c>
    </row>
    <row r="886" spans="1:2" x14ac:dyDescent="0.25">
      <c r="A886" t="s">
        <v>38</v>
      </c>
      <c r="B886" t="s">
        <v>60</v>
      </c>
    </row>
    <row r="887" spans="1:2" x14ac:dyDescent="0.25">
      <c r="A887" t="s">
        <v>40</v>
      </c>
      <c r="B887" t="s">
        <v>41</v>
      </c>
    </row>
    <row r="888" spans="1:2" x14ac:dyDescent="0.25">
      <c r="A888" t="s">
        <v>42</v>
      </c>
      <c r="B888" t="s">
        <v>388</v>
      </c>
    </row>
    <row r="889" spans="1:2" x14ac:dyDescent="0.25">
      <c r="A889" t="s">
        <v>44</v>
      </c>
      <c r="B889" t="s">
        <v>1476</v>
      </c>
    </row>
    <row r="890" spans="1:2" x14ac:dyDescent="0.25">
      <c r="A890" t="s">
        <v>34</v>
      </c>
      <c r="B890" t="s">
        <v>45</v>
      </c>
    </row>
    <row r="891" spans="1:2" x14ac:dyDescent="0.25">
      <c r="A891" t="s">
        <v>46</v>
      </c>
    </row>
    <row r="892" spans="1:2" x14ac:dyDescent="0.25">
      <c r="A892" t="s">
        <v>47</v>
      </c>
    </row>
    <row r="893" spans="1:2" x14ac:dyDescent="0.25">
      <c r="A893" t="s">
        <v>0</v>
      </c>
    </row>
    <row r="894" spans="1:2" x14ac:dyDescent="0.25">
      <c r="A894" t="s">
        <v>48</v>
      </c>
      <c r="B894" t="s">
        <v>1477</v>
      </c>
    </row>
    <row r="895" spans="1:2" x14ac:dyDescent="0.25">
      <c r="A895" t="s">
        <v>49</v>
      </c>
    </row>
    <row r="896" spans="1:2" x14ac:dyDescent="0.25">
      <c r="A896" t="s">
        <v>50</v>
      </c>
    </row>
    <row r="897" spans="1:2" x14ac:dyDescent="0.25">
      <c r="A897" t="s">
        <v>96</v>
      </c>
      <c r="B897" t="s">
        <v>1892</v>
      </c>
    </row>
    <row r="898" spans="1:2" x14ac:dyDescent="0.25">
      <c r="A898" t="s">
        <v>93</v>
      </c>
      <c r="B898" t="s">
        <v>1891</v>
      </c>
    </row>
    <row r="899" spans="1:2" x14ac:dyDescent="0.25">
      <c r="A899" t="s">
        <v>54</v>
      </c>
      <c r="B899" t="s">
        <v>2206</v>
      </c>
    </row>
    <row r="900" spans="1:2" x14ac:dyDescent="0.25">
      <c r="A900" t="s">
        <v>62</v>
      </c>
      <c r="B900" t="s">
        <v>2207</v>
      </c>
    </row>
    <row r="901" spans="1:2" x14ac:dyDescent="0.25">
      <c r="A901" t="s">
        <v>57</v>
      </c>
      <c r="B901" t="s">
        <v>2705</v>
      </c>
    </row>
    <row r="902" spans="1:2" x14ac:dyDescent="0.25">
      <c r="A902" t="s">
        <v>547</v>
      </c>
      <c r="B902" t="s">
        <v>2706</v>
      </c>
    </row>
    <row r="903" spans="1:2" x14ac:dyDescent="0.25">
      <c r="A903" t="s">
        <v>52</v>
      </c>
    </row>
    <row r="904" spans="1:2" x14ac:dyDescent="0.25">
      <c r="A904" t="s">
        <v>36</v>
      </c>
    </row>
    <row r="905" spans="1:2" x14ac:dyDescent="0.25">
      <c r="A905" t="s">
        <v>37</v>
      </c>
    </row>
    <row r="906" spans="1:2" x14ac:dyDescent="0.25">
      <c r="A906" t="s">
        <v>38</v>
      </c>
      <c r="B906" t="s">
        <v>39</v>
      </c>
    </row>
    <row r="907" spans="1:2" x14ac:dyDescent="0.25">
      <c r="A907" t="s">
        <v>40</v>
      </c>
      <c r="B907" t="s">
        <v>41</v>
      </c>
    </row>
    <row r="908" spans="1:2" x14ac:dyDescent="0.25">
      <c r="A908" t="s">
        <v>42</v>
      </c>
      <c r="B908" t="s">
        <v>394</v>
      </c>
    </row>
    <row r="909" spans="1:2" x14ac:dyDescent="0.25">
      <c r="A909" t="s">
        <v>44</v>
      </c>
    </row>
    <row r="910" spans="1:2" x14ac:dyDescent="0.25">
      <c r="A910" t="s">
        <v>34</v>
      </c>
      <c r="B910" t="s">
        <v>45</v>
      </c>
    </row>
    <row r="911" spans="1:2" x14ac:dyDescent="0.25">
      <c r="A911" t="s">
        <v>46</v>
      </c>
    </row>
    <row r="912" spans="1:2" x14ac:dyDescent="0.25">
      <c r="A912" t="s">
        <v>47</v>
      </c>
    </row>
    <row r="913" spans="1:2" x14ac:dyDescent="0.25">
      <c r="A913" t="s">
        <v>0</v>
      </c>
    </row>
    <row r="914" spans="1:2" x14ac:dyDescent="0.25">
      <c r="A914" t="s">
        <v>48</v>
      </c>
    </row>
    <row r="915" spans="1:2" x14ac:dyDescent="0.25">
      <c r="A915" t="s">
        <v>49</v>
      </c>
    </row>
    <row r="916" spans="1:2" x14ac:dyDescent="0.25">
      <c r="A916" t="s">
        <v>50</v>
      </c>
    </row>
    <row r="917" spans="1:2" x14ac:dyDescent="0.25">
      <c r="A917" t="s">
        <v>132</v>
      </c>
      <c r="B917" t="s">
        <v>396</v>
      </c>
    </row>
    <row r="918" spans="1:2" x14ac:dyDescent="0.25">
      <c r="A918" t="s">
        <v>133</v>
      </c>
      <c r="B918" t="s">
        <v>398</v>
      </c>
    </row>
    <row r="919" spans="1:2" x14ac:dyDescent="0.25">
      <c r="A919" t="s">
        <v>94</v>
      </c>
      <c r="B919" t="s">
        <v>400</v>
      </c>
    </row>
    <row r="920" spans="1:2" x14ac:dyDescent="0.25">
      <c r="A920" t="s">
        <v>128</v>
      </c>
      <c r="B920" t="s">
        <v>395</v>
      </c>
    </row>
    <row r="921" spans="1:2" x14ac:dyDescent="0.25">
      <c r="A921" t="s">
        <v>129</v>
      </c>
      <c r="B921" t="s">
        <v>397</v>
      </c>
    </row>
    <row r="922" spans="1:2" x14ac:dyDescent="0.25">
      <c r="A922" t="s">
        <v>93</v>
      </c>
      <c r="B922" t="s">
        <v>399</v>
      </c>
    </row>
    <row r="923" spans="1:2" x14ac:dyDescent="0.25">
      <c r="A923" t="s">
        <v>52</v>
      </c>
    </row>
    <row r="924" spans="1:2" x14ac:dyDescent="0.25">
      <c r="A924" t="s">
        <v>36</v>
      </c>
    </row>
    <row r="925" spans="1:2" x14ac:dyDescent="0.25">
      <c r="A925" t="s">
        <v>37</v>
      </c>
    </row>
    <row r="926" spans="1:2" x14ac:dyDescent="0.25">
      <c r="A926" t="s">
        <v>38</v>
      </c>
      <c r="B926" t="s">
        <v>60</v>
      </c>
    </row>
    <row r="927" spans="1:2" x14ac:dyDescent="0.25">
      <c r="A927" t="s">
        <v>40</v>
      </c>
      <c r="B927" t="s">
        <v>41</v>
      </c>
    </row>
    <row r="928" spans="1:2" x14ac:dyDescent="0.25">
      <c r="A928" t="s">
        <v>42</v>
      </c>
      <c r="B928" t="s">
        <v>401</v>
      </c>
    </row>
    <row r="929" spans="1:2" x14ac:dyDescent="0.25">
      <c r="A929" t="s">
        <v>44</v>
      </c>
      <c r="B929" t="s">
        <v>1064</v>
      </c>
    </row>
    <row r="930" spans="1:2" x14ac:dyDescent="0.25">
      <c r="A930" t="s">
        <v>34</v>
      </c>
      <c r="B930" t="s">
        <v>45</v>
      </c>
    </row>
    <row r="931" spans="1:2" x14ac:dyDescent="0.25">
      <c r="A931" t="s">
        <v>46</v>
      </c>
    </row>
    <row r="932" spans="1:2" x14ac:dyDescent="0.25">
      <c r="A932" t="s">
        <v>47</v>
      </c>
    </row>
    <row r="933" spans="1:2" x14ac:dyDescent="0.25">
      <c r="A933" t="s">
        <v>0</v>
      </c>
    </row>
    <row r="934" spans="1:2" x14ac:dyDescent="0.25">
      <c r="A934" t="s">
        <v>48</v>
      </c>
      <c r="B934" t="s">
        <v>1405</v>
      </c>
    </row>
    <row r="935" spans="1:2" x14ac:dyDescent="0.25">
      <c r="A935" t="s">
        <v>49</v>
      </c>
    </row>
    <row r="936" spans="1:2" x14ac:dyDescent="0.25">
      <c r="A936" t="s">
        <v>50</v>
      </c>
    </row>
    <row r="937" spans="1:2" x14ac:dyDescent="0.25">
      <c r="A937" t="s">
        <v>96</v>
      </c>
      <c r="B937" t="s">
        <v>2231</v>
      </c>
    </row>
    <row r="938" spans="1:2" x14ac:dyDescent="0.25">
      <c r="A938" t="s">
        <v>135</v>
      </c>
      <c r="B938" t="s">
        <v>1905</v>
      </c>
    </row>
    <row r="939" spans="1:2" x14ac:dyDescent="0.25">
      <c r="A939" t="s">
        <v>56</v>
      </c>
      <c r="B939" t="s">
        <v>2716</v>
      </c>
    </row>
    <row r="940" spans="1:2" x14ac:dyDescent="0.25">
      <c r="A940" t="s">
        <v>138</v>
      </c>
      <c r="B940" t="s">
        <v>1910</v>
      </c>
    </row>
    <row r="941" spans="1:2" x14ac:dyDescent="0.25">
      <c r="A941" t="s">
        <v>63</v>
      </c>
      <c r="B941" t="s">
        <v>2722</v>
      </c>
    </row>
    <row r="942" spans="1:2" x14ac:dyDescent="0.25">
      <c r="A942" t="s">
        <v>101</v>
      </c>
      <c r="B942" t="s">
        <v>2232</v>
      </c>
    </row>
    <row r="943" spans="1:2" x14ac:dyDescent="0.25">
      <c r="A943" t="s">
        <v>95</v>
      </c>
      <c r="B943" t="s">
        <v>2226</v>
      </c>
    </row>
    <row r="944" spans="1:2" x14ac:dyDescent="0.25">
      <c r="A944" t="s">
        <v>131</v>
      </c>
      <c r="B944" t="s">
        <v>1900</v>
      </c>
    </row>
    <row r="945" spans="1:2" x14ac:dyDescent="0.25">
      <c r="A945" t="s">
        <v>55</v>
      </c>
      <c r="B945" t="s">
        <v>2717</v>
      </c>
    </row>
    <row r="946" spans="1:2" x14ac:dyDescent="0.25">
      <c r="A946" t="s">
        <v>299</v>
      </c>
      <c r="B946" t="s">
        <v>1906</v>
      </c>
    </row>
    <row r="947" spans="1:2" x14ac:dyDescent="0.25">
      <c r="A947" t="s">
        <v>100</v>
      </c>
      <c r="B947" t="s">
        <v>2718</v>
      </c>
    </row>
    <row r="948" spans="1:2" x14ac:dyDescent="0.25">
      <c r="A948" t="s">
        <v>98</v>
      </c>
      <c r="B948" t="s">
        <v>2228</v>
      </c>
    </row>
    <row r="949" spans="1:2" x14ac:dyDescent="0.25">
      <c r="A949" t="s">
        <v>94</v>
      </c>
      <c r="B949" t="s">
        <v>2227</v>
      </c>
    </row>
    <row r="950" spans="1:2" x14ac:dyDescent="0.25">
      <c r="A950" t="s">
        <v>133</v>
      </c>
      <c r="B950" t="s">
        <v>1901</v>
      </c>
    </row>
    <row r="951" spans="1:2" x14ac:dyDescent="0.25">
      <c r="A951" t="s">
        <v>54</v>
      </c>
      <c r="B951" t="s">
        <v>2719</v>
      </c>
    </row>
    <row r="952" spans="1:2" x14ac:dyDescent="0.25">
      <c r="A952" t="s">
        <v>93</v>
      </c>
      <c r="B952" t="s">
        <v>2229</v>
      </c>
    </row>
    <row r="953" spans="1:2" x14ac:dyDescent="0.25">
      <c r="A953" t="s">
        <v>129</v>
      </c>
      <c r="B953" t="s">
        <v>1903</v>
      </c>
    </row>
    <row r="954" spans="1:2" x14ac:dyDescent="0.25">
      <c r="A954" t="s">
        <v>154</v>
      </c>
      <c r="B954" t="s">
        <v>1902</v>
      </c>
    </row>
    <row r="955" spans="1:2" x14ac:dyDescent="0.25">
      <c r="A955" t="s">
        <v>99</v>
      </c>
      <c r="B955" t="s">
        <v>2720</v>
      </c>
    </row>
    <row r="956" spans="1:2" x14ac:dyDescent="0.25">
      <c r="A956" t="s">
        <v>97</v>
      </c>
      <c r="B956" t="s">
        <v>2230</v>
      </c>
    </row>
    <row r="957" spans="1:2" x14ac:dyDescent="0.25">
      <c r="A957" t="s">
        <v>153</v>
      </c>
      <c r="B957" t="s">
        <v>1904</v>
      </c>
    </row>
    <row r="958" spans="1:2" x14ac:dyDescent="0.25">
      <c r="A958" t="s">
        <v>62</v>
      </c>
      <c r="B958" t="s">
        <v>2721</v>
      </c>
    </row>
    <row r="959" spans="1:2" x14ac:dyDescent="0.25">
      <c r="A959" t="s">
        <v>109</v>
      </c>
      <c r="B959" t="s">
        <v>2723</v>
      </c>
    </row>
    <row r="960" spans="1:2" x14ac:dyDescent="0.25">
      <c r="A960" t="s">
        <v>107</v>
      </c>
      <c r="B960" t="s">
        <v>2233</v>
      </c>
    </row>
    <row r="961" spans="1:2" x14ac:dyDescent="0.25">
      <c r="A961" t="s">
        <v>141</v>
      </c>
      <c r="B961" t="s">
        <v>1907</v>
      </c>
    </row>
    <row r="962" spans="1:2" x14ac:dyDescent="0.25">
      <c r="A962" t="s">
        <v>64</v>
      </c>
      <c r="B962" t="s">
        <v>2724</v>
      </c>
    </row>
    <row r="963" spans="1:2" x14ac:dyDescent="0.25">
      <c r="A963" t="s">
        <v>106</v>
      </c>
      <c r="B963" t="s">
        <v>2234</v>
      </c>
    </row>
    <row r="964" spans="1:2" x14ac:dyDescent="0.25">
      <c r="A964" t="s">
        <v>140</v>
      </c>
      <c r="B964" t="s">
        <v>1908</v>
      </c>
    </row>
    <row r="965" spans="1:2" x14ac:dyDescent="0.25">
      <c r="A965" t="s">
        <v>105</v>
      </c>
      <c r="B965" t="s">
        <v>2725</v>
      </c>
    </row>
    <row r="966" spans="1:2" x14ac:dyDescent="0.25">
      <c r="A966" t="s">
        <v>103</v>
      </c>
      <c r="B966" t="s">
        <v>2235</v>
      </c>
    </row>
    <row r="967" spans="1:2" x14ac:dyDescent="0.25">
      <c r="A967" t="s">
        <v>139</v>
      </c>
      <c r="B967" t="s">
        <v>1909</v>
      </c>
    </row>
    <row r="968" spans="1:2" x14ac:dyDescent="0.25">
      <c r="A968" t="s">
        <v>104</v>
      </c>
      <c r="B968" t="s">
        <v>2726</v>
      </c>
    </row>
    <row r="969" spans="1:2" x14ac:dyDescent="0.25">
      <c r="A969" t="s">
        <v>102</v>
      </c>
      <c r="B969" t="s">
        <v>2236</v>
      </c>
    </row>
    <row r="970" spans="1:2" x14ac:dyDescent="0.25">
      <c r="A970" t="s">
        <v>52</v>
      </c>
    </row>
    <row r="971" spans="1:2" x14ac:dyDescent="0.25">
      <c r="A971" t="s">
        <v>36</v>
      </c>
    </row>
    <row r="972" spans="1:2" x14ac:dyDescent="0.25">
      <c r="A972" t="s">
        <v>37</v>
      </c>
    </row>
    <row r="973" spans="1:2" x14ac:dyDescent="0.25">
      <c r="A973" t="s">
        <v>38</v>
      </c>
      <c r="B973" t="s">
        <v>39</v>
      </c>
    </row>
    <row r="974" spans="1:2" x14ac:dyDescent="0.25">
      <c r="A974" t="s">
        <v>40</v>
      </c>
      <c r="B974" t="s">
        <v>41</v>
      </c>
    </row>
    <row r="975" spans="1:2" x14ac:dyDescent="0.25">
      <c r="A975" t="s">
        <v>42</v>
      </c>
      <c r="B975" t="s">
        <v>410</v>
      </c>
    </row>
    <row r="976" spans="1:2" x14ac:dyDescent="0.25">
      <c r="A976" t="s">
        <v>44</v>
      </c>
    </row>
    <row r="977" spans="1:2" x14ac:dyDescent="0.25">
      <c r="A977" t="s">
        <v>34</v>
      </c>
      <c r="B977" t="s">
        <v>45</v>
      </c>
    </row>
    <row r="978" spans="1:2" x14ac:dyDescent="0.25">
      <c r="A978" t="s">
        <v>46</v>
      </c>
    </row>
    <row r="979" spans="1:2" x14ac:dyDescent="0.25">
      <c r="A979" t="s">
        <v>47</v>
      </c>
    </row>
    <row r="980" spans="1:2" x14ac:dyDescent="0.25">
      <c r="A980" t="s">
        <v>0</v>
      </c>
    </row>
    <row r="981" spans="1:2" x14ac:dyDescent="0.25">
      <c r="A981" t="s">
        <v>48</v>
      </c>
    </row>
    <row r="982" spans="1:2" x14ac:dyDescent="0.25">
      <c r="A982" t="s">
        <v>49</v>
      </c>
    </row>
    <row r="983" spans="1:2" x14ac:dyDescent="0.25">
      <c r="A983" t="s">
        <v>50</v>
      </c>
    </row>
    <row r="984" spans="1:2" x14ac:dyDescent="0.25">
      <c r="A984" t="s">
        <v>132</v>
      </c>
      <c r="B984" t="s">
        <v>412</v>
      </c>
    </row>
    <row r="985" spans="1:2" x14ac:dyDescent="0.25">
      <c r="A985" t="s">
        <v>133</v>
      </c>
      <c r="B985" t="s">
        <v>414</v>
      </c>
    </row>
    <row r="986" spans="1:2" x14ac:dyDescent="0.25">
      <c r="A986" t="s">
        <v>94</v>
      </c>
      <c r="B986" t="s">
        <v>416</v>
      </c>
    </row>
    <row r="987" spans="1:2" x14ac:dyDescent="0.25">
      <c r="A987" t="s">
        <v>55</v>
      </c>
      <c r="B987" t="s">
        <v>418</v>
      </c>
    </row>
    <row r="988" spans="1:2" x14ac:dyDescent="0.25">
      <c r="A988" t="s">
        <v>58</v>
      </c>
      <c r="B988" t="s">
        <v>420</v>
      </c>
    </row>
    <row r="989" spans="1:2" x14ac:dyDescent="0.25">
      <c r="A989" t="s">
        <v>68</v>
      </c>
      <c r="B989" t="s">
        <v>422</v>
      </c>
    </row>
    <row r="990" spans="1:2" x14ac:dyDescent="0.25">
      <c r="A990" t="s">
        <v>70</v>
      </c>
      <c r="B990" t="s">
        <v>424</v>
      </c>
    </row>
    <row r="991" spans="1:2" x14ac:dyDescent="0.25">
      <c r="A991" t="s">
        <v>73</v>
      </c>
      <c r="B991" t="s">
        <v>426</v>
      </c>
    </row>
    <row r="992" spans="1:2" x14ac:dyDescent="0.25">
      <c r="A992" t="s">
        <v>75</v>
      </c>
      <c r="B992" t="s">
        <v>428</v>
      </c>
    </row>
    <row r="993" spans="1:2" x14ac:dyDescent="0.25">
      <c r="A993" t="s">
        <v>128</v>
      </c>
      <c r="B993" t="s">
        <v>411</v>
      </c>
    </row>
    <row r="994" spans="1:2" x14ac:dyDescent="0.25">
      <c r="A994" t="s">
        <v>129</v>
      </c>
      <c r="B994" t="s">
        <v>413</v>
      </c>
    </row>
    <row r="995" spans="1:2" x14ac:dyDescent="0.25">
      <c r="A995" t="s">
        <v>93</v>
      </c>
      <c r="B995" t="s">
        <v>415</v>
      </c>
    </row>
    <row r="996" spans="1:2" x14ac:dyDescent="0.25">
      <c r="A996" t="s">
        <v>54</v>
      </c>
      <c r="B996" t="s">
        <v>417</v>
      </c>
    </row>
    <row r="997" spans="1:2" x14ac:dyDescent="0.25">
      <c r="A997" t="s">
        <v>57</v>
      </c>
      <c r="B997" t="s">
        <v>419</v>
      </c>
    </row>
    <row r="998" spans="1:2" x14ac:dyDescent="0.25">
      <c r="A998" t="s">
        <v>67</v>
      </c>
      <c r="B998" t="s">
        <v>421</v>
      </c>
    </row>
    <row r="999" spans="1:2" x14ac:dyDescent="0.25">
      <c r="A999" t="s">
        <v>71</v>
      </c>
      <c r="B999" t="s">
        <v>423</v>
      </c>
    </row>
    <row r="1000" spans="1:2" x14ac:dyDescent="0.25">
      <c r="A1000" t="s">
        <v>72</v>
      </c>
      <c r="B1000" t="s">
        <v>425</v>
      </c>
    </row>
    <row r="1001" spans="1:2" x14ac:dyDescent="0.25">
      <c r="A1001" t="s">
        <v>74</v>
      </c>
      <c r="B1001" t="s">
        <v>427</v>
      </c>
    </row>
    <row r="1002" spans="1:2" x14ac:dyDescent="0.25">
      <c r="A1002" t="s">
        <v>52</v>
      </c>
    </row>
    <row r="1003" spans="1:2" x14ac:dyDescent="0.25">
      <c r="A1003" t="s">
        <v>36</v>
      </c>
    </row>
    <row r="1004" spans="1:2" x14ac:dyDescent="0.25">
      <c r="A1004" t="s">
        <v>37</v>
      </c>
    </row>
    <row r="1005" spans="1:2" x14ac:dyDescent="0.25">
      <c r="A1005" t="s">
        <v>38</v>
      </c>
      <c r="B1005" t="s">
        <v>60</v>
      </c>
    </row>
    <row r="1006" spans="1:2" x14ac:dyDescent="0.25">
      <c r="A1006" t="s">
        <v>40</v>
      </c>
      <c r="B1006" t="s">
        <v>41</v>
      </c>
    </row>
    <row r="1007" spans="1:2" x14ac:dyDescent="0.25">
      <c r="A1007" t="s">
        <v>42</v>
      </c>
      <c r="B1007" t="s">
        <v>429</v>
      </c>
    </row>
    <row r="1008" spans="1:2" x14ac:dyDescent="0.25">
      <c r="A1008" t="s">
        <v>44</v>
      </c>
      <c r="B1008" t="s">
        <v>2261</v>
      </c>
    </row>
    <row r="1009" spans="1:2" x14ac:dyDescent="0.25">
      <c r="A1009" t="s">
        <v>34</v>
      </c>
      <c r="B1009" t="s">
        <v>45</v>
      </c>
    </row>
    <row r="1010" spans="1:2" x14ac:dyDescent="0.25">
      <c r="A1010" t="s">
        <v>46</v>
      </c>
    </row>
    <row r="1011" spans="1:2" x14ac:dyDescent="0.25">
      <c r="A1011" t="s">
        <v>47</v>
      </c>
    </row>
    <row r="1012" spans="1:2" x14ac:dyDescent="0.25">
      <c r="A1012" t="s">
        <v>0</v>
      </c>
    </row>
    <row r="1013" spans="1:2" x14ac:dyDescent="0.25">
      <c r="A1013" t="s">
        <v>48</v>
      </c>
      <c r="B1013" t="s">
        <v>2262</v>
      </c>
    </row>
    <row r="1014" spans="1:2" x14ac:dyDescent="0.25">
      <c r="A1014" t="s">
        <v>49</v>
      </c>
    </row>
    <row r="1015" spans="1:2" x14ac:dyDescent="0.25">
      <c r="A1015" t="s">
        <v>50</v>
      </c>
    </row>
    <row r="1016" spans="1:2" x14ac:dyDescent="0.25">
      <c r="A1016" t="s">
        <v>133</v>
      </c>
      <c r="B1016" t="s">
        <v>1956</v>
      </c>
    </row>
    <row r="1017" spans="1:2" x14ac:dyDescent="0.25">
      <c r="A1017" t="s">
        <v>129</v>
      </c>
      <c r="B1017" t="s">
        <v>1957</v>
      </c>
    </row>
    <row r="1018" spans="1:2" x14ac:dyDescent="0.25">
      <c r="A1018" t="s">
        <v>94</v>
      </c>
      <c r="B1018" t="s">
        <v>2325</v>
      </c>
    </row>
    <row r="1019" spans="1:2" x14ac:dyDescent="0.25">
      <c r="A1019" t="s">
        <v>93</v>
      </c>
      <c r="B1019" t="s">
        <v>2326</v>
      </c>
    </row>
    <row r="1020" spans="1:2" x14ac:dyDescent="0.25">
      <c r="A1020" t="s">
        <v>55</v>
      </c>
      <c r="B1020" t="s">
        <v>2897</v>
      </c>
    </row>
    <row r="1021" spans="1:2" x14ac:dyDescent="0.25">
      <c r="A1021" t="s">
        <v>54</v>
      </c>
      <c r="B1021" t="s">
        <v>2898</v>
      </c>
    </row>
    <row r="1022" spans="1:2" x14ac:dyDescent="0.25">
      <c r="A1022" t="s">
        <v>62</v>
      </c>
      <c r="B1022" t="s">
        <v>2899</v>
      </c>
    </row>
    <row r="1023" spans="1:2" x14ac:dyDescent="0.25">
      <c r="A1023" t="s">
        <v>96</v>
      </c>
      <c r="B1023" t="s">
        <v>2327</v>
      </c>
    </row>
    <row r="1024" spans="1:2" x14ac:dyDescent="0.25">
      <c r="A1024" t="s">
        <v>135</v>
      </c>
      <c r="B1024" t="s">
        <v>1958</v>
      </c>
    </row>
    <row r="1025" spans="1:2" x14ac:dyDescent="0.25">
      <c r="A1025" t="s">
        <v>56</v>
      </c>
      <c r="B1025" t="s">
        <v>2900</v>
      </c>
    </row>
    <row r="1026" spans="1:2" x14ac:dyDescent="0.25">
      <c r="A1026" t="s">
        <v>140</v>
      </c>
      <c r="B1026" t="s">
        <v>1174</v>
      </c>
    </row>
    <row r="1027" spans="1:2" x14ac:dyDescent="0.25">
      <c r="A1027" t="s">
        <v>106</v>
      </c>
      <c r="B1027" t="s">
        <v>1484</v>
      </c>
    </row>
    <row r="1028" spans="1:2" x14ac:dyDescent="0.25">
      <c r="A1028" t="s">
        <v>64</v>
      </c>
      <c r="B1028" t="s">
        <v>1960</v>
      </c>
    </row>
    <row r="1029" spans="1:2" x14ac:dyDescent="0.25">
      <c r="A1029" t="s">
        <v>95</v>
      </c>
      <c r="B1029" t="s">
        <v>2328</v>
      </c>
    </row>
    <row r="1030" spans="1:2" x14ac:dyDescent="0.25">
      <c r="A1030" t="s">
        <v>131</v>
      </c>
      <c r="B1030" t="s">
        <v>1959</v>
      </c>
    </row>
    <row r="1031" spans="1:2" x14ac:dyDescent="0.25">
      <c r="A1031" t="s">
        <v>139</v>
      </c>
      <c r="B1031" t="s">
        <v>981</v>
      </c>
    </row>
    <row r="1032" spans="1:2" x14ac:dyDescent="0.25">
      <c r="A1032" t="s">
        <v>138</v>
      </c>
      <c r="B1032" t="s">
        <v>980</v>
      </c>
    </row>
    <row r="1033" spans="1:2" x14ac:dyDescent="0.25">
      <c r="A1033" t="s">
        <v>299</v>
      </c>
      <c r="B1033" t="s">
        <v>979</v>
      </c>
    </row>
    <row r="1034" spans="1:2" x14ac:dyDescent="0.25">
      <c r="A1034" t="s">
        <v>101</v>
      </c>
      <c r="B1034" t="s">
        <v>1481</v>
      </c>
    </row>
    <row r="1035" spans="1:2" x14ac:dyDescent="0.25">
      <c r="A1035" t="s">
        <v>63</v>
      </c>
      <c r="B1035" t="s">
        <v>1961</v>
      </c>
    </row>
    <row r="1036" spans="1:2" x14ac:dyDescent="0.25">
      <c r="A1036" t="s">
        <v>102</v>
      </c>
      <c r="B1036" t="s">
        <v>1482</v>
      </c>
    </row>
    <row r="1037" spans="1:2" x14ac:dyDescent="0.25">
      <c r="A1037" t="s">
        <v>104</v>
      </c>
      <c r="B1037" t="s">
        <v>1962</v>
      </c>
    </row>
    <row r="1038" spans="1:2" x14ac:dyDescent="0.25">
      <c r="A1038" t="s">
        <v>103</v>
      </c>
      <c r="B1038" t="s">
        <v>1483</v>
      </c>
    </row>
    <row r="1039" spans="1:2" x14ac:dyDescent="0.25">
      <c r="A1039" t="s">
        <v>105</v>
      </c>
      <c r="B1039" t="s">
        <v>1963</v>
      </c>
    </row>
    <row r="1040" spans="1:2" x14ac:dyDescent="0.25">
      <c r="A1040" t="s">
        <v>52</v>
      </c>
    </row>
    <row r="1041" spans="1:2" x14ac:dyDescent="0.25">
      <c r="A1041" t="s">
        <v>36</v>
      </c>
    </row>
    <row r="1042" spans="1:2" x14ac:dyDescent="0.25">
      <c r="A1042" t="s">
        <v>37</v>
      </c>
    </row>
    <row r="1043" spans="1:2" x14ac:dyDescent="0.25">
      <c r="A1043" t="s">
        <v>38</v>
      </c>
      <c r="B1043" t="s">
        <v>39</v>
      </c>
    </row>
    <row r="1044" spans="1:2" x14ac:dyDescent="0.25">
      <c r="A1044" t="s">
        <v>40</v>
      </c>
      <c r="B1044" t="s">
        <v>41</v>
      </c>
    </row>
    <row r="1045" spans="1:2" x14ac:dyDescent="0.25">
      <c r="A1045" t="s">
        <v>42</v>
      </c>
      <c r="B1045" t="s">
        <v>438</v>
      </c>
    </row>
    <row r="1046" spans="1:2" x14ac:dyDescent="0.25">
      <c r="A1046" t="s">
        <v>44</v>
      </c>
    </row>
    <row r="1047" spans="1:2" x14ac:dyDescent="0.25">
      <c r="A1047" t="s">
        <v>34</v>
      </c>
      <c r="B1047" t="s">
        <v>45</v>
      </c>
    </row>
    <row r="1048" spans="1:2" x14ac:dyDescent="0.25">
      <c r="A1048" t="s">
        <v>46</v>
      </c>
    </row>
    <row r="1049" spans="1:2" x14ac:dyDescent="0.25">
      <c r="A1049" t="s">
        <v>47</v>
      </c>
    </row>
    <row r="1050" spans="1:2" x14ac:dyDescent="0.25">
      <c r="A1050" t="s">
        <v>0</v>
      </c>
    </row>
    <row r="1051" spans="1:2" x14ac:dyDescent="0.25">
      <c r="A1051" t="s">
        <v>48</v>
      </c>
    </row>
    <row r="1052" spans="1:2" x14ac:dyDescent="0.25">
      <c r="A1052" t="s">
        <v>49</v>
      </c>
    </row>
    <row r="1053" spans="1:2" x14ac:dyDescent="0.25">
      <c r="A1053" t="s">
        <v>50</v>
      </c>
    </row>
    <row r="1054" spans="1:2" x14ac:dyDescent="0.25">
      <c r="A1054" t="s">
        <v>132</v>
      </c>
      <c r="B1054" t="s">
        <v>440</v>
      </c>
    </row>
    <row r="1055" spans="1:2" x14ac:dyDescent="0.25">
      <c r="A1055" t="s">
        <v>133</v>
      </c>
      <c r="B1055" t="s">
        <v>442</v>
      </c>
    </row>
    <row r="1056" spans="1:2" x14ac:dyDescent="0.25">
      <c r="A1056" t="s">
        <v>94</v>
      </c>
      <c r="B1056" t="s">
        <v>2759</v>
      </c>
    </row>
    <row r="1057" spans="1:2" x14ac:dyDescent="0.25">
      <c r="A1057" t="s">
        <v>55</v>
      </c>
      <c r="B1057" t="s">
        <v>2760</v>
      </c>
    </row>
    <row r="1058" spans="1:2" x14ac:dyDescent="0.25">
      <c r="A1058" t="s">
        <v>58</v>
      </c>
      <c r="B1058" t="s">
        <v>2761</v>
      </c>
    </row>
    <row r="1059" spans="1:2" x14ac:dyDescent="0.25">
      <c r="A1059" t="s">
        <v>68</v>
      </c>
      <c r="B1059" t="s">
        <v>2765</v>
      </c>
    </row>
    <row r="1060" spans="1:2" x14ac:dyDescent="0.25">
      <c r="A1060" t="s">
        <v>70</v>
      </c>
      <c r="B1060" t="s">
        <v>444</v>
      </c>
    </row>
    <row r="1061" spans="1:2" x14ac:dyDescent="0.25">
      <c r="A1061" t="s">
        <v>73</v>
      </c>
      <c r="B1061" t="s">
        <v>2766</v>
      </c>
    </row>
    <row r="1062" spans="1:2" x14ac:dyDescent="0.25">
      <c r="A1062" t="s">
        <v>233</v>
      </c>
      <c r="B1062" t="s">
        <v>462</v>
      </c>
    </row>
    <row r="1063" spans="1:2" x14ac:dyDescent="0.25">
      <c r="A1063" t="s">
        <v>84</v>
      </c>
      <c r="B1063" t="s">
        <v>448</v>
      </c>
    </row>
    <row r="1064" spans="1:2" x14ac:dyDescent="0.25">
      <c r="A1064" t="s">
        <v>486</v>
      </c>
      <c r="B1064" t="s">
        <v>450</v>
      </c>
    </row>
    <row r="1065" spans="1:2" x14ac:dyDescent="0.25">
      <c r="A1065" t="s">
        <v>229</v>
      </c>
      <c r="B1065" t="s">
        <v>452</v>
      </c>
    </row>
    <row r="1066" spans="1:2" x14ac:dyDescent="0.25">
      <c r="A1066" t="s">
        <v>235</v>
      </c>
      <c r="B1066" t="s">
        <v>466</v>
      </c>
    </row>
    <row r="1067" spans="1:2" x14ac:dyDescent="0.25">
      <c r="A1067" t="s">
        <v>81</v>
      </c>
      <c r="B1067" t="s">
        <v>446</v>
      </c>
    </row>
    <row r="1068" spans="1:2" x14ac:dyDescent="0.25">
      <c r="A1068" t="s">
        <v>232</v>
      </c>
      <c r="B1068" t="s">
        <v>461</v>
      </c>
    </row>
    <row r="1069" spans="1:2" x14ac:dyDescent="0.25">
      <c r="A1069" t="s">
        <v>83</v>
      </c>
      <c r="B1069" t="s">
        <v>447</v>
      </c>
    </row>
    <row r="1070" spans="1:2" x14ac:dyDescent="0.25">
      <c r="A1070" t="s">
        <v>485</v>
      </c>
      <c r="B1070" t="s">
        <v>449</v>
      </c>
    </row>
    <row r="1071" spans="1:2" x14ac:dyDescent="0.25">
      <c r="A1071" t="s">
        <v>228</v>
      </c>
      <c r="B1071" t="s">
        <v>451</v>
      </c>
    </row>
    <row r="1072" spans="1:2" x14ac:dyDescent="0.25">
      <c r="A1072" t="s">
        <v>234</v>
      </c>
      <c r="B1072" t="s">
        <v>464</v>
      </c>
    </row>
    <row r="1073" spans="1:2" x14ac:dyDescent="0.25">
      <c r="A1073" t="s">
        <v>80</v>
      </c>
      <c r="B1073" t="s">
        <v>445</v>
      </c>
    </row>
    <row r="1074" spans="1:2" x14ac:dyDescent="0.25">
      <c r="A1074" t="s">
        <v>128</v>
      </c>
      <c r="B1074" t="s">
        <v>439</v>
      </c>
    </row>
    <row r="1075" spans="1:2" x14ac:dyDescent="0.25">
      <c r="A1075" t="s">
        <v>129</v>
      </c>
      <c r="B1075" t="s">
        <v>441</v>
      </c>
    </row>
    <row r="1076" spans="1:2" x14ac:dyDescent="0.25">
      <c r="A1076" t="s">
        <v>93</v>
      </c>
      <c r="B1076" t="s">
        <v>2762</v>
      </c>
    </row>
    <row r="1077" spans="1:2" x14ac:dyDescent="0.25">
      <c r="A1077" t="s">
        <v>54</v>
      </c>
      <c r="B1077" t="s">
        <v>2763</v>
      </c>
    </row>
    <row r="1078" spans="1:2" x14ac:dyDescent="0.25">
      <c r="A1078" t="s">
        <v>57</v>
      </c>
      <c r="B1078" t="s">
        <v>2764</v>
      </c>
    </row>
    <row r="1079" spans="1:2" x14ac:dyDescent="0.25">
      <c r="A1079" t="s">
        <v>67</v>
      </c>
      <c r="B1079" t="s">
        <v>2767</v>
      </c>
    </row>
    <row r="1080" spans="1:2" x14ac:dyDescent="0.25">
      <c r="A1080" t="s">
        <v>71</v>
      </c>
      <c r="B1080" t="s">
        <v>443</v>
      </c>
    </row>
    <row r="1081" spans="1:2" x14ac:dyDescent="0.25">
      <c r="A1081" t="s">
        <v>72</v>
      </c>
      <c r="B1081" t="s">
        <v>2768</v>
      </c>
    </row>
    <row r="1082" spans="1:2" x14ac:dyDescent="0.25">
      <c r="A1082" t="s">
        <v>52</v>
      </c>
    </row>
    <row r="1083" spans="1:2" x14ac:dyDescent="0.25">
      <c r="A1083" t="s">
        <v>36</v>
      </c>
    </row>
    <row r="1084" spans="1:2" x14ac:dyDescent="0.25">
      <c r="A1084" t="s">
        <v>37</v>
      </c>
    </row>
    <row r="1085" spans="1:2" x14ac:dyDescent="0.25">
      <c r="A1085" t="s">
        <v>38</v>
      </c>
      <c r="B1085" t="s">
        <v>60</v>
      </c>
    </row>
    <row r="1086" spans="1:2" x14ac:dyDescent="0.25">
      <c r="A1086" t="s">
        <v>40</v>
      </c>
      <c r="B1086" t="s">
        <v>41</v>
      </c>
    </row>
    <row r="1087" spans="1:2" x14ac:dyDescent="0.25">
      <c r="A1087" t="s">
        <v>42</v>
      </c>
      <c r="B1087" t="s">
        <v>456</v>
      </c>
    </row>
    <row r="1088" spans="1:2" x14ac:dyDescent="0.25">
      <c r="A1088" t="s">
        <v>44</v>
      </c>
      <c r="B1088" t="s">
        <v>1065</v>
      </c>
    </row>
    <row r="1089" spans="1:2" x14ac:dyDescent="0.25">
      <c r="A1089" t="s">
        <v>34</v>
      </c>
      <c r="B1089" t="s">
        <v>45</v>
      </c>
    </row>
    <row r="1090" spans="1:2" x14ac:dyDescent="0.25">
      <c r="A1090" t="s">
        <v>46</v>
      </c>
    </row>
    <row r="1091" spans="1:2" x14ac:dyDescent="0.25">
      <c r="A1091" t="s">
        <v>47</v>
      </c>
    </row>
    <row r="1092" spans="1:2" x14ac:dyDescent="0.25">
      <c r="A1092" t="s">
        <v>0</v>
      </c>
    </row>
    <row r="1093" spans="1:2" x14ac:dyDescent="0.25">
      <c r="A1093" t="s">
        <v>48</v>
      </c>
      <c r="B1093" t="s">
        <v>1358</v>
      </c>
    </row>
    <row r="1094" spans="1:2" x14ac:dyDescent="0.25">
      <c r="A1094" t="s">
        <v>49</v>
      </c>
    </row>
    <row r="1095" spans="1:2" x14ac:dyDescent="0.25">
      <c r="A1095" t="s">
        <v>50</v>
      </c>
    </row>
    <row r="1096" spans="1:2" x14ac:dyDescent="0.25">
      <c r="A1096" t="s">
        <v>134</v>
      </c>
      <c r="B1096" t="s">
        <v>1942</v>
      </c>
    </row>
    <row r="1097" spans="1:2" x14ac:dyDescent="0.25">
      <c r="A1097" t="s">
        <v>135</v>
      </c>
      <c r="B1097" t="s">
        <v>2267</v>
      </c>
    </row>
    <row r="1098" spans="1:2" x14ac:dyDescent="0.25">
      <c r="A1098" t="s">
        <v>130</v>
      </c>
      <c r="B1098" t="s">
        <v>1943</v>
      </c>
    </row>
    <row r="1099" spans="1:2" x14ac:dyDescent="0.25">
      <c r="A1099" t="s">
        <v>131</v>
      </c>
      <c r="B1099" t="s">
        <v>2268</v>
      </c>
    </row>
    <row r="1100" spans="1:2" x14ac:dyDescent="0.25">
      <c r="A1100" t="s">
        <v>96</v>
      </c>
      <c r="B1100" t="s">
        <v>2769</v>
      </c>
    </row>
    <row r="1101" spans="1:2" x14ac:dyDescent="0.25">
      <c r="A1101" t="s">
        <v>95</v>
      </c>
      <c r="B1101" t="s">
        <v>2770</v>
      </c>
    </row>
    <row r="1102" spans="1:2" x14ac:dyDescent="0.25">
      <c r="A1102" t="s">
        <v>132</v>
      </c>
      <c r="B1102" t="s">
        <v>1944</v>
      </c>
    </row>
    <row r="1103" spans="1:2" x14ac:dyDescent="0.25">
      <c r="A1103" t="s">
        <v>133</v>
      </c>
      <c r="B1103" t="s">
        <v>2269</v>
      </c>
    </row>
    <row r="1104" spans="1:2" x14ac:dyDescent="0.25">
      <c r="A1104" t="s">
        <v>94</v>
      </c>
      <c r="B1104" t="s">
        <v>2771</v>
      </c>
    </row>
    <row r="1105" spans="1:2" x14ac:dyDescent="0.25">
      <c r="A1105" t="s">
        <v>128</v>
      </c>
      <c r="B1105" t="s">
        <v>1945</v>
      </c>
    </row>
    <row r="1106" spans="1:2" x14ac:dyDescent="0.25">
      <c r="A1106" t="s">
        <v>129</v>
      </c>
      <c r="B1106" t="s">
        <v>2270</v>
      </c>
    </row>
    <row r="1107" spans="1:2" x14ac:dyDescent="0.25">
      <c r="A1107" t="s">
        <v>93</v>
      </c>
      <c r="B1107" t="s">
        <v>2772</v>
      </c>
    </row>
    <row r="1108" spans="1:2" x14ac:dyDescent="0.25">
      <c r="A1108" t="s">
        <v>52</v>
      </c>
    </row>
    <row r="1109" spans="1:2" x14ac:dyDescent="0.25">
      <c r="A1109" t="s">
        <v>36</v>
      </c>
    </row>
    <row r="1110" spans="1:2" x14ac:dyDescent="0.25">
      <c r="A1110" t="s">
        <v>37</v>
      </c>
    </row>
    <row r="1111" spans="1:2" x14ac:dyDescent="0.25">
      <c r="A1111" t="s">
        <v>38</v>
      </c>
      <c r="B1111" t="s">
        <v>60</v>
      </c>
    </row>
    <row r="1112" spans="1:2" x14ac:dyDescent="0.25">
      <c r="A1112" t="s">
        <v>40</v>
      </c>
      <c r="B1112" t="s">
        <v>41</v>
      </c>
    </row>
    <row r="1113" spans="1:2" x14ac:dyDescent="0.25">
      <c r="A1113" t="s">
        <v>42</v>
      </c>
      <c r="B1113" t="s">
        <v>567</v>
      </c>
    </row>
    <row r="1114" spans="1:2" x14ac:dyDescent="0.25">
      <c r="A1114" t="s">
        <v>44</v>
      </c>
      <c r="B1114" t="s">
        <v>1066</v>
      </c>
    </row>
    <row r="1115" spans="1:2" x14ac:dyDescent="0.25">
      <c r="A1115" t="s">
        <v>34</v>
      </c>
      <c r="B1115" t="s">
        <v>45</v>
      </c>
    </row>
    <row r="1116" spans="1:2" x14ac:dyDescent="0.25">
      <c r="A1116" t="s">
        <v>46</v>
      </c>
    </row>
    <row r="1117" spans="1:2" x14ac:dyDescent="0.25">
      <c r="A1117" t="s">
        <v>47</v>
      </c>
    </row>
    <row r="1118" spans="1:2" x14ac:dyDescent="0.25">
      <c r="A1118" t="s">
        <v>0</v>
      </c>
    </row>
    <row r="1119" spans="1:2" x14ac:dyDescent="0.25">
      <c r="A1119" t="s">
        <v>48</v>
      </c>
      <c r="B1119" t="s">
        <v>674</v>
      </c>
    </row>
    <row r="1120" spans="1:2" x14ac:dyDescent="0.25">
      <c r="A1120" t="s">
        <v>49</v>
      </c>
    </row>
    <row r="1121" spans="1:2" x14ac:dyDescent="0.25">
      <c r="A1121" t="s">
        <v>50</v>
      </c>
    </row>
    <row r="1122" spans="1:2" x14ac:dyDescent="0.25">
      <c r="A1122" t="s">
        <v>128</v>
      </c>
      <c r="B1122" t="s">
        <v>2518</v>
      </c>
    </row>
    <row r="1123" spans="1:2" x14ac:dyDescent="0.25">
      <c r="A1123" t="s">
        <v>132</v>
      </c>
      <c r="B1123" t="s">
        <v>2519</v>
      </c>
    </row>
    <row r="1124" spans="1:2" x14ac:dyDescent="0.25">
      <c r="A1124" t="s">
        <v>129</v>
      </c>
      <c r="B1124" t="s">
        <v>2520</v>
      </c>
    </row>
    <row r="1125" spans="1:2" x14ac:dyDescent="0.25">
      <c r="A1125" t="s">
        <v>133</v>
      </c>
      <c r="B1125" t="s">
        <v>2521</v>
      </c>
    </row>
    <row r="1126" spans="1:2" x14ac:dyDescent="0.25">
      <c r="A1126" t="s">
        <v>93</v>
      </c>
      <c r="B1126" t="s">
        <v>2522</v>
      </c>
    </row>
    <row r="1127" spans="1:2" x14ac:dyDescent="0.25">
      <c r="A1127" t="s">
        <v>94</v>
      </c>
      <c r="B1127" t="s">
        <v>2523</v>
      </c>
    </row>
    <row r="1128" spans="1:2" x14ac:dyDescent="0.25">
      <c r="A1128" t="s">
        <v>54</v>
      </c>
      <c r="B1128" t="s">
        <v>2524</v>
      </c>
    </row>
    <row r="1129" spans="1:2" x14ac:dyDescent="0.25">
      <c r="A1129" t="s">
        <v>55</v>
      </c>
      <c r="B1129" t="s">
        <v>2525</v>
      </c>
    </row>
    <row r="1130" spans="1:2" x14ac:dyDescent="0.25">
      <c r="A1130" t="s">
        <v>57</v>
      </c>
      <c r="B1130" t="s">
        <v>2526</v>
      </c>
    </row>
    <row r="1131" spans="1:2" x14ac:dyDescent="0.25">
      <c r="A1131" t="s">
        <v>58</v>
      </c>
      <c r="B1131" t="s">
        <v>2527</v>
      </c>
    </row>
    <row r="1132" spans="1:2" x14ac:dyDescent="0.25">
      <c r="A1132" t="s">
        <v>67</v>
      </c>
      <c r="B1132" t="s">
        <v>2528</v>
      </c>
    </row>
    <row r="1133" spans="1:2" x14ac:dyDescent="0.25">
      <c r="A1133" t="s">
        <v>68</v>
      </c>
      <c r="B1133" t="s">
        <v>2529</v>
      </c>
    </row>
    <row r="1134" spans="1:2" x14ac:dyDescent="0.25">
      <c r="A1134" t="s">
        <v>71</v>
      </c>
      <c r="B1134" t="s">
        <v>2530</v>
      </c>
    </row>
    <row r="1135" spans="1:2" x14ac:dyDescent="0.25">
      <c r="A1135" t="s">
        <v>70</v>
      </c>
      <c r="B1135" t="s">
        <v>2531</v>
      </c>
    </row>
    <row r="1136" spans="1:2" x14ac:dyDescent="0.25">
      <c r="A1136" t="s">
        <v>72</v>
      </c>
      <c r="B1136" t="s">
        <v>2532</v>
      </c>
    </row>
    <row r="1137" spans="1:2" x14ac:dyDescent="0.25">
      <c r="A1137" t="s">
        <v>73</v>
      </c>
      <c r="B1137" t="s">
        <v>2533</v>
      </c>
    </row>
    <row r="1138" spans="1:2" x14ac:dyDescent="0.25">
      <c r="A1138" t="s">
        <v>74</v>
      </c>
      <c r="B1138" t="s">
        <v>2534</v>
      </c>
    </row>
    <row r="1139" spans="1:2" x14ac:dyDescent="0.25">
      <c r="A1139" t="s">
        <v>75</v>
      </c>
      <c r="B1139" t="s">
        <v>2535</v>
      </c>
    </row>
    <row r="1140" spans="1:2" x14ac:dyDescent="0.25">
      <c r="A1140" t="s">
        <v>77</v>
      </c>
      <c r="B1140" t="s">
        <v>2536</v>
      </c>
    </row>
    <row r="1141" spans="1:2" x14ac:dyDescent="0.25">
      <c r="A1141" t="s">
        <v>78</v>
      </c>
      <c r="B1141" t="s">
        <v>2537</v>
      </c>
    </row>
    <row r="1142" spans="1:2" x14ac:dyDescent="0.25">
      <c r="A1142" t="s">
        <v>80</v>
      </c>
      <c r="B1142" t="s">
        <v>2538</v>
      </c>
    </row>
    <row r="1143" spans="1:2" x14ac:dyDescent="0.25">
      <c r="A1143" t="s">
        <v>81</v>
      </c>
      <c r="B1143" t="s">
        <v>2539</v>
      </c>
    </row>
    <row r="1144" spans="1:2" x14ac:dyDescent="0.25">
      <c r="A1144" t="s">
        <v>83</v>
      </c>
      <c r="B1144" t="s">
        <v>2540</v>
      </c>
    </row>
    <row r="1145" spans="1:2" x14ac:dyDescent="0.25">
      <c r="A1145" t="s">
        <v>84</v>
      </c>
      <c r="B1145" t="s">
        <v>2541</v>
      </c>
    </row>
    <row r="1146" spans="1:2" x14ac:dyDescent="0.25">
      <c r="A1146" t="s">
        <v>86</v>
      </c>
      <c r="B1146" t="s">
        <v>2542</v>
      </c>
    </row>
    <row r="1147" spans="1:2" x14ac:dyDescent="0.25">
      <c r="A1147" t="s">
        <v>87</v>
      </c>
      <c r="B1147" t="s">
        <v>2543</v>
      </c>
    </row>
    <row r="1148" spans="1:2" x14ac:dyDescent="0.25">
      <c r="A1148" t="s">
        <v>259</v>
      </c>
      <c r="B1148" t="s">
        <v>2544</v>
      </c>
    </row>
    <row r="1149" spans="1:2" x14ac:dyDescent="0.25">
      <c r="A1149" t="s">
        <v>261</v>
      </c>
      <c r="B1149" t="s">
        <v>2545</v>
      </c>
    </row>
    <row r="1150" spans="1:2" x14ac:dyDescent="0.25">
      <c r="A1150" t="s">
        <v>485</v>
      </c>
      <c r="B1150" t="s">
        <v>2546</v>
      </c>
    </row>
    <row r="1151" spans="1:2" x14ac:dyDescent="0.25">
      <c r="A1151" t="s">
        <v>486</v>
      </c>
      <c r="B1151" t="s">
        <v>2547</v>
      </c>
    </row>
    <row r="1152" spans="1:2" x14ac:dyDescent="0.25">
      <c r="A1152" t="s">
        <v>228</v>
      </c>
      <c r="B1152" t="s">
        <v>2548</v>
      </c>
    </row>
    <row r="1153" spans="1:2" x14ac:dyDescent="0.25">
      <c r="A1153" t="s">
        <v>229</v>
      </c>
      <c r="B1153" t="s">
        <v>2549</v>
      </c>
    </row>
    <row r="1154" spans="1:2" x14ac:dyDescent="0.25">
      <c r="A1154" t="s">
        <v>230</v>
      </c>
      <c r="B1154" t="s">
        <v>2550</v>
      </c>
    </row>
    <row r="1155" spans="1:2" x14ac:dyDescent="0.25">
      <c r="A1155" t="s">
        <v>231</v>
      </c>
      <c r="B1155" t="s">
        <v>2551</v>
      </c>
    </row>
    <row r="1156" spans="1:2" x14ac:dyDescent="0.25">
      <c r="A1156" t="s">
        <v>232</v>
      </c>
      <c r="B1156" t="s">
        <v>2552</v>
      </c>
    </row>
    <row r="1157" spans="1:2" x14ac:dyDescent="0.25">
      <c r="A1157" t="s">
        <v>233</v>
      </c>
      <c r="B1157" t="s">
        <v>2553</v>
      </c>
    </row>
    <row r="1158" spans="1:2" x14ac:dyDescent="0.25">
      <c r="A1158" t="s">
        <v>52</v>
      </c>
    </row>
    <row r="1159" spans="1:2" x14ac:dyDescent="0.25">
      <c r="A1159" t="s">
        <v>36</v>
      </c>
    </row>
    <row r="1160" spans="1:2" x14ac:dyDescent="0.25">
      <c r="A1160" t="s">
        <v>37</v>
      </c>
    </row>
    <row r="1161" spans="1:2" x14ac:dyDescent="0.25">
      <c r="A1161" t="s">
        <v>38</v>
      </c>
      <c r="B1161" t="s">
        <v>60</v>
      </c>
    </row>
    <row r="1162" spans="1:2" x14ac:dyDescent="0.25">
      <c r="A1162" t="s">
        <v>40</v>
      </c>
      <c r="B1162" t="s">
        <v>41</v>
      </c>
    </row>
    <row r="1163" spans="1:2" x14ac:dyDescent="0.25">
      <c r="A1163" t="s">
        <v>42</v>
      </c>
      <c r="B1163" t="s">
        <v>616</v>
      </c>
    </row>
    <row r="1164" spans="1:2" x14ac:dyDescent="0.25">
      <c r="A1164" t="s">
        <v>44</v>
      </c>
      <c r="B1164" t="s">
        <v>1067</v>
      </c>
    </row>
    <row r="1165" spans="1:2" x14ac:dyDescent="0.25">
      <c r="A1165" t="s">
        <v>34</v>
      </c>
      <c r="B1165" t="s">
        <v>45</v>
      </c>
    </row>
    <row r="1166" spans="1:2" x14ac:dyDescent="0.25">
      <c r="A1166" t="s">
        <v>46</v>
      </c>
    </row>
    <row r="1167" spans="1:2" x14ac:dyDescent="0.25">
      <c r="A1167" t="s">
        <v>47</v>
      </c>
    </row>
    <row r="1168" spans="1:2" x14ac:dyDescent="0.25">
      <c r="A1168" t="s">
        <v>0</v>
      </c>
    </row>
    <row r="1169" spans="1:2" x14ac:dyDescent="0.25">
      <c r="A1169" t="s">
        <v>48</v>
      </c>
      <c r="B1169" t="s">
        <v>2753</v>
      </c>
    </row>
    <row r="1170" spans="1:2" x14ac:dyDescent="0.25">
      <c r="A1170" t="s">
        <v>49</v>
      </c>
    </row>
    <row r="1171" spans="1:2" x14ac:dyDescent="0.25">
      <c r="A1171" t="s">
        <v>50</v>
      </c>
    </row>
    <row r="1172" spans="1:2" x14ac:dyDescent="0.25">
      <c r="A1172" t="s">
        <v>129</v>
      </c>
      <c r="B1172" t="s">
        <v>617</v>
      </c>
    </row>
    <row r="1173" spans="1:2" x14ac:dyDescent="0.25">
      <c r="A1173" t="s">
        <v>133</v>
      </c>
      <c r="B1173" t="s">
        <v>618</v>
      </c>
    </row>
    <row r="1174" spans="1:2" x14ac:dyDescent="0.25">
      <c r="A1174" t="s">
        <v>93</v>
      </c>
      <c r="B1174" t="s">
        <v>619</v>
      </c>
    </row>
    <row r="1175" spans="1:2" x14ac:dyDescent="0.25">
      <c r="A1175" t="s">
        <v>94</v>
      </c>
      <c r="B1175" t="s">
        <v>620</v>
      </c>
    </row>
    <row r="1176" spans="1:2" x14ac:dyDescent="0.25">
      <c r="A1176" t="s">
        <v>54</v>
      </c>
      <c r="B1176" t="s">
        <v>621</v>
      </c>
    </row>
    <row r="1177" spans="1:2" x14ac:dyDescent="0.25">
      <c r="A1177" t="s">
        <v>55</v>
      </c>
      <c r="B1177" t="s">
        <v>622</v>
      </c>
    </row>
    <row r="1178" spans="1:2" x14ac:dyDescent="0.25">
      <c r="A1178" t="s">
        <v>57</v>
      </c>
      <c r="B1178" t="s">
        <v>623</v>
      </c>
    </row>
    <row r="1179" spans="1:2" x14ac:dyDescent="0.25">
      <c r="A1179" t="s">
        <v>58</v>
      </c>
      <c r="B1179" t="s">
        <v>624</v>
      </c>
    </row>
    <row r="1180" spans="1:2" x14ac:dyDescent="0.25">
      <c r="A1180" t="s">
        <v>67</v>
      </c>
      <c r="B1180" t="s">
        <v>625</v>
      </c>
    </row>
    <row r="1181" spans="1:2" x14ac:dyDescent="0.25">
      <c r="A1181" t="s">
        <v>68</v>
      </c>
      <c r="B1181" t="s">
        <v>626</v>
      </c>
    </row>
    <row r="1182" spans="1:2" x14ac:dyDescent="0.25">
      <c r="A1182" t="s">
        <v>71</v>
      </c>
      <c r="B1182" t="s">
        <v>627</v>
      </c>
    </row>
    <row r="1183" spans="1:2" x14ac:dyDescent="0.25">
      <c r="A1183" t="s">
        <v>70</v>
      </c>
      <c r="B1183" t="s">
        <v>628</v>
      </c>
    </row>
    <row r="1184" spans="1:2" x14ac:dyDescent="0.25">
      <c r="A1184" t="s">
        <v>72</v>
      </c>
      <c r="B1184" t="s">
        <v>629</v>
      </c>
    </row>
    <row r="1185" spans="1:2" x14ac:dyDescent="0.25">
      <c r="A1185" t="s">
        <v>73</v>
      </c>
      <c r="B1185" t="s">
        <v>630</v>
      </c>
    </row>
    <row r="1186" spans="1:2" x14ac:dyDescent="0.25">
      <c r="A1186" t="s">
        <v>138</v>
      </c>
      <c r="B1186" t="s">
        <v>2654</v>
      </c>
    </row>
    <row r="1187" spans="1:2" x14ac:dyDescent="0.25">
      <c r="A1187" t="s">
        <v>102</v>
      </c>
      <c r="B1187" t="s">
        <v>2655</v>
      </c>
    </row>
    <row r="1188" spans="1:2" x14ac:dyDescent="0.25">
      <c r="A1188" t="s">
        <v>104</v>
      </c>
      <c r="B1188" t="s">
        <v>2656</v>
      </c>
    </row>
    <row r="1189" spans="1:2" x14ac:dyDescent="0.25">
      <c r="A1189" t="s">
        <v>569</v>
      </c>
      <c r="B1189" t="s">
        <v>2657</v>
      </c>
    </row>
    <row r="1190" spans="1:2" x14ac:dyDescent="0.25">
      <c r="A1190" t="s">
        <v>2649</v>
      </c>
      <c r="B1190" t="s">
        <v>2658</v>
      </c>
    </row>
    <row r="1191" spans="1:2" x14ac:dyDescent="0.25">
      <c r="A1191" t="s">
        <v>886</v>
      </c>
      <c r="B1191" t="s">
        <v>2659</v>
      </c>
    </row>
    <row r="1192" spans="1:2" x14ac:dyDescent="0.25">
      <c r="A1192" t="s">
        <v>2650</v>
      </c>
      <c r="B1192" t="s">
        <v>2660</v>
      </c>
    </row>
    <row r="1193" spans="1:2" x14ac:dyDescent="0.25">
      <c r="A1193" t="s">
        <v>139</v>
      </c>
      <c r="B1193" t="s">
        <v>2661</v>
      </c>
    </row>
    <row r="1194" spans="1:2" x14ac:dyDescent="0.25">
      <c r="A1194" t="s">
        <v>103</v>
      </c>
      <c r="B1194" t="s">
        <v>2662</v>
      </c>
    </row>
    <row r="1195" spans="1:2" x14ac:dyDescent="0.25">
      <c r="A1195" t="s">
        <v>105</v>
      </c>
      <c r="B1195" t="s">
        <v>2663</v>
      </c>
    </row>
    <row r="1196" spans="1:2" x14ac:dyDescent="0.25">
      <c r="A1196" t="s">
        <v>570</v>
      </c>
      <c r="B1196" t="s">
        <v>2664</v>
      </c>
    </row>
    <row r="1197" spans="1:2" x14ac:dyDescent="0.25">
      <c r="A1197" t="s">
        <v>2651</v>
      </c>
      <c r="B1197" t="s">
        <v>2665</v>
      </c>
    </row>
    <row r="1198" spans="1:2" x14ac:dyDescent="0.25">
      <c r="A1198" t="s">
        <v>2652</v>
      </c>
      <c r="B1198" t="s">
        <v>2666</v>
      </c>
    </row>
    <row r="1199" spans="1:2" x14ac:dyDescent="0.25">
      <c r="A1199" t="s">
        <v>2653</v>
      </c>
      <c r="B1199" t="s">
        <v>2667</v>
      </c>
    </row>
    <row r="1200" spans="1:2" x14ac:dyDescent="0.25">
      <c r="A1200" t="s">
        <v>52</v>
      </c>
    </row>
    <row r="1201" spans="1:2" x14ac:dyDescent="0.25">
      <c r="A1201" t="s">
        <v>36</v>
      </c>
    </row>
    <row r="1202" spans="1:2" x14ac:dyDescent="0.25">
      <c r="A1202" t="s">
        <v>37</v>
      </c>
    </row>
    <row r="1203" spans="1:2" x14ac:dyDescent="0.25">
      <c r="A1203" t="s">
        <v>38</v>
      </c>
      <c r="B1203" t="s">
        <v>60</v>
      </c>
    </row>
    <row r="1204" spans="1:2" x14ac:dyDescent="0.25">
      <c r="A1204" t="s">
        <v>40</v>
      </c>
      <c r="B1204" t="s">
        <v>41</v>
      </c>
    </row>
    <row r="1205" spans="1:2" x14ac:dyDescent="0.25">
      <c r="A1205" t="s">
        <v>42</v>
      </c>
      <c r="B1205" t="s">
        <v>642</v>
      </c>
    </row>
    <row r="1206" spans="1:2" x14ac:dyDescent="0.25">
      <c r="A1206" t="s">
        <v>44</v>
      </c>
      <c r="B1206" t="s">
        <v>1068</v>
      </c>
    </row>
    <row r="1207" spans="1:2" x14ac:dyDescent="0.25">
      <c r="A1207" t="s">
        <v>34</v>
      </c>
      <c r="B1207" t="s">
        <v>45</v>
      </c>
    </row>
    <row r="1208" spans="1:2" x14ac:dyDescent="0.25">
      <c r="A1208" t="s">
        <v>46</v>
      </c>
    </row>
    <row r="1209" spans="1:2" x14ac:dyDescent="0.25">
      <c r="A1209" t="s">
        <v>47</v>
      </c>
    </row>
    <row r="1210" spans="1:2" x14ac:dyDescent="0.25">
      <c r="A1210" t="s">
        <v>0</v>
      </c>
    </row>
    <row r="1211" spans="1:2" x14ac:dyDescent="0.25">
      <c r="A1211" t="s">
        <v>48</v>
      </c>
      <c r="B1211" t="s">
        <v>2754</v>
      </c>
    </row>
    <row r="1212" spans="1:2" x14ac:dyDescent="0.25">
      <c r="A1212" t="s">
        <v>49</v>
      </c>
    </row>
    <row r="1213" spans="1:2" x14ac:dyDescent="0.25">
      <c r="A1213" t="s">
        <v>50</v>
      </c>
    </row>
    <row r="1214" spans="1:2" x14ac:dyDescent="0.25">
      <c r="A1214" t="s">
        <v>129</v>
      </c>
      <c r="B1214" t="s">
        <v>643</v>
      </c>
    </row>
    <row r="1215" spans="1:2" x14ac:dyDescent="0.25">
      <c r="A1215" t="s">
        <v>133</v>
      </c>
      <c r="B1215" t="s">
        <v>644</v>
      </c>
    </row>
    <row r="1216" spans="1:2" x14ac:dyDescent="0.25">
      <c r="A1216" t="s">
        <v>93</v>
      </c>
      <c r="B1216" t="s">
        <v>645</v>
      </c>
    </row>
    <row r="1217" spans="1:2" x14ac:dyDescent="0.25">
      <c r="A1217" t="s">
        <v>94</v>
      </c>
      <c r="B1217" t="s">
        <v>646</v>
      </c>
    </row>
    <row r="1218" spans="1:2" x14ac:dyDescent="0.25">
      <c r="A1218" t="s">
        <v>54</v>
      </c>
      <c r="B1218" t="s">
        <v>647</v>
      </c>
    </row>
    <row r="1219" spans="1:2" x14ac:dyDescent="0.25">
      <c r="A1219" t="s">
        <v>55</v>
      </c>
      <c r="B1219" t="s">
        <v>648</v>
      </c>
    </row>
    <row r="1220" spans="1:2" x14ac:dyDescent="0.25">
      <c r="A1220" t="s">
        <v>138</v>
      </c>
      <c r="B1220" t="s">
        <v>2668</v>
      </c>
    </row>
    <row r="1221" spans="1:2" x14ac:dyDescent="0.25">
      <c r="A1221" t="s">
        <v>139</v>
      </c>
      <c r="B1221" t="s">
        <v>2669</v>
      </c>
    </row>
    <row r="1222" spans="1:2" x14ac:dyDescent="0.25">
      <c r="A1222" t="s">
        <v>102</v>
      </c>
      <c r="B1222" t="s">
        <v>2670</v>
      </c>
    </row>
    <row r="1223" spans="1:2" x14ac:dyDescent="0.25">
      <c r="A1223" t="s">
        <v>103</v>
      </c>
      <c r="B1223" t="s">
        <v>2671</v>
      </c>
    </row>
    <row r="1224" spans="1:2" x14ac:dyDescent="0.25">
      <c r="A1224" t="s">
        <v>104</v>
      </c>
      <c r="B1224" t="s">
        <v>2672</v>
      </c>
    </row>
    <row r="1225" spans="1:2" x14ac:dyDescent="0.25">
      <c r="A1225" t="s">
        <v>105</v>
      </c>
      <c r="B1225" t="s">
        <v>2673</v>
      </c>
    </row>
    <row r="1226" spans="1:2" x14ac:dyDescent="0.25">
      <c r="A1226" t="s">
        <v>569</v>
      </c>
      <c r="B1226" t="s">
        <v>2674</v>
      </c>
    </row>
    <row r="1227" spans="1:2" x14ac:dyDescent="0.25">
      <c r="A1227" t="s">
        <v>570</v>
      </c>
      <c r="B1227" t="s">
        <v>2675</v>
      </c>
    </row>
    <row r="1228" spans="1:2" x14ac:dyDescent="0.25">
      <c r="A1228" t="s">
        <v>52</v>
      </c>
    </row>
    <row r="1229" spans="1:2" x14ac:dyDescent="0.25">
      <c r="A1229" t="s">
        <v>36</v>
      </c>
    </row>
    <row r="1230" spans="1:2" x14ac:dyDescent="0.25">
      <c r="A1230" t="s">
        <v>37</v>
      </c>
    </row>
    <row r="1231" spans="1:2" x14ac:dyDescent="0.25">
      <c r="A1231" t="s">
        <v>38</v>
      </c>
      <c r="B1231" t="s">
        <v>60</v>
      </c>
    </row>
    <row r="1232" spans="1:2" x14ac:dyDescent="0.25">
      <c r="A1232" t="s">
        <v>40</v>
      </c>
      <c r="B1232" t="s">
        <v>41</v>
      </c>
    </row>
    <row r="1233" spans="1:2" x14ac:dyDescent="0.25">
      <c r="A1233" t="s">
        <v>42</v>
      </c>
      <c r="B1233" t="s">
        <v>654</v>
      </c>
    </row>
    <row r="1234" spans="1:2" x14ac:dyDescent="0.25">
      <c r="A1234" t="s">
        <v>44</v>
      </c>
      <c r="B1234" t="s">
        <v>1069</v>
      </c>
    </row>
    <row r="1235" spans="1:2" x14ac:dyDescent="0.25">
      <c r="A1235" t="s">
        <v>34</v>
      </c>
      <c r="B1235" t="s">
        <v>45</v>
      </c>
    </row>
    <row r="1236" spans="1:2" x14ac:dyDescent="0.25">
      <c r="A1236" t="s">
        <v>46</v>
      </c>
    </row>
    <row r="1237" spans="1:2" x14ac:dyDescent="0.25">
      <c r="A1237" t="s">
        <v>47</v>
      </c>
    </row>
    <row r="1238" spans="1:2" x14ac:dyDescent="0.25">
      <c r="A1238" t="s">
        <v>0</v>
      </c>
    </row>
    <row r="1239" spans="1:2" x14ac:dyDescent="0.25">
      <c r="A1239" t="s">
        <v>48</v>
      </c>
      <c r="B1239" t="s">
        <v>2755</v>
      </c>
    </row>
    <row r="1240" spans="1:2" x14ac:dyDescent="0.25">
      <c r="A1240" t="s">
        <v>49</v>
      </c>
    </row>
    <row r="1241" spans="1:2" x14ac:dyDescent="0.25">
      <c r="A1241" t="s">
        <v>50</v>
      </c>
    </row>
    <row r="1242" spans="1:2" x14ac:dyDescent="0.25">
      <c r="A1242" t="s">
        <v>129</v>
      </c>
      <c r="B1242" t="s">
        <v>655</v>
      </c>
    </row>
    <row r="1243" spans="1:2" x14ac:dyDescent="0.25">
      <c r="A1243" t="s">
        <v>133</v>
      </c>
      <c r="B1243" t="s">
        <v>656</v>
      </c>
    </row>
    <row r="1244" spans="1:2" x14ac:dyDescent="0.25">
      <c r="A1244" t="s">
        <v>93</v>
      </c>
      <c r="B1244" t="s">
        <v>657</v>
      </c>
    </row>
    <row r="1245" spans="1:2" x14ac:dyDescent="0.25">
      <c r="A1245" t="s">
        <v>94</v>
      </c>
      <c r="B1245" t="s">
        <v>658</v>
      </c>
    </row>
    <row r="1246" spans="1:2" x14ac:dyDescent="0.25">
      <c r="A1246" t="s">
        <v>54</v>
      </c>
      <c r="B1246" t="s">
        <v>659</v>
      </c>
    </row>
    <row r="1247" spans="1:2" x14ac:dyDescent="0.25">
      <c r="A1247" t="s">
        <v>55</v>
      </c>
      <c r="B1247" t="s">
        <v>660</v>
      </c>
    </row>
    <row r="1248" spans="1:2" x14ac:dyDescent="0.25">
      <c r="A1248" t="s">
        <v>57</v>
      </c>
      <c r="B1248" t="s">
        <v>661</v>
      </c>
    </row>
    <row r="1249" spans="1:2" x14ac:dyDescent="0.25">
      <c r="A1249" t="s">
        <v>58</v>
      </c>
      <c r="B1249" t="s">
        <v>662</v>
      </c>
    </row>
    <row r="1250" spans="1:2" x14ac:dyDescent="0.25">
      <c r="A1250" t="s">
        <v>67</v>
      </c>
      <c r="B1250" t="s">
        <v>663</v>
      </c>
    </row>
    <row r="1251" spans="1:2" x14ac:dyDescent="0.25">
      <c r="A1251" t="s">
        <v>68</v>
      </c>
      <c r="B1251" t="s">
        <v>664</v>
      </c>
    </row>
    <row r="1252" spans="1:2" x14ac:dyDescent="0.25">
      <c r="A1252" t="s">
        <v>71</v>
      </c>
      <c r="B1252" t="s">
        <v>1250</v>
      </c>
    </row>
    <row r="1253" spans="1:2" x14ac:dyDescent="0.25">
      <c r="A1253" t="s">
        <v>70</v>
      </c>
      <c r="B1253" t="s">
        <v>1251</v>
      </c>
    </row>
    <row r="1254" spans="1:2" x14ac:dyDescent="0.25">
      <c r="A1254" t="s">
        <v>83</v>
      </c>
      <c r="B1254" t="s">
        <v>1252</v>
      </c>
    </row>
    <row r="1255" spans="1:2" x14ac:dyDescent="0.25">
      <c r="A1255" t="s">
        <v>86</v>
      </c>
      <c r="B1255" t="s">
        <v>1253</v>
      </c>
    </row>
    <row r="1256" spans="1:2" x14ac:dyDescent="0.25">
      <c r="A1256" t="s">
        <v>485</v>
      </c>
      <c r="B1256" t="s">
        <v>1254</v>
      </c>
    </row>
    <row r="1257" spans="1:2" x14ac:dyDescent="0.25">
      <c r="A1257" t="s">
        <v>228</v>
      </c>
      <c r="B1257" t="s">
        <v>1255</v>
      </c>
    </row>
    <row r="1258" spans="1:2" x14ac:dyDescent="0.25">
      <c r="A1258" t="s">
        <v>232</v>
      </c>
      <c r="B1258" t="s">
        <v>1256</v>
      </c>
    </row>
    <row r="1259" spans="1:2" x14ac:dyDescent="0.25">
      <c r="A1259" t="s">
        <v>2676</v>
      </c>
      <c r="B1259" t="s">
        <v>2685</v>
      </c>
    </row>
    <row r="1260" spans="1:2" x14ac:dyDescent="0.25">
      <c r="A1260" t="s">
        <v>2677</v>
      </c>
      <c r="B1260" t="s">
        <v>2686</v>
      </c>
    </row>
    <row r="1261" spans="1:2" x14ac:dyDescent="0.25">
      <c r="A1261" t="s">
        <v>2678</v>
      </c>
      <c r="B1261" t="s">
        <v>2687</v>
      </c>
    </row>
    <row r="1262" spans="1:2" x14ac:dyDescent="0.25">
      <c r="A1262" t="s">
        <v>2679</v>
      </c>
      <c r="B1262" t="s">
        <v>2688</v>
      </c>
    </row>
    <row r="1263" spans="1:2" x14ac:dyDescent="0.25">
      <c r="A1263" t="s">
        <v>2555</v>
      </c>
      <c r="B1263" t="s">
        <v>2689</v>
      </c>
    </row>
    <row r="1264" spans="1:2" x14ac:dyDescent="0.25">
      <c r="A1264" t="s">
        <v>2561</v>
      </c>
      <c r="B1264" t="s">
        <v>2690</v>
      </c>
    </row>
    <row r="1265" spans="1:2" x14ac:dyDescent="0.25">
      <c r="A1265" t="s">
        <v>2556</v>
      </c>
      <c r="B1265" t="s">
        <v>2691</v>
      </c>
    </row>
    <row r="1266" spans="1:2" x14ac:dyDescent="0.25">
      <c r="A1266" t="s">
        <v>2562</v>
      </c>
      <c r="B1266" t="s">
        <v>2692</v>
      </c>
    </row>
    <row r="1267" spans="1:2" x14ac:dyDescent="0.25">
      <c r="A1267" t="s">
        <v>2557</v>
      </c>
      <c r="B1267" t="s">
        <v>2693</v>
      </c>
    </row>
    <row r="1268" spans="1:2" x14ac:dyDescent="0.25">
      <c r="A1268" t="s">
        <v>2563</v>
      </c>
      <c r="B1268" t="s">
        <v>2694</v>
      </c>
    </row>
    <row r="1269" spans="1:2" x14ac:dyDescent="0.25">
      <c r="A1269" t="s">
        <v>2558</v>
      </c>
      <c r="B1269" t="s">
        <v>2695</v>
      </c>
    </row>
    <row r="1270" spans="1:2" x14ac:dyDescent="0.25">
      <c r="A1270" t="s">
        <v>2564</v>
      </c>
      <c r="B1270" t="s">
        <v>2696</v>
      </c>
    </row>
    <row r="1271" spans="1:2" x14ac:dyDescent="0.25">
      <c r="A1271" t="s">
        <v>2680</v>
      </c>
      <c r="B1271" t="s">
        <v>2697</v>
      </c>
    </row>
    <row r="1272" spans="1:2" x14ac:dyDescent="0.25">
      <c r="A1272" t="s">
        <v>2681</v>
      </c>
      <c r="B1272" t="s">
        <v>2698</v>
      </c>
    </row>
    <row r="1273" spans="1:2" x14ac:dyDescent="0.25">
      <c r="A1273" t="s">
        <v>2682</v>
      </c>
      <c r="B1273" t="s">
        <v>2699</v>
      </c>
    </row>
    <row r="1274" spans="1:2" x14ac:dyDescent="0.25">
      <c r="A1274" t="s">
        <v>2683</v>
      </c>
      <c r="B1274" t="s">
        <v>2700</v>
      </c>
    </row>
    <row r="1275" spans="1:2" x14ac:dyDescent="0.25">
      <c r="A1275" t="s">
        <v>2684</v>
      </c>
      <c r="B1275" t="s">
        <v>2701</v>
      </c>
    </row>
    <row r="1276" spans="1:2" x14ac:dyDescent="0.25">
      <c r="A1276" t="s">
        <v>52</v>
      </c>
    </row>
    <row r="1277" spans="1:2" x14ac:dyDescent="0.25">
      <c r="A1277" t="s">
        <v>36</v>
      </c>
    </row>
    <row r="1278" spans="1:2" x14ac:dyDescent="0.25">
      <c r="A1278" t="s">
        <v>37</v>
      </c>
    </row>
    <row r="1279" spans="1:2" x14ac:dyDescent="0.25">
      <c r="A1279" t="s">
        <v>38</v>
      </c>
      <c r="B1279" t="s">
        <v>60</v>
      </c>
    </row>
    <row r="1280" spans="1:2" x14ac:dyDescent="0.25">
      <c r="A1280" t="s">
        <v>40</v>
      </c>
      <c r="B1280" t="s">
        <v>41</v>
      </c>
    </row>
    <row r="1281" spans="1:2" x14ac:dyDescent="0.25">
      <c r="A1281" t="s">
        <v>42</v>
      </c>
      <c r="B1281" t="s">
        <v>733</v>
      </c>
    </row>
    <row r="1282" spans="1:2" x14ac:dyDescent="0.25">
      <c r="A1282" t="s">
        <v>44</v>
      </c>
      <c r="B1282" t="s">
        <v>1237</v>
      </c>
    </row>
    <row r="1283" spans="1:2" x14ac:dyDescent="0.25">
      <c r="A1283" t="s">
        <v>34</v>
      </c>
      <c r="B1283" t="s">
        <v>45</v>
      </c>
    </row>
    <row r="1284" spans="1:2" x14ac:dyDescent="0.25">
      <c r="A1284" t="s">
        <v>46</v>
      </c>
    </row>
    <row r="1285" spans="1:2" x14ac:dyDescent="0.25">
      <c r="A1285" t="s">
        <v>47</v>
      </c>
    </row>
    <row r="1286" spans="1:2" x14ac:dyDescent="0.25">
      <c r="A1286" t="s">
        <v>0</v>
      </c>
    </row>
    <row r="1287" spans="1:2" x14ac:dyDescent="0.25">
      <c r="A1287" t="s">
        <v>48</v>
      </c>
      <c r="B1287" t="s">
        <v>1070</v>
      </c>
    </row>
    <row r="1288" spans="1:2" x14ac:dyDescent="0.25">
      <c r="A1288" t="s">
        <v>49</v>
      </c>
    </row>
    <row r="1289" spans="1:2" x14ac:dyDescent="0.25">
      <c r="A1289" t="s">
        <v>50</v>
      </c>
    </row>
    <row r="1290" spans="1:2" x14ac:dyDescent="0.25">
      <c r="A1290" t="s">
        <v>2554</v>
      </c>
      <c r="B1290" t="s">
        <v>2587</v>
      </c>
    </row>
    <row r="1291" spans="1:2" x14ac:dyDescent="0.25">
      <c r="A1291" t="s">
        <v>146</v>
      </c>
      <c r="B1291" t="s">
        <v>734</v>
      </c>
    </row>
    <row r="1292" spans="1:2" x14ac:dyDescent="0.25">
      <c r="A1292" t="s">
        <v>147</v>
      </c>
      <c r="B1292" t="s">
        <v>735</v>
      </c>
    </row>
    <row r="1293" spans="1:2" x14ac:dyDescent="0.25">
      <c r="A1293" t="s">
        <v>128</v>
      </c>
      <c r="B1293" t="s">
        <v>736</v>
      </c>
    </row>
    <row r="1294" spans="1:2" x14ac:dyDescent="0.25">
      <c r="A1294" t="s">
        <v>132</v>
      </c>
      <c r="B1294" t="s">
        <v>737</v>
      </c>
    </row>
    <row r="1295" spans="1:2" x14ac:dyDescent="0.25">
      <c r="A1295" t="s">
        <v>129</v>
      </c>
      <c r="B1295" t="s">
        <v>738</v>
      </c>
    </row>
    <row r="1296" spans="1:2" x14ac:dyDescent="0.25">
      <c r="A1296" t="s">
        <v>133</v>
      </c>
      <c r="B1296" t="s">
        <v>739</v>
      </c>
    </row>
    <row r="1297" spans="1:2" x14ac:dyDescent="0.25">
      <c r="A1297" t="s">
        <v>93</v>
      </c>
      <c r="B1297" t="s">
        <v>740</v>
      </c>
    </row>
    <row r="1298" spans="1:2" x14ac:dyDescent="0.25">
      <c r="A1298" t="s">
        <v>94</v>
      </c>
      <c r="B1298" t="s">
        <v>741</v>
      </c>
    </row>
    <row r="1299" spans="1:2" x14ac:dyDescent="0.25">
      <c r="A1299" t="s">
        <v>54</v>
      </c>
      <c r="B1299" t="s">
        <v>742</v>
      </c>
    </row>
    <row r="1300" spans="1:2" x14ac:dyDescent="0.25">
      <c r="A1300" t="s">
        <v>55</v>
      </c>
      <c r="B1300" t="s">
        <v>743</v>
      </c>
    </row>
    <row r="1301" spans="1:2" x14ac:dyDescent="0.25">
      <c r="A1301" t="s">
        <v>57</v>
      </c>
      <c r="B1301" t="s">
        <v>744</v>
      </c>
    </row>
    <row r="1302" spans="1:2" x14ac:dyDescent="0.25">
      <c r="A1302" t="s">
        <v>58</v>
      </c>
      <c r="B1302" t="s">
        <v>745</v>
      </c>
    </row>
    <row r="1303" spans="1:2" x14ac:dyDescent="0.25">
      <c r="A1303" t="s">
        <v>746</v>
      </c>
      <c r="B1303" t="s">
        <v>747</v>
      </c>
    </row>
    <row r="1304" spans="1:2" x14ac:dyDescent="0.25">
      <c r="A1304" t="s">
        <v>683</v>
      </c>
      <c r="B1304" t="s">
        <v>748</v>
      </c>
    </row>
    <row r="1305" spans="1:2" x14ac:dyDescent="0.25">
      <c r="A1305" t="s">
        <v>153</v>
      </c>
      <c r="B1305" t="s">
        <v>749</v>
      </c>
    </row>
    <row r="1306" spans="1:2" x14ac:dyDescent="0.25">
      <c r="A1306" t="s">
        <v>97</v>
      </c>
      <c r="B1306" t="s">
        <v>750</v>
      </c>
    </row>
    <row r="1307" spans="1:2" x14ac:dyDescent="0.25">
      <c r="A1307" t="s">
        <v>99</v>
      </c>
      <c r="B1307" t="s">
        <v>751</v>
      </c>
    </row>
    <row r="1308" spans="1:2" x14ac:dyDescent="0.25">
      <c r="A1308" t="s">
        <v>752</v>
      </c>
      <c r="B1308" t="s">
        <v>753</v>
      </c>
    </row>
    <row r="1309" spans="1:2" x14ac:dyDescent="0.25">
      <c r="A1309" t="s">
        <v>685</v>
      </c>
      <c r="B1309" t="s">
        <v>754</v>
      </c>
    </row>
    <row r="1310" spans="1:2" x14ac:dyDescent="0.25">
      <c r="A1310" t="s">
        <v>141</v>
      </c>
      <c r="B1310" t="s">
        <v>755</v>
      </c>
    </row>
    <row r="1311" spans="1:2" x14ac:dyDescent="0.25">
      <c r="A1311" t="s">
        <v>2555</v>
      </c>
      <c r="B1311" t="s">
        <v>2575</v>
      </c>
    </row>
    <row r="1312" spans="1:2" x14ac:dyDescent="0.25">
      <c r="A1312" t="s">
        <v>2556</v>
      </c>
      <c r="B1312" t="s">
        <v>2576</v>
      </c>
    </row>
    <row r="1313" spans="1:2" x14ac:dyDescent="0.25">
      <c r="A1313" t="s">
        <v>2557</v>
      </c>
      <c r="B1313" t="s">
        <v>2577</v>
      </c>
    </row>
    <row r="1314" spans="1:2" x14ac:dyDescent="0.25">
      <c r="A1314" t="s">
        <v>2558</v>
      </c>
      <c r="B1314" t="s">
        <v>2578</v>
      </c>
    </row>
    <row r="1315" spans="1:2" x14ac:dyDescent="0.25">
      <c r="A1315" t="s">
        <v>2559</v>
      </c>
      <c r="B1315" t="s">
        <v>2579</v>
      </c>
    </row>
    <row r="1316" spans="1:2" x14ac:dyDescent="0.25">
      <c r="A1316" t="s">
        <v>2560</v>
      </c>
      <c r="B1316" t="s">
        <v>2580</v>
      </c>
    </row>
    <row r="1317" spans="1:2" x14ac:dyDescent="0.25">
      <c r="A1317" t="s">
        <v>2561</v>
      </c>
      <c r="B1317" t="s">
        <v>2581</v>
      </c>
    </row>
    <row r="1318" spans="1:2" x14ac:dyDescent="0.25">
      <c r="A1318" t="s">
        <v>2562</v>
      </c>
      <c r="B1318" t="s">
        <v>2582</v>
      </c>
    </row>
    <row r="1319" spans="1:2" x14ac:dyDescent="0.25">
      <c r="A1319" t="s">
        <v>2563</v>
      </c>
      <c r="B1319" t="s">
        <v>2583</v>
      </c>
    </row>
    <row r="1320" spans="1:2" x14ac:dyDescent="0.25">
      <c r="A1320" t="s">
        <v>2564</v>
      </c>
      <c r="B1320" t="s">
        <v>2584</v>
      </c>
    </row>
    <row r="1321" spans="1:2" x14ac:dyDescent="0.25">
      <c r="A1321" t="s">
        <v>2565</v>
      </c>
      <c r="B1321" t="s">
        <v>2585</v>
      </c>
    </row>
    <row r="1322" spans="1:2" x14ac:dyDescent="0.25">
      <c r="A1322" t="s">
        <v>2566</v>
      </c>
      <c r="B1322" t="s">
        <v>2586</v>
      </c>
    </row>
    <row r="1323" spans="1:2" x14ac:dyDescent="0.25">
      <c r="A1323" t="s">
        <v>2567</v>
      </c>
      <c r="B1323" t="s">
        <v>2588</v>
      </c>
    </row>
    <row r="1324" spans="1:2" x14ac:dyDescent="0.25">
      <c r="A1324" t="s">
        <v>2568</v>
      </c>
      <c r="B1324" t="s">
        <v>2589</v>
      </c>
    </row>
    <row r="1325" spans="1:2" x14ac:dyDescent="0.25">
      <c r="A1325" t="s">
        <v>2569</v>
      </c>
      <c r="B1325" t="s">
        <v>2590</v>
      </c>
    </row>
    <row r="1326" spans="1:2" x14ac:dyDescent="0.25">
      <c r="A1326" t="s">
        <v>2570</v>
      </c>
      <c r="B1326" t="s">
        <v>2591</v>
      </c>
    </row>
    <row r="1327" spans="1:2" x14ac:dyDescent="0.25">
      <c r="A1327" t="s">
        <v>2571</v>
      </c>
      <c r="B1327" t="s">
        <v>2592</v>
      </c>
    </row>
    <row r="1328" spans="1:2" x14ac:dyDescent="0.25">
      <c r="A1328" t="s">
        <v>2572</v>
      </c>
      <c r="B1328" t="s">
        <v>2593</v>
      </c>
    </row>
    <row r="1329" spans="1:2" x14ac:dyDescent="0.25">
      <c r="A1329" t="s">
        <v>2573</v>
      </c>
      <c r="B1329" t="s">
        <v>2594</v>
      </c>
    </row>
    <row r="1330" spans="1:2" x14ac:dyDescent="0.25">
      <c r="A1330" t="s">
        <v>2574</v>
      </c>
      <c r="B1330" t="s">
        <v>2595</v>
      </c>
    </row>
    <row r="1331" spans="1:2" x14ac:dyDescent="0.25">
      <c r="A1331" t="s">
        <v>2756</v>
      </c>
      <c r="B1331" t="s">
        <v>2588</v>
      </c>
    </row>
    <row r="1332" spans="1:2" x14ac:dyDescent="0.25">
      <c r="A1332" t="s">
        <v>684</v>
      </c>
      <c r="B1332" t="s">
        <v>2589</v>
      </c>
    </row>
    <row r="1333" spans="1:2" x14ac:dyDescent="0.25">
      <c r="A1333" t="s">
        <v>154</v>
      </c>
      <c r="B1333" t="s">
        <v>2590</v>
      </c>
    </row>
    <row r="1334" spans="1:2" x14ac:dyDescent="0.25">
      <c r="A1334" t="s">
        <v>98</v>
      </c>
      <c r="B1334" t="s">
        <v>2591</v>
      </c>
    </row>
    <row r="1335" spans="1:2" x14ac:dyDescent="0.25">
      <c r="A1335" t="s">
        <v>100</v>
      </c>
      <c r="B1335" t="s">
        <v>2592</v>
      </c>
    </row>
    <row r="1336" spans="1:2" x14ac:dyDescent="0.25">
      <c r="A1336" t="s">
        <v>2758</v>
      </c>
      <c r="B1336" t="s">
        <v>2593</v>
      </c>
    </row>
    <row r="1337" spans="1:2" x14ac:dyDescent="0.25">
      <c r="A1337" t="s">
        <v>1091</v>
      </c>
      <c r="B1337" t="s">
        <v>2594</v>
      </c>
    </row>
    <row r="1338" spans="1:2" x14ac:dyDescent="0.25">
      <c r="A1338" t="s">
        <v>1092</v>
      </c>
      <c r="B1338" t="s">
        <v>2595</v>
      </c>
    </row>
    <row r="1339" spans="1:2" x14ac:dyDescent="0.25">
      <c r="A1339" t="s">
        <v>52</v>
      </c>
    </row>
    <row r="1340" spans="1:2" x14ac:dyDescent="0.25">
      <c r="A1340" t="s">
        <v>36</v>
      </c>
    </row>
    <row r="1341" spans="1:2" x14ac:dyDescent="0.25">
      <c r="A1341" t="s">
        <v>37</v>
      </c>
    </row>
    <row r="1342" spans="1:2" x14ac:dyDescent="0.25">
      <c r="A1342" t="s">
        <v>38</v>
      </c>
      <c r="B1342" t="s">
        <v>39</v>
      </c>
    </row>
    <row r="1343" spans="1:2" x14ac:dyDescent="0.25">
      <c r="A1343" t="s">
        <v>40</v>
      </c>
      <c r="B1343" t="s">
        <v>41</v>
      </c>
    </row>
    <row r="1344" spans="1:2" x14ac:dyDescent="0.25">
      <c r="A1344" t="s">
        <v>42</v>
      </c>
      <c r="B1344" t="s">
        <v>756</v>
      </c>
    </row>
    <row r="1345" spans="1:2" x14ac:dyDescent="0.25">
      <c r="A1345" t="s">
        <v>44</v>
      </c>
    </row>
    <row r="1346" spans="1:2" x14ac:dyDescent="0.25">
      <c r="A1346" t="s">
        <v>34</v>
      </c>
      <c r="B1346" t="s">
        <v>45</v>
      </c>
    </row>
    <row r="1347" spans="1:2" x14ac:dyDescent="0.25">
      <c r="A1347" t="s">
        <v>46</v>
      </c>
    </row>
    <row r="1348" spans="1:2" x14ac:dyDescent="0.25">
      <c r="A1348" t="s">
        <v>47</v>
      </c>
    </row>
    <row r="1349" spans="1:2" x14ac:dyDescent="0.25">
      <c r="A1349" t="s">
        <v>0</v>
      </c>
    </row>
    <row r="1350" spans="1:2" x14ac:dyDescent="0.25">
      <c r="A1350" t="s">
        <v>48</v>
      </c>
    </row>
    <row r="1351" spans="1:2" x14ac:dyDescent="0.25">
      <c r="A1351" t="s">
        <v>49</v>
      </c>
    </row>
    <row r="1352" spans="1:2" x14ac:dyDescent="0.25">
      <c r="A1352" t="s">
        <v>50</v>
      </c>
    </row>
    <row r="1353" spans="1:2" x14ac:dyDescent="0.25">
      <c r="A1353" t="s">
        <v>57</v>
      </c>
      <c r="B1353" t="s">
        <v>885</v>
      </c>
    </row>
    <row r="1354" spans="1:2" x14ac:dyDescent="0.25">
      <c r="A1354" t="s">
        <v>128</v>
      </c>
      <c r="B1354" t="s">
        <v>757</v>
      </c>
    </row>
    <row r="1355" spans="1:2" x14ac:dyDescent="0.25">
      <c r="A1355" t="s">
        <v>132</v>
      </c>
      <c r="B1355" t="s">
        <v>758</v>
      </c>
    </row>
    <row r="1356" spans="1:2" x14ac:dyDescent="0.25">
      <c r="A1356" t="s">
        <v>130</v>
      </c>
      <c r="B1356" t="s">
        <v>759</v>
      </c>
    </row>
    <row r="1357" spans="1:2" x14ac:dyDescent="0.25">
      <c r="A1357" t="s">
        <v>129</v>
      </c>
      <c r="B1357" t="s">
        <v>760</v>
      </c>
    </row>
    <row r="1358" spans="1:2" x14ac:dyDescent="0.25">
      <c r="A1358" t="s">
        <v>133</v>
      </c>
      <c r="B1358" t="s">
        <v>761</v>
      </c>
    </row>
    <row r="1359" spans="1:2" x14ac:dyDescent="0.25">
      <c r="A1359" t="s">
        <v>131</v>
      </c>
      <c r="B1359" t="s">
        <v>762</v>
      </c>
    </row>
    <row r="1360" spans="1:2" x14ac:dyDescent="0.25">
      <c r="A1360" t="s">
        <v>52</v>
      </c>
    </row>
    <row r="1361" spans="1:2" x14ac:dyDescent="0.25">
      <c r="A1361" t="s">
        <v>36</v>
      </c>
    </row>
    <row r="1362" spans="1:2" x14ac:dyDescent="0.25">
      <c r="A1362" t="s">
        <v>37</v>
      </c>
    </row>
    <row r="1363" spans="1:2" x14ac:dyDescent="0.25">
      <c r="A1363" t="s">
        <v>38</v>
      </c>
      <c r="B1363" t="s">
        <v>39</v>
      </c>
    </row>
    <row r="1364" spans="1:2" x14ac:dyDescent="0.25">
      <c r="A1364" t="s">
        <v>40</v>
      </c>
      <c r="B1364" t="s">
        <v>41</v>
      </c>
    </row>
    <row r="1365" spans="1:2" x14ac:dyDescent="0.25">
      <c r="A1365" t="s">
        <v>42</v>
      </c>
      <c r="B1365" t="s">
        <v>784</v>
      </c>
    </row>
    <row r="1366" spans="1:2" x14ac:dyDescent="0.25">
      <c r="A1366" t="s">
        <v>44</v>
      </c>
    </row>
    <row r="1367" spans="1:2" x14ac:dyDescent="0.25">
      <c r="A1367" t="s">
        <v>34</v>
      </c>
      <c r="B1367" t="s">
        <v>45</v>
      </c>
    </row>
    <row r="1368" spans="1:2" x14ac:dyDescent="0.25">
      <c r="A1368" t="s">
        <v>46</v>
      </c>
    </row>
    <row r="1369" spans="1:2" x14ac:dyDescent="0.25">
      <c r="A1369" t="s">
        <v>47</v>
      </c>
    </row>
    <row r="1370" spans="1:2" x14ac:dyDescent="0.25">
      <c r="A1370" t="s">
        <v>0</v>
      </c>
    </row>
    <row r="1371" spans="1:2" x14ac:dyDescent="0.25">
      <c r="A1371" t="s">
        <v>48</v>
      </c>
    </row>
    <row r="1372" spans="1:2" x14ac:dyDescent="0.25">
      <c r="A1372" t="s">
        <v>49</v>
      </c>
    </row>
    <row r="1373" spans="1:2" x14ac:dyDescent="0.25">
      <c r="A1373" t="s">
        <v>50</v>
      </c>
    </row>
    <row r="1374" spans="1:2" x14ac:dyDescent="0.25">
      <c r="A1374" t="s">
        <v>132</v>
      </c>
      <c r="B1374" t="s">
        <v>786</v>
      </c>
    </row>
    <row r="1375" spans="1:2" x14ac:dyDescent="0.25">
      <c r="A1375" t="s">
        <v>133</v>
      </c>
      <c r="B1375" t="s">
        <v>788</v>
      </c>
    </row>
    <row r="1376" spans="1:2" x14ac:dyDescent="0.25">
      <c r="A1376" t="s">
        <v>94</v>
      </c>
      <c r="B1376" t="s">
        <v>790</v>
      </c>
    </row>
    <row r="1377" spans="1:2" x14ac:dyDescent="0.25">
      <c r="A1377" t="s">
        <v>128</v>
      </c>
      <c r="B1377" t="s">
        <v>785</v>
      </c>
    </row>
    <row r="1378" spans="1:2" x14ac:dyDescent="0.25">
      <c r="A1378" t="s">
        <v>129</v>
      </c>
      <c r="B1378" t="s">
        <v>787</v>
      </c>
    </row>
    <row r="1379" spans="1:2" x14ac:dyDescent="0.25">
      <c r="A1379" t="s">
        <v>93</v>
      </c>
      <c r="B1379" t="s">
        <v>789</v>
      </c>
    </row>
    <row r="1380" spans="1:2" x14ac:dyDescent="0.25">
      <c r="A1380" t="s">
        <v>52</v>
      </c>
    </row>
    <row r="1381" spans="1:2" x14ac:dyDescent="0.25">
      <c r="A1381" t="s">
        <v>36</v>
      </c>
    </row>
    <row r="1382" spans="1:2" x14ac:dyDescent="0.25">
      <c r="A1382" t="s">
        <v>37</v>
      </c>
    </row>
    <row r="1383" spans="1:2" x14ac:dyDescent="0.25">
      <c r="A1383" t="s">
        <v>38</v>
      </c>
      <c r="B1383" t="s">
        <v>39</v>
      </c>
    </row>
    <row r="1384" spans="1:2" x14ac:dyDescent="0.25">
      <c r="A1384" t="s">
        <v>40</v>
      </c>
      <c r="B1384" t="s">
        <v>41</v>
      </c>
    </row>
    <row r="1385" spans="1:2" x14ac:dyDescent="0.25">
      <c r="A1385" t="s">
        <v>42</v>
      </c>
      <c r="B1385" t="s">
        <v>791</v>
      </c>
    </row>
    <row r="1386" spans="1:2" x14ac:dyDescent="0.25">
      <c r="A1386" t="s">
        <v>44</v>
      </c>
    </row>
    <row r="1387" spans="1:2" x14ac:dyDescent="0.25">
      <c r="A1387" t="s">
        <v>34</v>
      </c>
      <c r="B1387" t="s">
        <v>45</v>
      </c>
    </row>
    <row r="1388" spans="1:2" x14ac:dyDescent="0.25">
      <c r="A1388" t="s">
        <v>46</v>
      </c>
    </row>
    <row r="1389" spans="1:2" x14ac:dyDescent="0.25">
      <c r="A1389" t="s">
        <v>47</v>
      </c>
    </row>
    <row r="1390" spans="1:2" x14ac:dyDescent="0.25">
      <c r="A1390" t="s">
        <v>0</v>
      </c>
    </row>
    <row r="1391" spans="1:2" x14ac:dyDescent="0.25">
      <c r="A1391" t="s">
        <v>48</v>
      </c>
    </row>
    <row r="1392" spans="1:2" x14ac:dyDescent="0.25">
      <c r="A1392" t="s">
        <v>49</v>
      </c>
    </row>
    <row r="1393" spans="1:2" x14ac:dyDescent="0.25">
      <c r="A1393" t="s">
        <v>50</v>
      </c>
    </row>
    <row r="1394" spans="1:2" x14ac:dyDescent="0.25">
      <c r="A1394" t="s">
        <v>886</v>
      </c>
      <c r="B1394" t="s">
        <v>974</v>
      </c>
    </row>
    <row r="1395" spans="1:2" x14ac:dyDescent="0.25">
      <c r="A1395" t="s">
        <v>146</v>
      </c>
      <c r="B1395" t="s">
        <v>792</v>
      </c>
    </row>
    <row r="1396" spans="1:2" x14ac:dyDescent="0.25">
      <c r="A1396" t="s">
        <v>128</v>
      </c>
      <c r="B1396" t="s">
        <v>793</v>
      </c>
    </row>
    <row r="1397" spans="1:2" x14ac:dyDescent="0.25">
      <c r="A1397" t="s">
        <v>129</v>
      </c>
      <c r="B1397" t="s">
        <v>794</v>
      </c>
    </row>
    <row r="1398" spans="1:2" x14ac:dyDescent="0.25">
      <c r="A1398" t="s">
        <v>93</v>
      </c>
      <c r="B1398" t="s">
        <v>795</v>
      </c>
    </row>
    <row r="1399" spans="1:2" x14ac:dyDescent="0.25">
      <c r="A1399" t="s">
        <v>54</v>
      </c>
      <c r="B1399" t="s">
        <v>796</v>
      </c>
    </row>
    <row r="1400" spans="1:2" x14ac:dyDescent="0.25">
      <c r="A1400" t="s">
        <v>57</v>
      </c>
      <c r="B1400" t="s">
        <v>797</v>
      </c>
    </row>
    <row r="1401" spans="1:2" x14ac:dyDescent="0.25">
      <c r="A1401" t="s">
        <v>67</v>
      </c>
      <c r="B1401" t="s">
        <v>798</v>
      </c>
    </row>
    <row r="1402" spans="1:2" x14ac:dyDescent="0.25">
      <c r="A1402" t="s">
        <v>799</v>
      </c>
      <c r="B1402" t="s">
        <v>800</v>
      </c>
    </row>
    <row r="1403" spans="1:2" x14ac:dyDescent="0.25">
      <c r="A1403" t="s">
        <v>801</v>
      </c>
      <c r="B1403" t="s">
        <v>802</v>
      </c>
    </row>
    <row r="1404" spans="1:2" x14ac:dyDescent="0.25">
      <c r="A1404" t="s">
        <v>299</v>
      </c>
      <c r="B1404" t="s">
        <v>803</v>
      </c>
    </row>
    <row r="1405" spans="1:2" x14ac:dyDescent="0.25">
      <c r="A1405" t="s">
        <v>101</v>
      </c>
      <c r="B1405" t="s">
        <v>804</v>
      </c>
    </row>
    <row r="1406" spans="1:2" x14ac:dyDescent="0.25">
      <c r="A1406" t="s">
        <v>63</v>
      </c>
      <c r="B1406" t="s">
        <v>805</v>
      </c>
    </row>
    <row r="1407" spans="1:2" x14ac:dyDescent="0.25">
      <c r="A1407" t="s">
        <v>806</v>
      </c>
      <c r="B1407" t="s">
        <v>807</v>
      </c>
    </row>
    <row r="1408" spans="1:2" x14ac:dyDescent="0.25">
      <c r="A1408" t="s">
        <v>52</v>
      </c>
    </row>
    <row r="1409" spans="1:2" x14ac:dyDescent="0.25">
      <c r="A1409" t="s">
        <v>36</v>
      </c>
    </row>
    <row r="1410" spans="1:2" x14ac:dyDescent="0.25">
      <c r="A1410" t="s">
        <v>37</v>
      </c>
    </row>
    <row r="1411" spans="1:2" x14ac:dyDescent="0.25">
      <c r="A1411" t="s">
        <v>38</v>
      </c>
      <c r="B1411" t="s">
        <v>60</v>
      </c>
    </row>
    <row r="1412" spans="1:2" x14ac:dyDescent="0.25">
      <c r="A1412" t="s">
        <v>40</v>
      </c>
      <c r="B1412" t="s">
        <v>41</v>
      </c>
    </row>
    <row r="1413" spans="1:2" x14ac:dyDescent="0.25">
      <c r="A1413" t="s">
        <v>42</v>
      </c>
      <c r="B1413" t="s">
        <v>808</v>
      </c>
    </row>
    <row r="1414" spans="1:2" x14ac:dyDescent="0.25">
      <c r="A1414" t="s">
        <v>44</v>
      </c>
      <c r="B1414" t="s">
        <v>1071</v>
      </c>
    </row>
    <row r="1415" spans="1:2" x14ac:dyDescent="0.25">
      <c r="A1415" t="s">
        <v>34</v>
      </c>
      <c r="B1415" t="s">
        <v>45</v>
      </c>
    </row>
    <row r="1416" spans="1:2" x14ac:dyDescent="0.25">
      <c r="A1416" t="s">
        <v>46</v>
      </c>
    </row>
    <row r="1417" spans="1:2" x14ac:dyDescent="0.25">
      <c r="A1417" t="s">
        <v>47</v>
      </c>
    </row>
    <row r="1418" spans="1:2" x14ac:dyDescent="0.25">
      <c r="A1418" t="s">
        <v>0</v>
      </c>
    </row>
    <row r="1419" spans="1:2" x14ac:dyDescent="0.25">
      <c r="A1419" t="s">
        <v>48</v>
      </c>
      <c r="B1419" t="s">
        <v>1072</v>
      </c>
    </row>
    <row r="1420" spans="1:2" x14ac:dyDescent="0.25">
      <c r="A1420" t="s">
        <v>49</v>
      </c>
    </row>
    <row r="1421" spans="1:2" x14ac:dyDescent="0.25">
      <c r="A1421" t="s">
        <v>50</v>
      </c>
    </row>
    <row r="1422" spans="1:2" x14ac:dyDescent="0.25">
      <c r="A1422" t="s">
        <v>128</v>
      </c>
      <c r="B1422" t="s">
        <v>809</v>
      </c>
    </row>
    <row r="1423" spans="1:2" x14ac:dyDescent="0.25">
      <c r="A1423" t="s">
        <v>132</v>
      </c>
      <c r="B1423" t="s">
        <v>810</v>
      </c>
    </row>
    <row r="1424" spans="1:2" x14ac:dyDescent="0.25">
      <c r="A1424" t="s">
        <v>130</v>
      </c>
      <c r="B1424" t="s">
        <v>811</v>
      </c>
    </row>
    <row r="1425" spans="1:2" x14ac:dyDescent="0.25">
      <c r="A1425" t="s">
        <v>129</v>
      </c>
      <c r="B1425" t="s">
        <v>812</v>
      </c>
    </row>
    <row r="1426" spans="1:2" x14ac:dyDescent="0.25">
      <c r="A1426" t="s">
        <v>133</v>
      </c>
      <c r="B1426" t="s">
        <v>813</v>
      </c>
    </row>
    <row r="1427" spans="1:2" x14ac:dyDescent="0.25">
      <c r="A1427" t="s">
        <v>131</v>
      </c>
      <c r="B1427" t="s">
        <v>814</v>
      </c>
    </row>
    <row r="1428" spans="1:2" x14ac:dyDescent="0.25">
      <c r="A1428" t="s">
        <v>93</v>
      </c>
      <c r="B1428" t="s">
        <v>815</v>
      </c>
    </row>
    <row r="1429" spans="1:2" x14ac:dyDescent="0.25">
      <c r="A1429" t="s">
        <v>94</v>
      </c>
      <c r="B1429" t="s">
        <v>816</v>
      </c>
    </row>
    <row r="1430" spans="1:2" x14ac:dyDescent="0.25">
      <c r="A1430" t="s">
        <v>95</v>
      </c>
      <c r="B1430" t="s">
        <v>817</v>
      </c>
    </row>
    <row r="1431" spans="1:2" x14ac:dyDescent="0.25">
      <c r="A1431" t="s">
        <v>54</v>
      </c>
      <c r="B1431" t="s">
        <v>818</v>
      </c>
    </row>
    <row r="1432" spans="1:2" x14ac:dyDescent="0.25">
      <c r="A1432" t="s">
        <v>55</v>
      </c>
      <c r="B1432" t="s">
        <v>819</v>
      </c>
    </row>
    <row r="1433" spans="1:2" x14ac:dyDescent="0.25">
      <c r="A1433" t="s">
        <v>56</v>
      </c>
      <c r="B1433" t="s">
        <v>820</v>
      </c>
    </row>
    <row r="1434" spans="1:2" x14ac:dyDescent="0.25">
      <c r="A1434" t="s">
        <v>57</v>
      </c>
      <c r="B1434" t="s">
        <v>821</v>
      </c>
    </row>
    <row r="1435" spans="1:2" x14ac:dyDescent="0.25">
      <c r="A1435" t="s">
        <v>58</v>
      </c>
      <c r="B1435" t="s">
        <v>822</v>
      </c>
    </row>
    <row r="1436" spans="1:2" x14ac:dyDescent="0.25">
      <c r="A1436" t="s">
        <v>59</v>
      </c>
      <c r="B1436" t="s">
        <v>823</v>
      </c>
    </row>
    <row r="1437" spans="1:2" x14ac:dyDescent="0.25">
      <c r="A1437" t="s">
        <v>52</v>
      </c>
    </row>
    <row r="1438" spans="1:2" x14ac:dyDescent="0.25">
      <c r="A1438" t="s">
        <v>36</v>
      </c>
    </row>
    <row r="1439" spans="1:2" x14ac:dyDescent="0.25">
      <c r="A1439" t="s">
        <v>37</v>
      </c>
    </row>
    <row r="1440" spans="1:2" x14ac:dyDescent="0.25">
      <c r="A1440" t="s">
        <v>38</v>
      </c>
      <c r="B1440" t="s">
        <v>39</v>
      </c>
    </row>
    <row r="1441" spans="1:2" x14ac:dyDescent="0.25">
      <c r="A1441" t="s">
        <v>40</v>
      </c>
      <c r="B1441" t="s">
        <v>41</v>
      </c>
    </row>
    <row r="1442" spans="1:2" x14ac:dyDescent="0.25">
      <c r="A1442" t="s">
        <v>42</v>
      </c>
      <c r="B1442" t="s">
        <v>888</v>
      </c>
    </row>
    <row r="1443" spans="1:2" x14ac:dyDescent="0.25">
      <c r="A1443" t="s">
        <v>44</v>
      </c>
    </row>
    <row r="1444" spans="1:2" x14ac:dyDescent="0.25">
      <c r="A1444" t="s">
        <v>34</v>
      </c>
      <c r="B1444" t="s">
        <v>45</v>
      </c>
    </row>
    <row r="1445" spans="1:2" x14ac:dyDescent="0.25">
      <c r="A1445" t="s">
        <v>46</v>
      </c>
    </row>
    <row r="1446" spans="1:2" x14ac:dyDescent="0.25">
      <c r="A1446" t="s">
        <v>47</v>
      </c>
    </row>
    <row r="1447" spans="1:2" x14ac:dyDescent="0.25">
      <c r="A1447" t="s">
        <v>0</v>
      </c>
    </row>
    <row r="1448" spans="1:2" x14ac:dyDescent="0.25">
      <c r="A1448" t="s">
        <v>48</v>
      </c>
    </row>
    <row r="1449" spans="1:2" x14ac:dyDescent="0.25">
      <c r="A1449" t="s">
        <v>49</v>
      </c>
    </row>
    <row r="1450" spans="1:2" x14ac:dyDescent="0.25">
      <c r="A1450" t="s">
        <v>50</v>
      </c>
    </row>
    <row r="1451" spans="1:2" x14ac:dyDescent="0.25">
      <c r="A1451" t="s">
        <v>93</v>
      </c>
      <c r="B1451" t="s">
        <v>2064</v>
      </c>
    </row>
    <row r="1452" spans="1:2" x14ac:dyDescent="0.25">
      <c r="A1452" t="s">
        <v>129</v>
      </c>
      <c r="B1452" t="s">
        <v>1718</v>
      </c>
    </row>
    <row r="1453" spans="1:2" x14ac:dyDescent="0.25">
      <c r="A1453" t="s">
        <v>54</v>
      </c>
      <c r="B1453" t="s">
        <v>2419</v>
      </c>
    </row>
    <row r="1454" spans="1:2" x14ac:dyDescent="0.25">
      <c r="A1454" t="s">
        <v>109</v>
      </c>
      <c r="B1454" t="s">
        <v>2707</v>
      </c>
    </row>
    <row r="1455" spans="1:2" x14ac:dyDescent="0.25">
      <c r="A1455" t="s">
        <v>107</v>
      </c>
      <c r="B1455" t="s">
        <v>2208</v>
      </c>
    </row>
    <row r="1456" spans="1:2" x14ac:dyDescent="0.25">
      <c r="A1456" t="s">
        <v>141</v>
      </c>
      <c r="B1456" t="s">
        <v>1893</v>
      </c>
    </row>
    <row r="1457" spans="1:2" x14ac:dyDescent="0.25">
      <c r="A1457" t="s">
        <v>52</v>
      </c>
    </row>
    <row r="1458" spans="1:2" x14ac:dyDescent="0.25">
      <c r="A1458" t="s">
        <v>36</v>
      </c>
    </row>
    <row r="1459" spans="1:2" x14ac:dyDescent="0.25">
      <c r="A1459" t="s">
        <v>37</v>
      </c>
    </row>
    <row r="1460" spans="1:2" x14ac:dyDescent="0.25">
      <c r="A1460" t="s">
        <v>38</v>
      </c>
      <c r="B1460" t="s">
        <v>39</v>
      </c>
    </row>
    <row r="1461" spans="1:2" x14ac:dyDescent="0.25">
      <c r="A1461" t="s">
        <v>40</v>
      </c>
      <c r="B1461" t="s">
        <v>41</v>
      </c>
    </row>
    <row r="1462" spans="1:2" x14ac:dyDescent="0.25">
      <c r="A1462" t="s">
        <v>42</v>
      </c>
      <c r="B1462" t="s">
        <v>937</v>
      </c>
    </row>
    <row r="1463" spans="1:2" x14ac:dyDescent="0.25">
      <c r="A1463" t="s">
        <v>44</v>
      </c>
    </row>
    <row r="1464" spans="1:2" x14ac:dyDescent="0.25">
      <c r="A1464" t="s">
        <v>34</v>
      </c>
      <c r="B1464" t="s">
        <v>45</v>
      </c>
    </row>
    <row r="1465" spans="1:2" x14ac:dyDescent="0.25">
      <c r="A1465" t="s">
        <v>46</v>
      </c>
    </row>
    <row r="1466" spans="1:2" x14ac:dyDescent="0.25">
      <c r="A1466" t="s">
        <v>47</v>
      </c>
    </row>
    <row r="1467" spans="1:2" x14ac:dyDescent="0.25">
      <c r="A1467" t="s">
        <v>0</v>
      </c>
    </row>
    <row r="1468" spans="1:2" x14ac:dyDescent="0.25">
      <c r="A1468" t="s">
        <v>48</v>
      </c>
    </row>
    <row r="1469" spans="1:2" x14ac:dyDescent="0.25">
      <c r="A1469" t="s">
        <v>49</v>
      </c>
    </row>
    <row r="1470" spans="1:2" x14ac:dyDescent="0.25">
      <c r="A1470" t="s">
        <v>50</v>
      </c>
    </row>
    <row r="1471" spans="1:2" x14ac:dyDescent="0.25">
      <c r="A1471" t="s">
        <v>132</v>
      </c>
      <c r="B1471" t="s">
        <v>939</v>
      </c>
    </row>
    <row r="1472" spans="1:2" x14ac:dyDescent="0.25">
      <c r="A1472" t="s">
        <v>133</v>
      </c>
      <c r="B1472" t="s">
        <v>941</v>
      </c>
    </row>
    <row r="1473" spans="1:2" x14ac:dyDescent="0.25">
      <c r="A1473" t="s">
        <v>128</v>
      </c>
      <c r="B1473" t="s">
        <v>938</v>
      </c>
    </row>
    <row r="1474" spans="1:2" x14ac:dyDescent="0.25">
      <c r="A1474" t="s">
        <v>129</v>
      </c>
      <c r="B1474" t="s">
        <v>940</v>
      </c>
    </row>
    <row r="1475" spans="1:2" x14ac:dyDescent="0.25">
      <c r="A1475" t="s">
        <v>52</v>
      </c>
    </row>
    <row r="1476" spans="1:2" x14ac:dyDescent="0.25">
      <c r="A1476" t="s">
        <v>36</v>
      </c>
    </row>
    <row r="1477" spans="1:2" x14ac:dyDescent="0.25">
      <c r="A1477" t="s">
        <v>37</v>
      </c>
    </row>
    <row r="1478" spans="1:2" x14ac:dyDescent="0.25">
      <c r="A1478" t="s">
        <v>38</v>
      </c>
      <c r="B1478" t="s">
        <v>39</v>
      </c>
    </row>
    <row r="1479" spans="1:2" x14ac:dyDescent="0.25">
      <c r="A1479" t="s">
        <v>40</v>
      </c>
      <c r="B1479" t="s">
        <v>41</v>
      </c>
    </row>
    <row r="1480" spans="1:2" x14ac:dyDescent="0.25">
      <c r="A1480" t="s">
        <v>42</v>
      </c>
      <c r="B1480" t="s">
        <v>973</v>
      </c>
    </row>
    <row r="1481" spans="1:2" x14ac:dyDescent="0.25">
      <c r="A1481" t="s">
        <v>44</v>
      </c>
    </row>
    <row r="1482" spans="1:2" x14ac:dyDescent="0.25">
      <c r="A1482" t="s">
        <v>34</v>
      </c>
      <c r="B1482" t="s">
        <v>45</v>
      </c>
    </row>
    <row r="1483" spans="1:2" x14ac:dyDescent="0.25">
      <c r="A1483" t="s">
        <v>46</v>
      </c>
    </row>
    <row r="1484" spans="1:2" x14ac:dyDescent="0.25">
      <c r="A1484" t="s">
        <v>47</v>
      </c>
    </row>
    <row r="1485" spans="1:2" x14ac:dyDescent="0.25">
      <c r="A1485" t="s">
        <v>0</v>
      </c>
    </row>
    <row r="1486" spans="1:2" x14ac:dyDescent="0.25">
      <c r="A1486" t="s">
        <v>48</v>
      </c>
    </row>
    <row r="1487" spans="1:2" x14ac:dyDescent="0.25">
      <c r="A1487" t="s">
        <v>49</v>
      </c>
    </row>
    <row r="1488" spans="1:2" x14ac:dyDescent="0.25">
      <c r="A1488" t="s">
        <v>50</v>
      </c>
    </row>
    <row r="1489" spans="1:2" x14ac:dyDescent="0.25">
      <c r="A1489" t="s">
        <v>128</v>
      </c>
      <c r="B1489" t="s">
        <v>1986</v>
      </c>
    </row>
    <row r="1490" spans="1:2" x14ac:dyDescent="0.25">
      <c r="A1490" t="s">
        <v>129</v>
      </c>
      <c r="B1490" t="s">
        <v>2305</v>
      </c>
    </row>
    <row r="1491" spans="1:2" x14ac:dyDescent="0.25">
      <c r="A1491" t="s">
        <v>93</v>
      </c>
      <c r="B1491" t="s">
        <v>2874</v>
      </c>
    </row>
    <row r="1492" spans="1:2" x14ac:dyDescent="0.25">
      <c r="A1492" t="s">
        <v>132</v>
      </c>
      <c r="B1492" t="s">
        <v>1987</v>
      </c>
    </row>
    <row r="1493" spans="1:2" x14ac:dyDescent="0.25">
      <c r="A1493" t="s">
        <v>133</v>
      </c>
      <c r="B1493" t="s">
        <v>2306</v>
      </c>
    </row>
    <row r="1494" spans="1:2" x14ac:dyDescent="0.25">
      <c r="A1494" t="s">
        <v>94</v>
      </c>
      <c r="B1494" t="s">
        <v>2875</v>
      </c>
    </row>
    <row r="1495" spans="1:2" x14ac:dyDescent="0.25">
      <c r="A1495" t="s">
        <v>130</v>
      </c>
      <c r="B1495" t="s">
        <v>1988</v>
      </c>
    </row>
    <row r="1496" spans="1:2" x14ac:dyDescent="0.25">
      <c r="A1496" t="s">
        <v>131</v>
      </c>
      <c r="B1496" t="s">
        <v>2307</v>
      </c>
    </row>
    <row r="1497" spans="1:2" x14ac:dyDescent="0.25">
      <c r="A1497" t="s">
        <v>95</v>
      </c>
      <c r="B1497" t="s">
        <v>2876</v>
      </c>
    </row>
    <row r="1498" spans="1:2" x14ac:dyDescent="0.25">
      <c r="A1498" t="s">
        <v>134</v>
      </c>
      <c r="B1498" t="s">
        <v>1989</v>
      </c>
    </row>
    <row r="1499" spans="1:2" x14ac:dyDescent="0.25">
      <c r="A1499" t="s">
        <v>135</v>
      </c>
      <c r="B1499" t="s">
        <v>2308</v>
      </c>
    </row>
    <row r="1500" spans="1:2" x14ac:dyDescent="0.25">
      <c r="A1500" t="s">
        <v>96</v>
      </c>
      <c r="B1500" t="s">
        <v>2877</v>
      </c>
    </row>
    <row r="1501" spans="1:2" x14ac:dyDescent="0.25">
      <c r="A1501" t="s">
        <v>683</v>
      </c>
      <c r="B1501" t="s">
        <v>1990</v>
      </c>
    </row>
    <row r="1502" spans="1:2" x14ac:dyDescent="0.25">
      <c r="A1502" t="s">
        <v>153</v>
      </c>
      <c r="B1502" t="s">
        <v>2309</v>
      </c>
    </row>
    <row r="1503" spans="1:2" x14ac:dyDescent="0.25">
      <c r="A1503" t="s">
        <v>97</v>
      </c>
      <c r="B1503" t="s">
        <v>2878</v>
      </c>
    </row>
    <row r="1504" spans="1:2" x14ac:dyDescent="0.25">
      <c r="A1504" t="s">
        <v>684</v>
      </c>
      <c r="B1504" t="s">
        <v>1991</v>
      </c>
    </row>
    <row r="1505" spans="1:2" x14ac:dyDescent="0.25">
      <c r="A1505" t="s">
        <v>154</v>
      </c>
      <c r="B1505" t="s">
        <v>2310</v>
      </c>
    </row>
    <row r="1506" spans="1:2" x14ac:dyDescent="0.25">
      <c r="A1506" t="s">
        <v>98</v>
      </c>
      <c r="B1506" t="s">
        <v>2879</v>
      </c>
    </row>
    <row r="1507" spans="1:2" x14ac:dyDescent="0.25">
      <c r="A1507" t="s">
        <v>801</v>
      </c>
      <c r="B1507" t="s">
        <v>1992</v>
      </c>
    </row>
    <row r="1508" spans="1:2" x14ac:dyDescent="0.25">
      <c r="A1508" t="s">
        <v>299</v>
      </c>
      <c r="B1508" t="s">
        <v>2311</v>
      </c>
    </row>
    <row r="1509" spans="1:2" x14ac:dyDescent="0.25">
      <c r="A1509" t="s">
        <v>101</v>
      </c>
      <c r="B1509" t="s">
        <v>2880</v>
      </c>
    </row>
    <row r="1510" spans="1:2" x14ac:dyDescent="0.25">
      <c r="A1510" t="s">
        <v>1088</v>
      </c>
      <c r="B1510" t="s">
        <v>1993</v>
      </c>
    </row>
    <row r="1511" spans="1:2" x14ac:dyDescent="0.25">
      <c r="A1511" t="s">
        <v>138</v>
      </c>
      <c r="B1511" t="s">
        <v>2312</v>
      </c>
    </row>
    <row r="1512" spans="1:2" x14ac:dyDescent="0.25">
      <c r="A1512" t="s">
        <v>102</v>
      </c>
      <c r="B1512" t="s">
        <v>2881</v>
      </c>
    </row>
    <row r="1513" spans="1:2" x14ac:dyDescent="0.25">
      <c r="A1513" t="s">
        <v>52</v>
      </c>
    </row>
    <row r="1514" spans="1:2" x14ac:dyDescent="0.25">
      <c r="A1514" t="s">
        <v>36</v>
      </c>
    </row>
    <row r="1515" spans="1:2" x14ac:dyDescent="0.25">
      <c r="A1515" t="s">
        <v>37</v>
      </c>
    </row>
    <row r="1516" spans="1:2" x14ac:dyDescent="0.25">
      <c r="A1516" t="s">
        <v>38</v>
      </c>
      <c r="B1516" t="s">
        <v>60</v>
      </c>
    </row>
    <row r="1517" spans="1:2" x14ac:dyDescent="0.25">
      <c r="A1517" t="s">
        <v>40</v>
      </c>
      <c r="B1517" t="s">
        <v>41</v>
      </c>
    </row>
    <row r="1518" spans="1:2" x14ac:dyDescent="0.25">
      <c r="A1518" t="s">
        <v>42</v>
      </c>
      <c r="B1518" t="s">
        <v>1086</v>
      </c>
    </row>
    <row r="1519" spans="1:2" x14ac:dyDescent="0.25">
      <c r="A1519" t="s">
        <v>44</v>
      </c>
      <c r="B1519" t="s">
        <v>1087</v>
      </c>
    </row>
    <row r="1520" spans="1:2" x14ac:dyDescent="0.25">
      <c r="A1520" t="s">
        <v>34</v>
      </c>
      <c r="B1520" t="s">
        <v>45</v>
      </c>
    </row>
    <row r="1521" spans="1:2" x14ac:dyDescent="0.25">
      <c r="A1521" t="s">
        <v>46</v>
      </c>
    </row>
    <row r="1522" spans="1:2" x14ac:dyDescent="0.25">
      <c r="A1522" t="s">
        <v>47</v>
      </c>
    </row>
    <row r="1523" spans="1:2" x14ac:dyDescent="0.25">
      <c r="A1523" t="s">
        <v>0</v>
      </c>
    </row>
    <row r="1524" spans="1:2" x14ac:dyDescent="0.25">
      <c r="A1524" t="s">
        <v>48</v>
      </c>
      <c r="B1524" t="s">
        <v>1388</v>
      </c>
    </row>
    <row r="1525" spans="1:2" x14ac:dyDescent="0.25">
      <c r="A1525" t="s">
        <v>49</v>
      </c>
    </row>
    <row r="1526" spans="1:2" x14ac:dyDescent="0.25">
      <c r="A1526" t="s">
        <v>50</v>
      </c>
    </row>
    <row r="1527" spans="1:2" x14ac:dyDescent="0.25">
      <c r="A1527" t="s">
        <v>128</v>
      </c>
      <c r="B1527" t="s">
        <v>1766</v>
      </c>
    </row>
    <row r="1528" spans="1:2" x14ac:dyDescent="0.25">
      <c r="A1528" t="s">
        <v>129</v>
      </c>
      <c r="B1528" t="s">
        <v>2093</v>
      </c>
    </row>
    <row r="1529" spans="1:2" x14ac:dyDescent="0.25">
      <c r="A1529" t="s">
        <v>93</v>
      </c>
      <c r="B1529" t="s">
        <v>2500</v>
      </c>
    </row>
    <row r="1530" spans="1:2" x14ac:dyDescent="0.25">
      <c r="A1530" t="s">
        <v>132</v>
      </c>
      <c r="B1530" t="s">
        <v>1767</v>
      </c>
    </row>
    <row r="1531" spans="1:2" x14ac:dyDescent="0.25">
      <c r="A1531" t="s">
        <v>133</v>
      </c>
      <c r="B1531" t="s">
        <v>2094</v>
      </c>
    </row>
    <row r="1532" spans="1:2" x14ac:dyDescent="0.25">
      <c r="A1532" t="s">
        <v>94</v>
      </c>
      <c r="B1532" t="s">
        <v>2501</v>
      </c>
    </row>
    <row r="1533" spans="1:2" x14ac:dyDescent="0.25">
      <c r="A1533" t="s">
        <v>130</v>
      </c>
      <c r="B1533" t="s">
        <v>1768</v>
      </c>
    </row>
    <row r="1534" spans="1:2" x14ac:dyDescent="0.25">
      <c r="A1534" t="s">
        <v>131</v>
      </c>
      <c r="B1534" t="s">
        <v>2095</v>
      </c>
    </row>
    <row r="1535" spans="1:2" x14ac:dyDescent="0.25">
      <c r="A1535" t="s">
        <v>95</v>
      </c>
      <c r="B1535" t="s">
        <v>2502</v>
      </c>
    </row>
    <row r="1536" spans="1:2" x14ac:dyDescent="0.25">
      <c r="A1536" t="s">
        <v>134</v>
      </c>
      <c r="B1536" t="s">
        <v>1769</v>
      </c>
    </row>
    <row r="1537" spans="1:2" x14ac:dyDescent="0.25">
      <c r="A1537" t="s">
        <v>135</v>
      </c>
      <c r="B1537" t="s">
        <v>2096</v>
      </c>
    </row>
    <row r="1538" spans="1:2" x14ac:dyDescent="0.25">
      <c r="A1538" t="s">
        <v>96</v>
      </c>
      <c r="B1538" t="s">
        <v>2503</v>
      </c>
    </row>
    <row r="1539" spans="1:2" x14ac:dyDescent="0.25">
      <c r="A1539" t="s">
        <v>683</v>
      </c>
      <c r="B1539" t="s">
        <v>1770</v>
      </c>
    </row>
    <row r="1540" spans="1:2" x14ac:dyDescent="0.25">
      <c r="A1540" t="s">
        <v>153</v>
      </c>
      <c r="B1540" t="s">
        <v>2097</v>
      </c>
    </row>
    <row r="1541" spans="1:2" x14ac:dyDescent="0.25">
      <c r="A1541" t="s">
        <v>97</v>
      </c>
      <c r="B1541" t="s">
        <v>2504</v>
      </c>
    </row>
    <row r="1542" spans="1:2" x14ac:dyDescent="0.25">
      <c r="A1542" t="s">
        <v>684</v>
      </c>
      <c r="B1542" t="s">
        <v>1771</v>
      </c>
    </row>
    <row r="1543" spans="1:2" x14ac:dyDescent="0.25">
      <c r="A1543" t="s">
        <v>154</v>
      </c>
      <c r="B1543" t="s">
        <v>2098</v>
      </c>
    </row>
    <row r="1544" spans="1:2" x14ac:dyDescent="0.25">
      <c r="A1544" t="s">
        <v>98</v>
      </c>
      <c r="B1544" t="s">
        <v>2505</v>
      </c>
    </row>
    <row r="1545" spans="1:2" x14ac:dyDescent="0.25">
      <c r="A1545" t="s">
        <v>801</v>
      </c>
      <c r="B1545" t="s">
        <v>1772</v>
      </c>
    </row>
    <row r="1546" spans="1:2" x14ac:dyDescent="0.25">
      <c r="A1546" t="s">
        <v>299</v>
      </c>
      <c r="B1546" t="s">
        <v>2099</v>
      </c>
    </row>
    <row r="1547" spans="1:2" x14ac:dyDescent="0.25">
      <c r="A1547" t="s">
        <v>101</v>
      </c>
      <c r="B1547" t="s">
        <v>2506</v>
      </c>
    </row>
    <row r="1548" spans="1:2" x14ac:dyDescent="0.25">
      <c r="A1548" t="s">
        <v>1088</v>
      </c>
      <c r="B1548" t="s">
        <v>1773</v>
      </c>
    </row>
    <row r="1549" spans="1:2" x14ac:dyDescent="0.25">
      <c r="A1549" t="s">
        <v>138</v>
      </c>
      <c r="B1549" t="s">
        <v>2100</v>
      </c>
    </row>
    <row r="1550" spans="1:2" x14ac:dyDescent="0.25">
      <c r="A1550" t="s">
        <v>102</v>
      </c>
      <c r="B1550" t="s">
        <v>2507</v>
      </c>
    </row>
    <row r="1551" spans="1:2" x14ac:dyDescent="0.25">
      <c r="A1551" t="s">
        <v>1089</v>
      </c>
      <c r="B1551" t="s">
        <v>1774</v>
      </c>
    </row>
    <row r="1552" spans="1:2" x14ac:dyDescent="0.25">
      <c r="A1552" t="s">
        <v>139</v>
      </c>
      <c r="B1552" t="s">
        <v>2101</v>
      </c>
    </row>
    <row r="1553" spans="1:2" x14ac:dyDescent="0.25">
      <c r="A1553" t="s">
        <v>103</v>
      </c>
      <c r="B1553" t="s">
        <v>2508</v>
      </c>
    </row>
    <row r="1554" spans="1:2" x14ac:dyDescent="0.25">
      <c r="A1554" t="s">
        <v>1090</v>
      </c>
      <c r="B1554" t="s">
        <v>1775</v>
      </c>
    </row>
    <row r="1555" spans="1:2" x14ac:dyDescent="0.25">
      <c r="A1555" t="s">
        <v>685</v>
      </c>
      <c r="B1555" t="s">
        <v>1776</v>
      </c>
    </row>
    <row r="1556" spans="1:2" x14ac:dyDescent="0.25">
      <c r="A1556" t="s">
        <v>1091</v>
      </c>
      <c r="B1556" t="s">
        <v>1777</v>
      </c>
    </row>
    <row r="1557" spans="1:2" x14ac:dyDescent="0.25">
      <c r="A1557" t="s">
        <v>140</v>
      </c>
      <c r="B1557" t="s">
        <v>2102</v>
      </c>
    </row>
    <row r="1558" spans="1:2" x14ac:dyDescent="0.25">
      <c r="A1558" t="s">
        <v>106</v>
      </c>
      <c r="B1558" t="s">
        <v>2509</v>
      </c>
    </row>
    <row r="1559" spans="1:2" x14ac:dyDescent="0.25">
      <c r="A1559" t="s">
        <v>141</v>
      </c>
      <c r="B1559" t="s">
        <v>2103</v>
      </c>
    </row>
    <row r="1560" spans="1:2" x14ac:dyDescent="0.25">
      <c r="A1560" t="s">
        <v>107</v>
      </c>
      <c r="B1560" t="s">
        <v>2510</v>
      </c>
    </row>
    <row r="1561" spans="1:2" x14ac:dyDescent="0.25">
      <c r="A1561" t="s">
        <v>1092</v>
      </c>
      <c r="B1561" t="s">
        <v>2104</v>
      </c>
    </row>
    <row r="1562" spans="1:2" x14ac:dyDescent="0.25">
      <c r="A1562" t="s">
        <v>108</v>
      </c>
      <c r="B1562" t="s">
        <v>2511</v>
      </c>
    </row>
    <row r="1563" spans="1:2" x14ac:dyDescent="0.25">
      <c r="A1563" t="s">
        <v>1093</v>
      </c>
      <c r="B1563" t="s">
        <v>1778</v>
      </c>
    </row>
    <row r="1564" spans="1:2" x14ac:dyDescent="0.25">
      <c r="A1564" t="s">
        <v>1094</v>
      </c>
      <c r="B1564" t="s">
        <v>1779</v>
      </c>
    </row>
    <row r="1565" spans="1:2" x14ac:dyDescent="0.25">
      <c r="A1565" t="s">
        <v>1095</v>
      </c>
      <c r="B1565" t="s">
        <v>1780</v>
      </c>
    </row>
    <row r="1566" spans="1:2" x14ac:dyDescent="0.25">
      <c r="A1566" t="s">
        <v>686</v>
      </c>
      <c r="B1566" t="s">
        <v>2105</v>
      </c>
    </row>
    <row r="1567" spans="1:2" x14ac:dyDescent="0.25">
      <c r="A1567" t="s">
        <v>111</v>
      </c>
      <c r="B1567" t="s">
        <v>2512</v>
      </c>
    </row>
    <row r="1568" spans="1:2" x14ac:dyDescent="0.25">
      <c r="A1568" t="s">
        <v>1096</v>
      </c>
      <c r="B1568" t="s">
        <v>2106</v>
      </c>
    </row>
    <row r="1569" spans="1:2" x14ac:dyDescent="0.25">
      <c r="A1569" t="s">
        <v>112</v>
      </c>
      <c r="B1569" t="s">
        <v>2513</v>
      </c>
    </row>
    <row r="1570" spans="1:2" x14ac:dyDescent="0.25">
      <c r="A1570" t="s">
        <v>1097</v>
      </c>
      <c r="B1570" t="s">
        <v>2107</v>
      </c>
    </row>
    <row r="1571" spans="1:2" x14ac:dyDescent="0.25">
      <c r="A1571" t="s">
        <v>113</v>
      </c>
      <c r="B1571" t="s">
        <v>2514</v>
      </c>
    </row>
    <row r="1572" spans="1:2" x14ac:dyDescent="0.25">
      <c r="A1572" t="s">
        <v>52</v>
      </c>
    </row>
    <row r="1573" spans="1:2" x14ac:dyDescent="0.25">
      <c r="A1573" t="s">
        <v>36</v>
      </c>
    </row>
    <row r="1574" spans="1:2" x14ac:dyDescent="0.25">
      <c r="A1574" t="s">
        <v>37</v>
      </c>
    </row>
    <row r="1575" spans="1:2" x14ac:dyDescent="0.25">
      <c r="A1575" t="s">
        <v>38</v>
      </c>
      <c r="B1575" t="s">
        <v>60</v>
      </c>
    </row>
    <row r="1576" spans="1:2" x14ac:dyDescent="0.25">
      <c r="A1576" t="s">
        <v>40</v>
      </c>
      <c r="B1576" t="s">
        <v>41</v>
      </c>
    </row>
    <row r="1577" spans="1:2" x14ac:dyDescent="0.25">
      <c r="A1577" t="s">
        <v>42</v>
      </c>
      <c r="B1577" t="s">
        <v>1098</v>
      </c>
    </row>
    <row r="1578" spans="1:2" x14ac:dyDescent="0.25">
      <c r="A1578" t="s">
        <v>44</v>
      </c>
      <c r="B1578" t="s">
        <v>1571</v>
      </c>
    </row>
    <row r="1579" spans="1:2" x14ac:dyDescent="0.25">
      <c r="A1579" t="s">
        <v>34</v>
      </c>
      <c r="B1579" t="s">
        <v>45</v>
      </c>
    </row>
    <row r="1580" spans="1:2" x14ac:dyDescent="0.25">
      <c r="A1580" t="s">
        <v>46</v>
      </c>
    </row>
    <row r="1581" spans="1:2" x14ac:dyDescent="0.25">
      <c r="A1581" t="s">
        <v>47</v>
      </c>
    </row>
    <row r="1582" spans="1:2" x14ac:dyDescent="0.25">
      <c r="A1582" t="s">
        <v>0</v>
      </c>
    </row>
    <row r="1583" spans="1:2" x14ac:dyDescent="0.25">
      <c r="A1583" t="s">
        <v>48</v>
      </c>
      <c r="B1583" t="s">
        <v>1739</v>
      </c>
    </row>
    <row r="1584" spans="1:2" x14ac:dyDescent="0.25">
      <c r="A1584" t="s">
        <v>49</v>
      </c>
    </row>
    <row r="1585" spans="1:2" x14ac:dyDescent="0.25">
      <c r="A1585" t="s">
        <v>50</v>
      </c>
    </row>
    <row r="1586" spans="1:2" x14ac:dyDescent="0.25">
      <c r="A1586" t="s">
        <v>128</v>
      </c>
      <c r="B1586" t="s">
        <v>1784</v>
      </c>
    </row>
    <row r="1587" spans="1:2" x14ac:dyDescent="0.25">
      <c r="A1587" t="s">
        <v>129</v>
      </c>
      <c r="B1587" t="s">
        <v>2111</v>
      </c>
    </row>
    <row r="1588" spans="1:2" x14ac:dyDescent="0.25">
      <c r="A1588" t="s">
        <v>93</v>
      </c>
      <c r="B1588" t="s">
        <v>2597</v>
      </c>
    </row>
    <row r="1589" spans="1:2" x14ac:dyDescent="0.25">
      <c r="A1589" t="s">
        <v>132</v>
      </c>
      <c r="B1589" t="s">
        <v>1785</v>
      </c>
    </row>
    <row r="1590" spans="1:2" x14ac:dyDescent="0.25">
      <c r="A1590" t="s">
        <v>133</v>
      </c>
      <c r="B1590" t="s">
        <v>2112</v>
      </c>
    </row>
    <row r="1591" spans="1:2" x14ac:dyDescent="0.25">
      <c r="A1591" t="s">
        <v>94</v>
      </c>
      <c r="B1591" t="s">
        <v>2598</v>
      </c>
    </row>
    <row r="1592" spans="1:2" x14ac:dyDescent="0.25">
      <c r="A1592" t="s">
        <v>130</v>
      </c>
      <c r="B1592" t="s">
        <v>1786</v>
      </c>
    </row>
    <row r="1593" spans="1:2" x14ac:dyDescent="0.25">
      <c r="A1593" t="s">
        <v>131</v>
      </c>
      <c r="B1593" t="s">
        <v>2113</v>
      </c>
    </row>
    <row r="1594" spans="1:2" x14ac:dyDescent="0.25">
      <c r="A1594" t="s">
        <v>95</v>
      </c>
      <c r="B1594" t="s">
        <v>2599</v>
      </c>
    </row>
    <row r="1595" spans="1:2" x14ac:dyDescent="0.25">
      <c r="A1595" t="s">
        <v>134</v>
      </c>
      <c r="B1595" t="s">
        <v>1787</v>
      </c>
    </row>
    <row r="1596" spans="1:2" x14ac:dyDescent="0.25">
      <c r="A1596" t="s">
        <v>135</v>
      </c>
      <c r="B1596" t="s">
        <v>2114</v>
      </c>
    </row>
    <row r="1597" spans="1:2" x14ac:dyDescent="0.25">
      <c r="A1597" t="s">
        <v>96</v>
      </c>
      <c r="B1597" t="s">
        <v>2600</v>
      </c>
    </row>
    <row r="1598" spans="1:2" x14ac:dyDescent="0.25">
      <c r="A1598" t="s">
        <v>683</v>
      </c>
      <c r="B1598" t="s">
        <v>1788</v>
      </c>
    </row>
    <row r="1599" spans="1:2" x14ac:dyDescent="0.25">
      <c r="A1599" t="s">
        <v>153</v>
      </c>
      <c r="B1599" t="s">
        <v>2115</v>
      </c>
    </row>
    <row r="1600" spans="1:2" x14ac:dyDescent="0.25">
      <c r="A1600" t="s">
        <v>97</v>
      </c>
      <c r="B1600" t="s">
        <v>2601</v>
      </c>
    </row>
    <row r="1601" spans="1:2" x14ac:dyDescent="0.25">
      <c r="A1601" t="s">
        <v>684</v>
      </c>
      <c r="B1601" t="s">
        <v>1789</v>
      </c>
    </row>
    <row r="1602" spans="1:2" x14ac:dyDescent="0.25">
      <c r="A1602" t="s">
        <v>801</v>
      </c>
      <c r="B1602" t="s">
        <v>1790</v>
      </c>
    </row>
    <row r="1603" spans="1:2" x14ac:dyDescent="0.25">
      <c r="A1603" t="s">
        <v>1088</v>
      </c>
      <c r="B1603" t="s">
        <v>1791</v>
      </c>
    </row>
    <row r="1604" spans="1:2" x14ac:dyDescent="0.25">
      <c r="A1604" t="s">
        <v>154</v>
      </c>
      <c r="B1604" t="s">
        <v>2116</v>
      </c>
    </row>
    <row r="1605" spans="1:2" x14ac:dyDescent="0.25">
      <c r="A1605" t="s">
        <v>98</v>
      </c>
      <c r="B1605" t="s">
        <v>2602</v>
      </c>
    </row>
    <row r="1606" spans="1:2" x14ac:dyDescent="0.25">
      <c r="A1606" t="s">
        <v>299</v>
      </c>
      <c r="B1606" t="s">
        <v>2117</v>
      </c>
    </row>
    <row r="1607" spans="1:2" x14ac:dyDescent="0.25">
      <c r="A1607" t="s">
        <v>101</v>
      </c>
      <c r="B1607" t="s">
        <v>2603</v>
      </c>
    </row>
    <row r="1608" spans="1:2" x14ac:dyDescent="0.25">
      <c r="A1608" t="s">
        <v>138</v>
      </c>
      <c r="B1608" t="s">
        <v>2118</v>
      </c>
    </row>
    <row r="1609" spans="1:2" x14ac:dyDescent="0.25">
      <c r="A1609" t="s">
        <v>102</v>
      </c>
      <c r="B1609" t="s">
        <v>2604</v>
      </c>
    </row>
    <row r="1610" spans="1:2" x14ac:dyDescent="0.25">
      <c r="A1610" t="s">
        <v>1089</v>
      </c>
      <c r="B1610" t="s">
        <v>1792</v>
      </c>
    </row>
    <row r="1611" spans="1:2" x14ac:dyDescent="0.25">
      <c r="A1611" t="s">
        <v>139</v>
      </c>
      <c r="B1611" t="s">
        <v>2119</v>
      </c>
    </row>
    <row r="1612" spans="1:2" x14ac:dyDescent="0.25">
      <c r="A1612" t="s">
        <v>103</v>
      </c>
      <c r="B1612" t="s">
        <v>2605</v>
      </c>
    </row>
    <row r="1613" spans="1:2" x14ac:dyDescent="0.25">
      <c r="A1613" t="s">
        <v>52</v>
      </c>
    </row>
    <row r="1614" spans="1:2" x14ac:dyDescent="0.25">
      <c r="A1614" t="s">
        <v>36</v>
      </c>
    </row>
    <row r="1615" spans="1:2" x14ac:dyDescent="0.25">
      <c r="A1615" t="s">
        <v>37</v>
      </c>
    </row>
    <row r="1616" spans="1:2" x14ac:dyDescent="0.25">
      <c r="A1616" t="s">
        <v>38</v>
      </c>
      <c r="B1616" t="s">
        <v>60</v>
      </c>
    </row>
    <row r="1617" spans="1:2" x14ac:dyDescent="0.25">
      <c r="A1617" t="s">
        <v>40</v>
      </c>
      <c r="B1617" t="s">
        <v>41</v>
      </c>
    </row>
    <row r="1618" spans="1:2" x14ac:dyDescent="0.25">
      <c r="A1618" t="s">
        <v>42</v>
      </c>
      <c r="B1618" t="s">
        <v>1099</v>
      </c>
    </row>
    <row r="1619" spans="1:2" x14ac:dyDescent="0.25">
      <c r="A1619" t="s">
        <v>44</v>
      </c>
      <c r="B1619" t="s">
        <v>1100</v>
      </c>
    </row>
    <row r="1620" spans="1:2" x14ac:dyDescent="0.25">
      <c r="A1620" t="s">
        <v>34</v>
      </c>
      <c r="B1620" t="s">
        <v>45</v>
      </c>
    </row>
    <row r="1621" spans="1:2" x14ac:dyDescent="0.25">
      <c r="A1621" t="s">
        <v>46</v>
      </c>
    </row>
    <row r="1622" spans="1:2" x14ac:dyDescent="0.25">
      <c r="A1622" t="s">
        <v>47</v>
      </c>
    </row>
    <row r="1623" spans="1:2" x14ac:dyDescent="0.25">
      <c r="A1623" t="s">
        <v>0</v>
      </c>
    </row>
    <row r="1624" spans="1:2" x14ac:dyDescent="0.25">
      <c r="A1624" t="s">
        <v>48</v>
      </c>
      <c r="B1624" t="s">
        <v>678</v>
      </c>
    </row>
    <row r="1625" spans="1:2" x14ac:dyDescent="0.25">
      <c r="A1625" t="s">
        <v>49</v>
      </c>
    </row>
    <row r="1626" spans="1:2" x14ac:dyDescent="0.25">
      <c r="A1626" t="s">
        <v>50</v>
      </c>
    </row>
    <row r="1627" spans="1:2" x14ac:dyDescent="0.25">
      <c r="A1627" t="s">
        <v>128</v>
      </c>
      <c r="B1627" t="s">
        <v>1802</v>
      </c>
    </row>
    <row r="1628" spans="1:2" x14ac:dyDescent="0.25">
      <c r="A1628" t="s">
        <v>129</v>
      </c>
      <c r="B1628" t="s">
        <v>2120</v>
      </c>
    </row>
    <row r="1629" spans="1:2" x14ac:dyDescent="0.25">
      <c r="A1629" t="s">
        <v>93</v>
      </c>
      <c r="B1629" t="s">
        <v>2606</v>
      </c>
    </row>
    <row r="1630" spans="1:2" x14ac:dyDescent="0.25">
      <c r="A1630" t="s">
        <v>132</v>
      </c>
      <c r="B1630" t="s">
        <v>1803</v>
      </c>
    </row>
    <row r="1631" spans="1:2" x14ac:dyDescent="0.25">
      <c r="A1631" t="s">
        <v>133</v>
      </c>
      <c r="B1631" t="s">
        <v>2121</v>
      </c>
    </row>
    <row r="1632" spans="1:2" x14ac:dyDescent="0.25">
      <c r="A1632" t="s">
        <v>94</v>
      </c>
      <c r="B1632" t="s">
        <v>2607</v>
      </c>
    </row>
    <row r="1633" spans="1:2" x14ac:dyDescent="0.25">
      <c r="A1633" t="s">
        <v>130</v>
      </c>
      <c r="B1633" t="s">
        <v>1804</v>
      </c>
    </row>
    <row r="1634" spans="1:2" x14ac:dyDescent="0.25">
      <c r="A1634" t="s">
        <v>131</v>
      </c>
      <c r="B1634" t="s">
        <v>2122</v>
      </c>
    </row>
    <row r="1635" spans="1:2" x14ac:dyDescent="0.25">
      <c r="A1635" t="s">
        <v>95</v>
      </c>
      <c r="B1635" t="s">
        <v>2608</v>
      </c>
    </row>
    <row r="1636" spans="1:2" x14ac:dyDescent="0.25">
      <c r="A1636" t="s">
        <v>463</v>
      </c>
      <c r="B1636" t="s">
        <v>1805</v>
      </c>
    </row>
    <row r="1637" spans="1:2" x14ac:dyDescent="0.25">
      <c r="A1637" t="s">
        <v>902</v>
      </c>
      <c r="B1637" t="s">
        <v>2123</v>
      </c>
    </row>
    <row r="1638" spans="1:2" x14ac:dyDescent="0.25">
      <c r="A1638" t="s">
        <v>459</v>
      </c>
      <c r="B1638" t="s">
        <v>2609</v>
      </c>
    </row>
    <row r="1639" spans="1:2" x14ac:dyDescent="0.25">
      <c r="A1639" t="s">
        <v>465</v>
      </c>
      <c r="B1639" t="s">
        <v>1806</v>
      </c>
    </row>
    <row r="1640" spans="1:2" x14ac:dyDescent="0.25">
      <c r="A1640" t="s">
        <v>903</v>
      </c>
      <c r="B1640" t="s">
        <v>2124</v>
      </c>
    </row>
    <row r="1641" spans="1:2" x14ac:dyDescent="0.25">
      <c r="A1641" t="s">
        <v>942</v>
      </c>
      <c r="B1641" t="s">
        <v>2610</v>
      </c>
    </row>
    <row r="1642" spans="1:2" x14ac:dyDescent="0.25">
      <c r="A1642" t="s">
        <v>467</v>
      </c>
      <c r="B1642" t="s">
        <v>1807</v>
      </c>
    </row>
    <row r="1643" spans="1:2" x14ac:dyDescent="0.25">
      <c r="A1643" t="s">
        <v>904</v>
      </c>
      <c r="B1643" t="s">
        <v>2125</v>
      </c>
    </row>
    <row r="1644" spans="1:2" x14ac:dyDescent="0.25">
      <c r="A1644" t="s">
        <v>975</v>
      </c>
      <c r="B1644" t="s">
        <v>2611</v>
      </c>
    </row>
    <row r="1645" spans="1:2" x14ac:dyDescent="0.25">
      <c r="A1645" t="s">
        <v>52</v>
      </c>
    </row>
    <row r="1646" spans="1:2" x14ac:dyDescent="0.25">
      <c r="A1646" t="s">
        <v>36</v>
      </c>
    </row>
    <row r="1647" spans="1:2" x14ac:dyDescent="0.25">
      <c r="A1647" t="s">
        <v>37</v>
      </c>
    </row>
    <row r="1648" spans="1:2" x14ac:dyDescent="0.25">
      <c r="A1648" t="s">
        <v>38</v>
      </c>
      <c r="B1648" t="s">
        <v>39</v>
      </c>
    </row>
    <row r="1649" spans="1:2" x14ac:dyDescent="0.25">
      <c r="A1649" t="s">
        <v>40</v>
      </c>
      <c r="B1649" t="s">
        <v>41</v>
      </c>
    </row>
    <row r="1650" spans="1:2" x14ac:dyDescent="0.25">
      <c r="A1650" t="s">
        <v>42</v>
      </c>
      <c r="B1650" t="s">
        <v>1101</v>
      </c>
    </row>
    <row r="1651" spans="1:2" x14ac:dyDescent="0.25">
      <c r="A1651" t="s">
        <v>44</v>
      </c>
    </row>
    <row r="1652" spans="1:2" x14ac:dyDescent="0.25">
      <c r="A1652" t="s">
        <v>34</v>
      </c>
      <c r="B1652" t="s">
        <v>45</v>
      </c>
    </row>
    <row r="1653" spans="1:2" x14ac:dyDescent="0.25">
      <c r="A1653" t="s">
        <v>46</v>
      </c>
    </row>
    <row r="1654" spans="1:2" x14ac:dyDescent="0.25">
      <c r="A1654" t="s">
        <v>47</v>
      </c>
    </row>
    <row r="1655" spans="1:2" x14ac:dyDescent="0.25">
      <c r="A1655" t="s">
        <v>0</v>
      </c>
    </row>
    <row r="1656" spans="1:2" x14ac:dyDescent="0.25">
      <c r="A1656" t="s">
        <v>48</v>
      </c>
    </row>
    <row r="1657" spans="1:2" x14ac:dyDescent="0.25">
      <c r="A1657" t="s">
        <v>49</v>
      </c>
    </row>
    <row r="1658" spans="1:2" x14ac:dyDescent="0.25">
      <c r="A1658" t="s">
        <v>50</v>
      </c>
    </row>
    <row r="1659" spans="1:2" x14ac:dyDescent="0.25">
      <c r="A1659" t="s">
        <v>128</v>
      </c>
      <c r="B1659" t="s">
        <v>1994</v>
      </c>
    </row>
    <row r="1660" spans="1:2" x14ac:dyDescent="0.25">
      <c r="A1660" t="s">
        <v>129</v>
      </c>
      <c r="B1660" t="s">
        <v>2313</v>
      </c>
    </row>
    <row r="1661" spans="1:2" x14ac:dyDescent="0.25">
      <c r="A1661" t="s">
        <v>93</v>
      </c>
      <c r="B1661" t="s">
        <v>2882</v>
      </c>
    </row>
    <row r="1662" spans="1:2" x14ac:dyDescent="0.25">
      <c r="A1662" t="s">
        <v>132</v>
      </c>
      <c r="B1662" t="s">
        <v>1995</v>
      </c>
    </row>
    <row r="1663" spans="1:2" x14ac:dyDescent="0.25">
      <c r="A1663" t="s">
        <v>133</v>
      </c>
      <c r="B1663" t="s">
        <v>2314</v>
      </c>
    </row>
    <row r="1664" spans="1:2" x14ac:dyDescent="0.25">
      <c r="A1664" t="s">
        <v>130</v>
      </c>
      <c r="B1664" t="s">
        <v>1996</v>
      </c>
    </row>
    <row r="1665" spans="1:2" x14ac:dyDescent="0.25">
      <c r="A1665" t="s">
        <v>131</v>
      </c>
      <c r="B1665" t="s">
        <v>2315</v>
      </c>
    </row>
    <row r="1666" spans="1:2" x14ac:dyDescent="0.25">
      <c r="A1666" t="s">
        <v>134</v>
      </c>
      <c r="B1666" t="s">
        <v>1997</v>
      </c>
    </row>
    <row r="1667" spans="1:2" x14ac:dyDescent="0.25">
      <c r="A1667" t="s">
        <v>135</v>
      </c>
      <c r="B1667" t="s">
        <v>2316</v>
      </c>
    </row>
    <row r="1668" spans="1:2" x14ac:dyDescent="0.25">
      <c r="A1668" t="s">
        <v>683</v>
      </c>
      <c r="B1668" t="s">
        <v>1998</v>
      </c>
    </row>
    <row r="1669" spans="1:2" x14ac:dyDescent="0.25">
      <c r="A1669" t="s">
        <v>153</v>
      </c>
      <c r="B1669" t="s">
        <v>2317</v>
      </c>
    </row>
    <row r="1670" spans="1:2" x14ac:dyDescent="0.25">
      <c r="A1670" t="s">
        <v>94</v>
      </c>
      <c r="B1670" t="s">
        <v>2883</v>
      </c>
    </row>
    <row r="1671" spans="1:2" x14ac:dyDescent="0.25">
      <c r="A1671" t="s">
        <v>95</v>
      </c>
      <c r="B1671" t="s">
        <v>2884</v>
      </c>
    </row>
    <row r="1672" spans="1:2" x14ac:dyDescent="0.25">
      <c r="A1672" t="s">
        <v>96</v>
      </c>
      <c r="B1672" t="s">
        <v>2885</v>
      </c>
    </row>
    <row r="1673" spans="1:2" x14ac:dyDescent="0.25">
      <c r="A1673" t="s">
        <v>97</v>
      </c>
      <c r="B1673" t="s">
        <v>2886</v>
      </c>
    </row>
    <row r="1674" spans="1:2" x14ac:dyDescent="0.25">
      <c r="A1674" t="s">
        <v>52</v>
      </c>
    </row>
    <row r="1675" spans="1:2" x14ac:dyDescent="0.25">
      <c r="A1675" t="s">
        <v>36</v>
      </c>
    </row>
    <row r="1676" spans="1:2" x14ac:dyDescent="0.25">
      <c r="A1676" t="s">
        <v>37</v>
      </c>
    </row>
    <row r="1677" spans="1:2" x14ac:dyDescent="0.25">
      <c r="A1677" t="s">
        <v>38</v>
      </c>
      <c r="B1677" t="s">
        <v>39</v>
      </c>
    </row>
    <row r="1678" spans="1:2" x14ac:dyDescent="0.25">
      <c r="A1678" t="s">
        <v>40</v>
      </c>
      <c r="B1678" t="s">
        <v>41</v>
      </c>
    </row>
    <row r="1679" spans="1:2" x14ac:dyDescent="0.25">
      <c r="A1679" t="s">
        <v>42</v>
      </c>
      <c r="B1679" t="s">
        <v>1102</v>
      </c>
    </row>
    <row r="1680" spans="1:2" x14ac:dyDescent="0.25">
      <c r="A1680" t="s">
        <v>44</v>
      </c>
    </row>
    <row r="1681" spans="1:2" x14ac:dyDescent="0.25">
      <c r="A1681" t="s">
        <v>34</v>
      </c>
      <c r="B1681" t="s">
        <v>45</v>
      </c>
    </row>
    <row r="1682" spans="1:2" x14ac:dyDescent="0.25">
      <c r="A1682" t="s">
        <v>46</v>
      </c>
    </row>
    <row r="1683" spans="1:2" x14ac:dyDescent="0.25">
      <c r="A1683" t="s">
        <v>47</v>
      </c>
    </row>
    <row r="1684" spans="1:2" x14ac:dyDescent="0.25">
      <c r="A1684" t="s">
        <v>0</v>
      </c>
    </row>
    <row r="1685" spans="1:2" x14ac:dyDescent="0.25">
      <c r="A1685" t="s">
        <v>48</v>
      </c>
    </row>
    <row r="1686" spans="1:2" x14ac:dyDescent="0.25">
      <c r="A1686" t="s">
        <v>49</v>
      </c>
    </row>
    <row r="1687" spans="1:2" x14ac:dyDescent="0.25">
      <c r="A1687" t="s">
        <v>50</v>
      </c>
    </row>
    <row r="1688" spans="1:2" x14ac:dyDescent="0.25">
      <c r="A1688" t="s">
        <v>132</v>
      </c>
      <c r="B1688" t="s">
        <v>1104</v>
      </c>
    </row>
    <row r="1689" spans="1:2" x14ac:dyDescent="0.25">
      <c r="A1689" t="s">
        <v>133</v>
      </c>
      <c r="B1689" t="s">
        <v>1106</v>
      </c>
    </row>
    <row r="1690" spans="1:2" x14ac:dyDescent="0.25">
      <c r="A1690" t="s">
        <v>94</v>
      </c>
      <c r="B1690" t="s">
        <v>1108</v>
      </c>
    </row>
    <row r="1691" spans="1:2" x14ac:dyDescent="0.25">
      <c r="A1691" t="s">
        <v>55</v>
      </c>
      <c r="B1691" t="s">
        <v>1110</v>
      </c>
    </row>
    <row r="1692" spans="1:2" x14ac:dyDescent="0.25">
      <c r="A1692" t="s">
        <v>128</v>
      </c>
      <c r="B1692" t="s">
        <v>1103</v>
      </c>
    </row>
    <row r="1693" spans="1:2" x14ac:dyDescent="0.25">
      <c r="A1693" t="s">
        <v>129</v>
      </c>
      <c r="B1693" t="s">
        <v>1105</v>
      </c>
    </row>
    <row r="1694" spans="1:2" x14ac:dyDescent="0.25">
      <c r="A1694" t="s">
        <v>93</v>
      </c>
      <c r="B1694" t="s">
        <v>1107</v>
      </c>
    </row>
    <row r="1695" spans="1:2" x14ac:dyDescent="0.25">
      <c r="A1695" t="s">
        <v>54</v>
      </c>
      <c r="B1695" t="s">
        <v>1109</v>
      </c>
    </row>
    <row r="1696" spans="1:2" x14ac:dyDescent="0.25">
      <c r="A1696" t="s">
        <v>52</v>
      </c>
    </row>
    <row r="1697" spans="1:2" x14ac:dyDescent="0.25">
      <c r="A1697" t="s">
        <v>36</v>
      </c>
    </row>
    <row r="1698" spans="1:2" x14ac:dyDescent="0.25">
      <c r="A1698" t="s">
        <v>37</v>
      </c>
    </row>
    <row r="1699" spans="1:2" x14ac:dyDescent="0.25">
      <c r="A1699" t="s">
        <v>38</v>
      </c>
      <c r="B1699" t="s">
        <v>39</v>
      </c>
    </row>
    <row r="1700" spans="1:2" x14ac:dyDescent="0.25">
      <c r="A1700" t="s">
        <v>40</v>
      </c>
      <c r="B1700" t="s">
        <v>41</v>
      </c>
    </row>
    <row r="1701" spans="1:2" x14ac:dyDescent="0.25">
      <c r="A1701" t="s">
        <v>42</v>
      </c>
      <c r="B1701" t="s">
        <v>1111</v>
      </c>
    </row>
    <row r="1702" spans="1:2" x14ac:dyDescent="0.25">
      <c r="A1702" t="s">
        <v>44</v>
      </c>
    </row>
    <row r="1703" spans="1:2" x14ac:dyDescent="0.25">
      <c r="A1703" t="s">
        <v>34</v>
      </c>
      <c r="B1703" t="s">
        <v>45</v>
      </c>
    </row>
    <row r="1704" spans="1:2" x14ac:dyDescent="0.25">
      <c r="A1704" t="s">
        <v>46</v>
      </c>
    </row>
    <row r="1705" spans="1:2" x14ac:dyDescent="0.25">
      <c r="A1705" t="s">
        <v>47</v>
      </c>
    </row>
    <row r="1706" spans="1:2" x14ac:dyDescent="0.25">
      <c r="A1706" t="s">
        <v>0</v>
      </c>
    </row>
    <row r="1707" spans="1:2" x14ac:dyDescent="0.25">
      <c r="A1707" t="s">
        <v>48</v>
      </c>
    </row>
    <row r="1708" spans="1:2" x14ac:dyDescent="0.25">
      <c r="A1708" t="s">
        <v>49</v>
      </c>
    </row>
    <row r="1709" spans="1:2" x14ac:dyDescent="0.25">
      <c r="A1709" t="s">
        <v>50</v>
      </c>
    </row>
    <row r="1710" spans="1:2" x14ac:dyDescent="0.25">
      <c r="A1710" t="s">
        <v>132</v>
      </c>
      <c r="B1710" t="s">
        <v>1113</v>
      </c>
    </row>
    <row r="1711" spans="1:2" x14ac:dyDescent="0.25">
      <c r="A1711" t="s">
        <v>133</v>
      </c>
      <c r="B1711" t="s">
        <v>1115</v>
      </c>
    </row>
    <row r="1712" spans="1:2" x14ac:dyDescent="0.25">
      <c r="A1712" t="s">
        <v>94</v>
      </c>
      <c r="B1712" t="s">
        <v>1117</v>
      </c>
    </row>
    <row r="1713" spans="1:2" x14ac:dyDescent="0.25">
      <c r="A1713" t="s">
        <v>55</v>
      </c>
      <c r="B1713" t="s">
        <v>1119</v>
      </c>
    </row>
    <row r="1714" spans="1:2" x14ac:dyDescent="0.25">
      <c r="A1714" t="s">
        <v>58</v>
      </c>
      <c r="B1714" t="s">
        <v>1121</v>
      </c>
    </row>
    <row r="1715" spans="1:2" x14ac:dyDescent="0.25">
      <c r="A1715" t="s">
        <v>128</v>
      </c>
      <c r="B1715" t="s">
        <v>1112</v>
      </c>
    </row>
    <row r="1716" spans="1:2" x14ac:dyDescent="0.25">
      <c r="A1716" t="s">
        <v>129</v>
      </c>
      <c r="B1716" t="s">
        <v>1114</v>
      </c>
    </row>
    <row r="1717" spans="1:2" x14ac:dyDescent="0.25">
      <c r="A1717" t="s">
        <v>93</v>
      </c>
      <c r="B1717" t="s">
        <v>1116</v>
      </c>
    </row>
    <row r="1718" spans="1:2" x14ac:dyDescent="0.25">
      <c r="A1718" t="s">
        <v>54</v>
      </c>
      <c r="B1718" t="s">
        <v>1118</v>
      </c>
    </row>
    <row r="1719" spans="1:2" x14ac:dyDescent="0.25">
      <c r="A1719" t="s">
        <v>57</v>
      </c>
      <c r="B1719" t="s">
        <v>1120</v>
      </c>
    </row>
    <row r="1720" spans="1:2" x14ac:dyDescent="0.25">
      <c r="A1720" t="s">
        <v>52</v>
      </c>
    </row>
    <row r="1721" spans="1:2" x14ac:dyDescent="0.25">
      <c r="A1721" t="s">
        <v>36</v>
      </c>
    </row>
    <row r="1722" spans="1:2" x14ac:dyDescent="0.25">
      <c r="A1722" t="s">
        <v>37</v>
      </c>
    </row>
    <row r="1723" spans="1:2" x14ac:dyDescent="0.25">
      <c r="A1723" t="s">
        <v>38</v>
      </c>
      <c r="B1723" t="s">
        <v>39</v>
      </c>
    </row>
    <row r="1724" spans="1:2" x14ac:dyDescent="0.25">
      <c r="A1724" t="s">
        <v>40</v>
      </c>
      <c r="B1724" t="s">
        <v>41</v>
      </c>
    </row>
    <row r="1725" spans="1:2" x14ac:dyDescent="0.25">
      <c r="A1725" t="s">
        <v>42</v>
      </c>
      <c r="B1725" t="s">
        <v>1122</v>
      </c>
    </row>
    <row r="1726" spans="1:2" x14ac:dyDescent="0.25">
      <c r="A1726" t="s">
        <v>44</v>
      </c>
    </row>
    <row r="1727" spans="1:2" x14ac:dyDescent="0.25">
      <c r="A1727" t="s">
        <v>34</v>
      </c>
      <c r="B1727" t="s">
        <v>45</v>
      </c>
    </row>
    <row r="1728" spans="1:2" x14ac:dyDescent="0.25">
      <c r="A1728" t="s">
        <v>46</v>
      </c>
    </row>
    <row r="1729" spans="1:2" x14ac:dyDescent="0.25">
      <c r="A1729" t="s">
        <v>47</v>
      </c>
    </row>
    <row r="1730" spans="1:2" x14ac:dyDescent="0.25">
      <c r="A1730" t="s">
        <v>0</v>
      </c>
    </row>
    <row r="1731" spans="1:2" x14ac:dyDescent="0.25">
      <c r="A1731" t="s">
        <v>48</v>
      </c>
    </row>
    <row r="1732" spans="1:2" x14ac:dyDescent="0.25">
      <c r="A1732" t="s">
        <v>49</v>
      </c>
    </row>
    <row r="1733" spans="1:2" x14ac:dyDescent="0.25">
      <c r="A1733" t="s">
        <v>50</v>
      </c>
    </row>
    <row r="1734" spans="1:2" x14ac:dyDescent="0.25">
      <c r="A1734" t="s">
        <v>128</v>
      </c>
      <c r="B1734" t="s">
        <v>1123</v>
      </c>
    </row>
    <row r="1735" spans="1:2" x14ac:dyDescent="0.25">
      <c r="A1735" t="s">
        <v>129</v>
      </c>
      <c r="B1735" t="s">
        <v>1124</v>
      </c>
    </row>
    <row r="1736" spans="1:2" x14ac:dyDescent="0.25">
      <c r="A1736" t="s">
        <v>93</v>
      </c>
      <c r="B1736" t="s">
        <v>1125</v>
      </c>
    </row>
    <row r="1737" spans="1:2" x14ac:dyDescent="0.25">
      <c r="A1737" t="s">
        <v>54</v>
      </c>
      <c r="B1737" t="s">
        <v>1126</v>
      </c>
    </row>
    <row r="1738" spans="1:2" x14ac:dyDescent="0.25">
      <c r="A1738" t="s">
        <v>132</v>
      </c>
      <c r="B1738" t="s">
        <v>1127</v>
      </c>
    </row>
    <row r="1739" spans="1:2" x14ac:dyDescent="0.25">
      <c r="A1739" t="s">
        <v>133</v>
      </c>
      <c r="B1739" t="s">
        <v>1128</v>
      </c>
    </row>
    <row r="1740" spans="1:2" x14ac:dyDescent="0.25">
      <c r="A1740" t="s">
        <v>94</v>
      </c>
      <c r="B1740" t="s">
        <v>1129</v>
      </c>
    </row>
    <row r="1741" spans="1:2" x14ac:dyDescent="0.25">
      <c r="A1741" t="s">
        <v>55</v>
      </c>
      <c r="B1741" t="s">
        <v>1130</v>
      </c>
    </row>
    <row r="1742" spans="1:2" x14ac:dyDescent="0.25">
      <c r="A1742" t="s">
        <v>95</v>
      </c>
      <c r="B1742" t="s">
        <v>1116</v>
      </c>
    </row>
    <row r="1743" spans="1:2" x14ac:dyDescent="0.25">
      <c r="A1743" t="s">
        <v>96</v>
      </c>
      <c r="B1743" t="s">
        <v>1118</v>
      </c>
    </row>
    <row r="1744" spans="1:2" x14ac:dyDescent="0.25">
      <c r="A1744" t="s">
        <v>97</v>
      </c>
      <c r="B1744" t="s">
        <v>1120</v>
      </c>
    </row>
    <row r="1745" spans="1:2" x14ac:dyDescent="0.25">
      <c r="A1745" t="s">
        <v>52</v>
      </c>
    </row>
    <row r="1746" spans="1:2" x14ac:dyDescent="0.25">
      <c r="A1746" t="s">
        <v>36</v>
      </c>
    </row>
    <row r="1747" spans="1:2" x14ac:dyDescent="0.25">
      <c r="A1747" t="s">
        <v>37</v>
      </c>
    </row>
    <row r="1748" spans="1:2" x14ac:dyDescent="0.25">
      <c r="A1748" t="s">
        <v>38</v>
      </c>
      <c r="B1748" t="s">
        <v>39</v>
      </c>
    </row>
    <row r="1749" spans="1:2" x14ac:dyDescent="0.25">
      <c r="A1749" t="s">
        <v>40</v>
      </c>
      <c r="B1749" t="s">
        <v>41</v>
      </c>
    </row>
    <row r="1750" spans="1:2" x14ac:dyDescent="0.25">
      <c r="A1750" t="s">
        <v>42</v>
      </c>
      <c r="B1750" t="s">
        <v>1131</v>
      </c>
    </row>
    <row r="1751" spans="1:2" x14ac:dyDescent="0.25">
      <c r="A1751" t="s">
        <v>44</v>
      </c>
    </row>
    <row r="1752" spans="1:2" x14ac:dyDescent="0.25">
      <c r="A1752" t="s">
        <v>34</v>
      </c>
      <c r="B1752" t="s">
        <v>45</v>
      </c>
    </row>
    <row r="1753" spans="1:2" x14ac:dyDescent="0.25">
      <c r="A1753" t="s">
        <v>46</v>
      </c>
    </row>
    <row r="1754" spans="1:2" x14ac:dyDescent="0.25">
      <c r="A1754" t="s">
        <v>47</v>
      </c>
    </row>
    <row r="1755" spans="1:2" x14ac:dyDescent="0.25">
      <c r="A1755" t="s">
        <v>0</v>
      </c>
    </row>
    <row r="1756" spans="1:2" x14ac:dyDescent="0.25">
      <c r="A1756" t="s">
        <v>48</v>
      </c>
    </row>
    <row r="1757" spans="1:2" x14ac:dyDescent="0.25">
      <c r="A1757" t="s">
        <v>49</v>
      </c>
    </row>
    <row r="1758" spans="1:2" x14ac:dyDescent="0.25">
      <c r="A1758" t="s">
        <v>50</v>
      </c>
    </row>
    <row r="1759" spans="1:2" x14ac:dyDescent="0.25">
      <c r="A1759" t="s">
        <v>129</v>
      </c>
      <c r="B1759" t="s">
        <v>1603</v>
      </c>
    </row>
    <row r="1760" spans="1:2" x14ac:dyDescent="0.25">
      <c r="A1760" t="s">
        <v>93</v>
      </c>
      <c r="B1760" t="s">
        <v>1829</v>
      </c>
    </row>
    <row r="1761" spans="1:2" x14ac:dyDescent="0.25">
      <c r="A1761" t="s">
        <v>54</v>
      </c>
      <c r="B1761" t="s">
        <v>2144</v>
      </c>
    </row>
    <row r="1762" spans="1:2" x14ac:dyDescent="0.25">
      <c r="A1762" t="s">
        <v>133</v>
      </c>
      <c r="B1762" t="s">
        <v>1604</v>
      </c>
    </row>
    <row r="1763" spans="1:2" x14ac:dyDescent="0.25">
      <c r="A1763" t="s">
        <v>131</v>
      </c>
      <c r="B1763" t="s">
        <v>1605</v>
      </c>
    </row>
    <row r="1764" spans="1:2" x14ac:dyDescent="0.25">
      <c r="A1764" t="s">
        <v>135</v>
      </c>
      <c r="B1764" t="s">
        <v>1606</v>
      </c>
    </row>
    <row r="1765" spans="1:2" x14ac:dyDescent="0.25">
      <c r="A1765" t="s">
        <v>94</v>
      </c>
      <c r="B1765" t="s">
        <v>1830</v>
      </c>
    </row>
    <row r="1766" spans="1:2" x14ac:dyDescent="0.25">
      <c r="A1766" t="s">
        <v>55</v>
      </c>
      <c r="B1766" t="s">
        <v>2145</v>
      </c>
    </row>
    <row r="1767" spans="1:2" x14ac:dyDescent="0.25">
      <c r="A1767" t="s">
        <v>95</v>
      </c>
      <c r="B1767" t="s">
        <v>1831</v>
      </c>
    </row>
    <row r="1768" spans="1:2" x14ac:dyDescent="0.25">
      <c r="A1768" t="s">
        <v>56</v>
      </c>
      <c r="B1768" t="s">
        <v>2146</v>
      </c>
    </row>
    <row r="1769" spans="1:2" x14ac:dyDescent="0.25">
      <c r="A1769" t="s">
        <v>96</v>
      </c>
      <c r="B1769" t="s">
        <v>1832</v>
      </c>
    </row>
    <row r="1770" spans="1:2" x14ac:dyDescent="0.25">
      <c r="A1770" t="s">
        <v>62</v>
      </c>
      <c r="B1770" t="s">
        <v>2147</v>
      </c>
    </row>
    <row r="1771" spans="1:2" x14ac:dyDescent="0.25">
      <c r="A1771" t="s">
        <v>153</v>
      </c>
      <c r="B1771" t="s">
        <v>1607</v>
      </c>
    </row>
    <row r="1772" spans="1:2" x14ac:dyDescent="0.25">
      <c r="A1772" t="s">
        <v>154</v>
      </c>
      <c r="B1772" t="s">
        <v>1608</v>
      </c>
    </row>
    <row r="1773" spans="1:2" x14ac:dyDescent="0.25">
      <c r="A1773" t="s">
        <v>299</v>
      </c>
      <c r="B1773" t="s">
        <v>1609</v>
      </c>
    </row>
    <row r="1774" spans="1:2" x14ac:dyDescent="0.25">
      <c r="A1774" t="s">
        <v>97</v>
      </c>
      <c r="B1774" t="s">
        <v>1833</v>
      </c>
    </row>
    <row r="1775" spans="1:2" x14ac:dyDescent="0.25">
      <c r="A1775" t="s">
        <v>99</v>
      </c>
      <c r="B1775" t="s">
        <v>2148</v>
      </c>
    </row>
    <row r="1776" spans="1:2" x14ac:dyDescent="0.25">
      <c r="A1776" t="s">
        <v>98</v>
      </c>
      <c r="B1776" t="s">
        <v>1834</v>
      </c>
    </row>
    <row r="1777" spans="1:2" x14ac:dyDescent="0.25">
      <c r="A1777" t="s">
        <v>100</v>
      </c>
      <c r="B1777" t="s">
        <v>2149</v>
      </c>
    </row>
    <row r="1778" spans="1:2" x14ac:dyDescent="0.25">
      <c r="A1778" t="s">
        <v>101</v>
      </c>
      <c r="B1778" t="s">
        <v>1835</v>
      </c>
    </row>
    <row r="1779" spans="1:2" x14ac:dyDescent="0.25">
      <c r="A1779" t="s">
        <v>63</v>
      </c>
      <c r="B1779" t="s">
        <v>2150</v>
      </c>
    </row>
    <row r="1780" spans="1:2" x14ac:dyDescent="0.25">
      <c r="A1780" t="s">
        <v>138</v>
      </c>
      <c r="B1780" t="s">
        <v>1610</v>
      </c>
    </row>
    <row r="1781" spans="1:2" x14ac:dyDescent="0.25">
      <c r="A1781" t="s">
        <v>139</v>
      </c>
      <c r="B1781" t="s">
        <v>1611</v>
      </c>
    </row>
    <row r="1782" spans="1:2" x14ac:dyDescent="0.25">
      <c r="A1782" t="s">
        <v>140</v>
      </c>
      <c r="B1782" t="s">
        <v>1612</v>
      </c>
    </row>
    <row r="1783" spans="1:2" x14ac:dyDescent="0.25">
      <c r="A1783" t="s">
        <v>102</v>
      </c>
      <c r="B1783" t="s">
        <v>1839</v>
      </c>
    </row>
    <row r="1784" spans="1:2" x14ac:dyDescent="0.25">
      <c r="A1784" t="s">
        <v>104</v>
      </c>
      <c r="B1784" t="s">
        <v>2151</v>
      </c>
    </row>
    <row r="1785" spans="1:2" x14ac:dyDescent="0.25">
      <c r="A1785" t="s">
        <v>103</v>
      </c>
      <c r="B1785" t="s">
        <v>1840</v>
      </c>
    </row>
    <row r="1786" spans="1:2" x14ac:dyDescent="0.25">
      <c r="A1786" t="s">
        <v>105</v>
      </c>
      <c r="B1786" t="s">
        <v>2152</v>
      </c>
    </row>
    <row r="1787" spans="1:2" x14ac:dyDescent="0.25">
      <c r="A1787" t="s">
        <v>106</v>
      </c>
      <c r="B1787" t="s">
        <v>1841</v>
      </c>
    </row>
    <row r="1788" spans="1:2" x14ac:dyDescent="0.25">
      <c r="A1788" t="s">
        <v>64</v>
      </c>
      <c r="B1788" t="s">
        <v>2153</v>
      </c>
    </row>
    <row r="1789" spans="1:2" x14ac:dyDescent="0.25">
      <c r="A1789" t="s">
        <v>141</v>
      </c>
      <c r="B1789" t="s">
        <v>1613</v>
      </c>
    </row>
    <row r="1790" spans="1:2" x14ac:dyDescent="0.25">
      <c r="A1790" t="s">
        <v>1092</v>
      </c>
      <c r="B1790" t="s">
        <v>1614</v>
      </c>
    </row>
    <row r="1791" spans="1:2" x14ac:dyDescent="0.25">
      <c r="A1791" t="s">
        <v>686</v>
      </c>
      <c r="B1791" t="s">
        <v>1615</v>
      </c>
    </row>
    <row r="1792" spans="1:2" x14ac:dyDescent="0.25">
      <c r="A1792" t="s">
        <v>107</v>
      </c>
      <c r="B1792" t="s">
        <v>1836</v>
      </c>
    </row>
    <row r="1793" spans="1:2" x14ac:dyDescent="0.25">
      <c r="A1793" t="s">
        <v>109</v>
      </c>
      <c r="B1793" t="s">
        <v>2154</v>
      </c>
    </row>
    <row r="1794" spans="1:2" x14ac:dyDescent="0.25">
      <c r="A1794" t="s">
        <v>108</v>
      </c>
      <c r="B1794" t="s">
        <v>1837</v>
      </c>
    </row>
    <row r="1795" spans="1:2" x14ac:dyDescent="0.25">
      <c r="A1795" t="s">
        <v>110</v>
      </c>
      <c r="B1795" t="s">
        <v>2155</v>
      </c>
    </row>
    <row r="1796" spans="1:2" x14ac:dyDescent="0.25">
      <c r="A1796" t="s">
        <v>111</v>
      </c>
      <c r="B1796" t="s">
        <v>1838</v>
      </c>
    </row>
    <row r="1797" spans="1:2" x14ac:dyDescent="0.25">
      <c r="A1797" t="s">
        <v>65</v>
      </c>
      <c r="B1797" t="s">
        <v>2156</v>
      </c>
    </row>
    <row r="1798" spans="1:2" x14ac:dyDescent="0.25">
      <c r="A1798" t="s">
        <v>1096</v>
      </c>
      <c r="B1798" t="s">
        <v>1616</v>
      </c>
    </row>
    <row r="1799" spans="1:2" x14ac:dyDescent="0.25">
      <c r="A1799" t="s">
        <v>1097</v>
      </c>
      <c r="B1799" t="s">
        <v>1617</v>
      </c>
    </row>
    <row r="1800" spans="1:2" x14ac:dyDescent="0.25">
      <c r="A1800" t="s">
        <v>1132</v>
      </c>
      <c r="B1800" t="s">
        <v>1618</v>
      </c>
    </row>
    <row r="1801" spans="1:2" x14ac:dyDescent="0.25">
      <c r="A1801" t="s">
        <v>112</v>
      </c>
      <c r="B1801" t="s">
        <v>1845</v>
      </c>
    </row>
    <row r="1802" spans="1:2" x14ac:dyDescent="0.25">
      <c r="A1802" t="s">
        <v>114</v>
      </c>
      <c r="B1802" t="s">
        <v>2160</v>
      </c>
    </row>
    <row r="1803" spans="1:2" x14ac:dyDescent="0.25">
      <c r="A1803" t="s">
        <v>113</v>
      </c>
      <c r="B1803" t="s">
        <v>1846</v>
      </c>
    </row>
    <row r="1804" spans="1:2" x14ac:dyDescent="0.25">
      <c r="A1804" t="s">
        <v>115</v>
      </c>
      <c r="B1804" t="s">
        <v>2161</v>
      </c>
    </row>
    <row r="1805" spans="1:2" x14ac:dyDescent="0.25">
      <c r="A1805" t="s">
        <v>116</v>
      </c>
      <c r="B1805" t="s">
        <v>1847</v>
      </c>
    </row>
    <row r="1806" spans="1:2" x14ac:dyDescent="0.25">
      <c r="A1806" t="s">
        <v>66</v>
      </c>
      <c r="B1806" t="s">
        <v>2162</v>
      </c>
    </row>
    <row r="1807" spans="1:2" x14ac:dyDescent="0.25">
      <c r="A1807" t="s">
        <v>1133</v>
      </c>
      <c r="B1807" t="s">
        <v>1619</v>
      </c>
    </row>
    <row r="1808" spans="1:2" x14ac:dyDescent="0.25">
      <c r="A1808" t="s">
        <v>1134</v>
      </c>
      <c r="B1808" t="s">
        <v>1620</v>
      </c>
    </row>
    <row r="1809" spans="1:2" x14ac:dyDescent="0.25">
      <c r="A1809" t="s">
        <v>1135</v>
      </c>
      <c r="B1809" t="s">
        <v>1621</v>
      </c>
    </row>
    <row r="1810" spans="1:2" x14ac:dyDescent="0.25">
      <c r="A1810" t="s">
        <v>117</v>
      </c>
      <c r="B1810" t="s">
        <v>1842</v>
      </c>
    </row>
    <row r="1811" spans="1:2" x14ac:dyDescent="0.25">
      <c r="A1811" t="s">
        <v>119</v>
      </c>
      <c r="B1811" t="s">
        <v>2157</v>
      </c>
    </row>
    <row r="1812" spans="1:2" x14ac:dyDescent="0.25">
      <c r="A1812" t="s">
        <v>118</v>
      </c>
      <c r="B1812" t="s">
        <v>1843</v>
      </c>
    </row>
    <row r="1813" spans="1:2" x14ac:dyDescent="0.25">
      <c r="A1813" t="s">
        <v>120</v>
      </c>
      <c r="B1813" t="s">
        <v>2158</v>
      </c>
    </row>
    <row r="1814" spans="1:2" x14ac:dyDescent="0.25">
      <c r="A1814" t="s">
        <v>121</v>
      </c>
      <c r="B1814" t="s">
        <v>1844</v>
      </c>
    </row>
    <row r="1815" spans="1:2" x14ac:dyDescent="0.25">
      <c r="A1815" t="s">
        <v>696</v>
      </c>
      <c r="B1815" t="s">
        <v>2159</v>
      </c>
    </row>
    <row r="1816" spans="1:2" x14ac:dyDescent="0.25">
      <c r="A1816" t="s">
        <v>57</v>
      </c>
      <c r="B1816" t="s">
        <v>2621</v>
      </c>
    </row>
    <row r="1817" spans="1:2" x14ac:dyDescent="0.25">
      <c r="A1817" t="s">
        <v>58</v>
      </c>
      <c r="B1817" t="s">
        <v>2622</v>
      </c>
    </row>
    <row r="1818" spans="1:2" x14ac:dyDescent="0.25">
      <c r="A1818" t="s">
        <v>59</v>
      </c>
      <c r="B1818" t="s">
        <v>2623</v>
      </c>
    </row>
    <row r="1819" spans="1:2" x14ac:dyDescent="0.25">
      <c r="A1819" t="s">
        <v>547</v>
      </c>
      <c r="B1819" t="s">
        <v>2624</v>
      </c>
    </row>
    <row r="1820" spans="1:2" x14ac:dyDescent="0.25">
      <c r="A1820" t="s">
        <v>220</v>
      </c>
      <c r="B1820" t="s">
        <v>2625</v>
      </c>
    </row>
    <row r="1821" spans="1:2" x14ac:dyDescent="0.25">
      <c r="A1821" t="s">
        <v>221</v>
      </c>
      <c r="B1821" t="s">
        <v>2626</v>
      </c>
    </row>
    <row r="1822" spans="1:2" x14ac:dyDescent="0.25">
      <c r="A1822" t="s">
        <v>568</v>
      </c>
      <c r="B1822" t="s">
        <v>2627</v>
      </c>
    </row>
    <row r="1823" spans="1:2" x14ac:dyDescent="0.25">
      <c r="A1823" t="s">
        <v>688</v>
      </c>
      <c r="B1823" t="s">
        <v>2631</v>
      </c>
    </row>
    <row r="1824" spans="1:2" x14ac:dyDescent="0.25">
      <c r="A1824" t="s">
        <v>689</v>
      </c>
      <c r="B1824" t="s">
        <v>2632</v>
      </c>
    </row>
    <row r="1825" spans="1:2" x14ac:dyDescent="0.25">
      <c r="A1825" t="s">
        <v>690</v>
      </c>
      <c r="B1825" t="s">
        <v>2633</v>
      </c>
    </row>
    <row r="1826" spans="1:2" x14ac:dyDescent="0.25">
      <c r="A1826" t="s">
        <v>694</v>
      </c>
      <c r="B1826" t="s">
        <v>2637</v>
      </c>
    </row>
    <row r="1827" spans="1:2" x14ac:dyDescent="0.25">
      <c r="A1827" t="s">
        <v>695</v>
      </c>
      <c r="B1827" t="s">
        <v>2638</v>
      </c>
    </row>
    <row r="1828" spans="1:2" x14ac:dyDescent="0.25">
      <c r="A1828" t="s">
        <v>697</v>
      </c>
      <c r="B1828" t="s">
        <v>2639</v>
      </c>
    </row>
    <row r="1829" spans="1:2" x14ac:dyDescent="0.25">
      <c r="A1829" t="s">
        <v>569</v>
      </c>
      <c r="B1829" t="s">
        <v>2628</v>
      </c>
    </row>
    <row r="1830" spans="1:2" x14ac:dyDescent="0.25">
      <c r="A1830" t="s">
        <v>570</v>
      </c>
      <c r="B1830" t="s">
        <v>2629</v>
      </c>
    </row>
    <row r="1831" spans="1:2" x14ac:dyDescent="0.25">
      <c r="A1831" t="s">
        <v>687</v>
      </c>
      <c r="B1831" t="s">
        <v>2630</v>
      </c>
    </row>
    <row r="1832" spans="1:2" x14ac:dyDescent="0.25">
      <c r="A1832" t="s">
        <v>691</v>
      </c>
      <c r="B1832" t="s">
        <v>2634</v>
      </c>
    </row>
    <row r="1833" spans="1:2" x14ac:dyDescent="0.25">
      <c r="A1833" t="s">
        <v>692</v>
      </c>
      <c r="B1833" t="s">
        <v>2635</v>
      </c>
    </row>
    <row r="1834" spans="1:2" x14ac:dyDescent="0.25">
      <c r="A1834" t="s">
        <v>693</v>
      </c>
      <c r="B1834" t="s">
        <v>2636</v>
      </c>
    </row>
    <row r="1835" spans="1:2" x14ac:dyDescent="0.25">
      <c r="A1835" t="s">
        <v>52</v>
      </c>
    </row>
    <row r="1836" spans="1:2" x14ac:dyDescent="0.25">
      <c r="A1836" t="s">
        <v>36</v>
      </c>
    </row>
    <row r="1837" spans="1:2" x14ac:dyDescent="0.25">
      <c r="A1837" t="s">
        <v>37</v>
      </c>
    </row>
    <row r="1838" spans="1:2" x14ac:dyDescent="0.25">
      <c r="A1838" t="s">
        <v>38</v>
      </c>
      <c r="B1838" t="s">
        <v>39</v>
      </c>
    </row>
    <row r="1839" spans="1:2" x14ac:dyDescent="0.25">
      <c r="A1839" t="s">
        <v>40</v>
      </c>
      <c r="B1839" t="s">
        <v>41</v>
      </c>
    </row>
    <row r="1840" spans="1:2" x14ac:dyDescent="0.25">
      <c r="A1840" t="s">
        <v>42</v>
      </c>
      <c r="B1840" t="s">
        <v>1136</v>
      </c>
    </row>
    <row r="1841" spans="1:2" x14ac:dyDescent="0.25">
      <c r="A1841" t="s">
        <v>44</v>
      </c>
    </row>
    <row r="1842" spans="1:2" x14ac:dyDescent="0.25">
      <c r="A1842" t="s">
        <v>34</v>
      </c>
      <c r="B1842" t="s">
        <v>45</v>
      </c>
    </row>
    <row r="1843" spans="1:2" x14ac:dyDescent="0.25">
      <c r="A1843" t="s">
        <v>46</v>
      </c>
    </row>
    <row r="1844" spans="1:2" x14ac:dyDescent="0.25">
      <c r="A1844" t="s">
        <v>47</v>
      </c>
    </row>
    <row r="1845" spans="1:2" x14ac:dyDescent="0.25">
      <c r="A1845" t="s">
        <v>0</v>
      </c>
    </row>
    <row r="1846" spans="1:2" x14ac:dyDescent="0.25">
      <c r="A1846" t="s">
        <v>48</v>
      </c>
    </row>
    <row r="1847" spans="1:2" x14ac:dyDescent="0.25">
      <c r="A1847" t="s">
        <v>49</v>
      </c>
    </row>
    <row r="1848" spans="1:2" x14ac:dyDescent="0.25">
      <c r="A1848" t="s">
        <v>50</v>
      </c>
    </row>
    <row r="1849" spans="1:2" x14ac:dyDescent="0.25">
      <c r="A1849" t="s">
        <v>118</v>
      </c>
      <c r="B1849" t="s">
        <v>1865</v>
      </c>
    </row>
    <row r="1850" spans="1:2" x14ac:dyDescent="0.25">
      <c r="A1850" t="s">
        <v>120</v>
      </c>
      <c r="B1850" t="s">
        <v>2180</v>
      </c>
    </row>
    <row r="1851" spans="1:2" x14ac:dyDescent="0.25">
      <c r="A1851" t="s">
        <v>117</v>
      </c>
      <c r="B1851" t="s">
        <v>1864</v>
      </c>
    </row>
    <row r="1852" spans="1:2" x14ac:dyDescent="0.25">
      <c r="A1852" t="s">
        <v>119</v>
      </c>
      <c r="B1852" t="s">
        <v>2179</v>
      </c>
    </row>
    <row r="1853" spans="1:2" x14ac:dyDescent="0.25">
      <c r="A1853" t="s">
        <v>116</v>
      </c>
      <c r="B1853" t="s">
        <v>1863</v>
      </c>
    </row>
    <row r="1854" spans="1:2" x14ac:dyDescent="0.25">
      <c r="A1854" t="s">
        <v>66</v>
      </c>
      <c r="B1854" t="s">
        <v>2178</v>
      </c>
    </row>
    <row r="1855" spans="1:2" x14ac:dyDescent="0.25">
      <c r="A1855" t="s">
        <v>113</v>
      </c>
      <c r="B1855" t="s">
        <v>1862</v>
      </c>
    </row>
    <row r="1856" spans="1:2" x14ac:dyDescent="0.25">
      <c r="A1856" t="s">
        <v>115</v>
      </c>
      <c r="B1856" t="s">
        <v>2177</v>
      </c>
    </row>
    <row r="1857" spans="1:2" x14ac:dyDescent="0.25">
      <c r="A1857" t="s">
        <v>112</v>
      </c>
      <c r="B1857" t="s">
        <v>1861</v>
      </c>
    </row>
    <row r="1858" spans="1:2" x14ac:dyDescent="0.25">
      <c r="A1858" t="s">
        <v>114</v>
      </c>
      <c r="B1858" t="s">
        <v>2176</v>
      </c>
    </row>
    <row r="1859" spans="1:2" x14ac:dyDescent="0.25">
      <c r="A1859" t="s">
        <v>111</v>
      </c>
      <c r="B1859" t="s">
        <v>1860</v>
      </c>
    </row>
    <row r="1860" spans="1:2" x14ac:dyDescent="0.25">
      <c r="A1860" t="s">
        <v>65</v>
      </c>
      <c r="B1860" t="s">
        <v>2175</v>
      </c>
    </row>
    <row r="1861" spans="1:2" x14ac:dyDescent="0.25">
      <c r="A1861" t="s">
        <v>108</v>
      </c>
      <c r="B1861" t="s">
        <v>1859</v>
      </c>
    </row>
    <row r="1862" spans="1:2" x14ac:dyDescent="0.25">
      <c r="A1862" t="s">
        <v>110</v>
      </c>
      <c r="B1862" t="s">
        <v>2174</v>
      </c>
    </row>
    <row r="1863" spans="1:2" x14ac:dyDescent="0.25">
      <c r="A1863" t="s">
        <v>107</v>
      </c>
      <c r="B1863" t="s">
        <v>1858</v>
      </c>
    </row>
    <row r="1864" spans="1:2" x14ac:dyDescent="0.25">
      <c r="A1864" t="s">
        <v>109</v>
      </c>
      <c r="B1864" t="s">
        <v>2173</v>
      </c>
    </row>
    <row r="1865" spans="1:2" x14ac:dyDescent="0.25">
      <c r="A1865" t="s">
        <v>106</v>
      </c>
      <c r="B1865" t="s">
        <v>1857</v>
      </c>
    </row>
    <row r="1866" spans="1:2" x14ac:dyDescent="0.25">
      <c r="A1866" t="s">
        <v>64</v>
      </c>
      <c r="B1866" t="s">
        <v>2172</v>
      </c>
    </row>
    <row r="1867" spans="1:2" x14ac:dyDescent="0.25">
      <c r="A1867" t="s">
        <v>103</v>
      </c>
      <c r="B1867" t="s">
        <v>1853</v>
      </c>
    </row>
    <row r="1868" spans="1:2" x14ac:dyDescent="0.25">
      <c r="A1868" t="s">
        <v>105</v>
      </c>
      <c r="B1868" t="s">
        <v>2168</v>
      </c>
    </row>
    <row r="1869" spans="1:2" x14ac:dyDescent="0.25">
      <c r="A1869" t="s">
        <v>102</v>
      </c>
      <c r="B1869" t="s">
        <v>1852</v>
      </c>
    </row>
    <row r="1870" spans="1:2" x14ac:dyDescent="0.25">
      <c r="A1870" t="s">
        <v>104</v>
      </c>
      <c r="B1870" t="s">
        <v>2167</v>
      </c>
    </row>
    <row r="1871" spans="1:2" x14ac:dyDescent="0.25">
      <c r="A1871" t="s">
        <v>101</v>
      </c>
      <c r="B1871" t="s">
        <v>1851</v>
      </c>
    </row>
    <row r="1872" spans="1:2" x14ac:dyDescent="0.25">
      <c r="A1872" t="s">
        <v>63</v>
      </c>
      <c r="B1872" t="s">
        <v>2166</v>
      </c>
    </row>
    <row r="1873" spans="1:2" x14ac:dyDescent="0.25">
      <c r="A1873" t="s">
        <v>95</v>
      </c>
      <c r="B1873" t="s">
        <v>1856</v>
      </c>
    </row>
    <row r="1874" spans="1:2" x14ac:dyDescent="0.25">
      <c r="A1874" t="s">
        <v>56</v>
      </c>
      <c r="B1874" t="s">
        <v>2171</v>
      </c>
    </row>
    <row r="1875" spans="1:2" x14ac:dyDescent="0.25">
      <c r="A1875" t="s">
        <v>94</v>
      </c>
      <c r="B1875" t="s">
        <v>1855</v>
      </c>
    </row>
    <row r="1876" spans="1:2" x14ac:dyDescent="0.25">
      <c r="A1876" t="s">
        <v>55</v>
      </c>
      <c r="B1876" t="s">
        <v>2170</v>
      </c>
    </row>
    <row r="1877" spans="1:2" x14ac:dyDescent="0.25">
      <c r="A1877" t="s">
        <v>93</v>
      </c>
      <c r="B1877" t="s">
        <v>1854</v>
      </c>
    </row>
    <row r="1878" spans="1:2" x14ac:dyDescent="0.25">
      <c r="A1878" t="s">
        <v>54</v>
      </c>
      <c r="B1878" t="s">
        <v>2169</v>
      </c>
    </row>
    <row r="1879" spans="1:2" x14ac:dyDescent="0.25">
      <c r="A1879" t="s">
        <v>98</v>
      </c>
      <c r="B1879" t="s">
        <v>1850</v>
      </c>
    </row>
    <row r="1880" spans="1:2" x14ac:dyDescent="0.25">
      <c r="A1880" t="s">
        <v>97</v>
      </c>
      <c r="B1880" t="s">
        <v>1849</v>
      </c>
    </row>
    <row r="1881" spans="1:2" x14ac:dyDescent="0.25">
      <c r="A1881" t="s">
        <v>96</v>
      </c>
      <c r="B1881" t="s">
        <v>1848</v>
      </c>
    </row>
    <row r="1882" spans="1:2" x14ac:dyDescent="0.25">
      <c r="A1882" t="s">
        <v>100</v>
      </c>
      <c r="B1882" t="s">
        <v>2165</v>
      </c>
    </row>
    <row r="1883" spans="1:2" x14ac:dyDescent="0.25">
      <c r="A1883" t="s">
        <v>99</v>
      </c>
      <c r="B1883" t="s">
        <v>2164</v>
      </c>
    </row>
    <row r="1884" spans="1:2" x14ac:dyDescent="0.25">
      <c r="A1884" t="s">
        <v>62</v>
      </c>
      <c r="B1884" t="s">
        <v>2163</v>
      </c>
    </row>
    <row r="1885" spans="1:2" x14ac:dyDescent="0.25">
      <c r="A1885" t="s">
        <v>129</v>
      </c>
      <c r="B1885" t="s">
        <v>1622</v>
      </c>
    </row>
    <row r="1886" spans="1:2" x14ac:dyDescent="0.25">
      <c r="A1886" t="s">
        <v>133</v>
      </c>
      <c r="B1886" t="s">
        <v>1623</v>
      </c>
    </row>
    <row r="1887" spans="1:2" x14ac:dyDescent="0.25">
      <c r="A1887" t="s">
        <v>131</v>
      </c>
      <c r="B1887" t="s">
        <v>1624</v>
      </c>
    </row>
    <row r="1888" spans="1:2" x14ac:dyDescent="0.25">
      <c r="A1888" t="s">
        <v>135</v>
      </c>
      <c r="B1888" t="s">
        <v>1625</v>
      </c>
    </row>
    <row r="1889" spans="1:2" x14ac:dyDescent="0.25">
      <c r="A1889" t="s">
        <v>153</v>
      </c>
      <c r="B1889" t="s">
        <v>1626</v>
      </c>
    </row>
    <row r="1890" spans="1:2" x14ac:dyDescent="0.25">
      <c r="A1890" t="s">
        <v>154</v>
      </c>
      <c r="B1890" t="s">
        <v>1627</v>
      </c>
    </row>
    <row r="1891" spans="1:2" x14ac:dyDescent="0.25">
      <c r="A1891" t="s">
        <v>299</v>
      </c>
      <c r="B1891" t="s">
        <v>1628</v>
      </c>
    </row>
    <row r="1892" spans="1:2" x14ac:dyDescent="0.25">
      <c r="A1892" t="s">
        <v>138</v>
      </c>
      <c r="B1892" t="s">
        <v>1629</v>
      </c>
    </row>
    <row r="1893" spans="1:2" x14ac:dyDescent="0.25">
      <c r="A1893" t="s">
        <v>139</v>
      </c>
      <c r="B1893" t="s">
        <v>1630</v>
      </c>
    </row>
    <row r="1894" spans="1:2" x14ac:dyDescent="0.25">
      <c r="A1894" t="s">
        <v>140</v>
      </c>
      <c r="B1894" t="s">
        <v>1631</v>
      </c>
    </row>
    <row r="1895" spans="1:2" x14ac:dyDescent="0.25">
      <c r="A1895" t="s">
        <v>141</v>
      </c>
      <c r="B1895" t="s">
        <v>1632</v>
      </c>
    </row>
    <row r="1896" spans="1:2" x14ac:dyDescent="0.25">
      <c r="A1896" t="s">
        <v>1092</v>
      </c>
      <c r="B1896" t="s">
        <v>1633</v>
      </c>
    </row>
    <row r="1897" spans="1:2" x14ac:dyDescent="0.25">
      <c r="A1897" t="s">
        <v>686</v>
      </c>
      <c r="B1897" t="s">
        <v>1634</v>
      </c>
    </row>
    <row r="1898" spans="1:2" x14ac:dyDescent="0.25">
      <c r="A1898" t="s">
        <v>1096</v>
      </c>
      <c r="B1898" t="s">
        <v>1635</v>
      </c>
    </row>
    <row r="1899" spans="1:2" x14ac:dyDescent="0.25">
      <c r="A1899" t="s">
        <v>1097</v>
      </c>
      <c r="B1899" t="s">
        <v>1636</v>
      </c>
    </row>
    <row r="1900" spans="1:2" x14ac:dyDescent="0.25">
      <c r="A1900" t="s">
        <v>1132</v>
      </c>
      <c r="B1900" t="s">
        <v>1637</v>
      </c>
    </row>
    <row r="1901" spans="1:2" x14ac:dyDescent="0.25">
      <c r="A1901" t="s">
        <v>1133</v>
      </c>
      <c r="B1901" t="s">
        <v>1638</v>
      </c>
    </row>
    <row r="1902" spans="1:2" x14ac:dyDescent="0.25">
      <c r="A1902" t="s">
        <v>1134</v>
      </c>
      <c r="B1902" t="s">
        <v>1639</v>
      </c>
    </row>
    <row r="1903" spans="1:2" x14ac:dyDescent="0.25">
      <c r="A1903" t="s">
        <v>547</v>
      </c>
      <c r="B1903" t="s">
        <v>2364</v>
      </c>
    </row>
    <row r="1904" spans="1:2" x14ac:dyDescent="0.25">
      <c r="A1904" t="s">
        <v>220</v>
      </c>
      <c r="B1904" t="s">
        <v>2365</v>
      </c>
    </row>
    <row r="1905" spans="1:2" x14ac:dyDescent="0.25">
      <c r="A1905" t="s">
        <v>221</v>
      </c>
      <c r="B1905" t="s">
        <v>2366</v>
      </c>
    </row>
    <row r="1906" spans="1:2" x14ac:dyDescent="0.25">
      <c r="A1906" t="s">
        <v>568</v>
      </c>
      <c r="B1906" t="s">
        <v>2370</v>
      </c>
    </row>
    <row r="1907" spans="1:2" x14ac:dyDescent="0.25">
      <c r="A1907" t="s">
        <v>569</v>
      </c>
      <c r="B1907" t="s">
        <v>2371</v>
      </c>
    </row>
    <row r="1908" spans="1:2" x14ac:dyDescent="0.25">
      <c r="A1908" t="s">
        <v>570</v>
      </c>
      <c r="B1908" t="s">
        <v>2372</v>
      </c>
    </row>
    <row r="1909" spans="1:2" x14ac:dyDescent="0.25">
      <c r="A1909" t="s">
        <v>57</v>
      </c>
      <c r="B1909" t="s">
        <v>2367</v>
      </c>
    </row>
    <row r="1910" spans="1:2" x14ac:dyDescent="0.25">
      <c r="A1910" t="s">
        <v>58</v>
      </c>
      <c r="B1910" t="s">
        <v>2368</v>
      </c>
    </row>
    <row r="1911" spans="1:2" x14ac:dyDescent="0.25">
      <c r="A1911" t="s">
        <v>59</v>
      </c>
      <c r="B1911" t="s">
        <v>2369</v>
      </c>
    </row>
    <row r="1912" spans="1:2" x14ac:dyDescent="0.25">
      <c r="A1912" t="s">
        <v>687</v>
      </c>
      <c r="B1912" t="s">
        <v>2373</v>
      </c>
    </row>
    <row r="1913" spans="1:2" x14ac:dyDescent="0.25">
      <c r="A1913" t="s">
        <v>688</v>
      </c>
      <c r="B1913" t="s">
        <v>2374</v>
      </c>
    </row>
    <row r="1914" spans="1:2" x14ac:dyDescent="0.25">
      <c r="A1914" t="s">
        <v>689</v>
      </c>
      <c r="B1914" t="s">
        <v>2375</v>
      </c>
    </row>
    <row r="1915" spans="1:2" x14ac:dyDescent="0.25">
      <c r="A1915" t="s">
        <v>690</v>
      </c>
      <c r="B1915" t="s">
        <v>2376</v>
      </c>
    </row>
    <row r="1916" spans="1:2" x14ac:dyDescent="0.25">
      <c r="A1916" t="s">
        <v>691</v>
      </c>
      <c r="B1916" t="s">
        <v>2377</v>
      </c>
    </row>
    <row r="1917" spans="1:2" x14ac:dyDescent="0.25">
      <c r="A1917" t="s">
        <v>692</v>
      </c>
      <c r="B1917" t="s">
        <v>2378</v>
      </c>
    </row>
    <row r="1918" spans="1:2" x14ac:dyDescent="0.25">
      <c r="A1918" t="s">
        <v>693</v>
      </c>
      <c r="B1918" t="s">
        <v>2379</v>
      </c>
    </row>
    <row r="1919" spans="1:2" x14ac:dyDescent="0.25">
      <c r="A1919" t="s">
        <v>694</v>
      </c>
      <c r="B1919" t="s">
        <v>2380</v>
      </c>
    </row>
    <row r="1920" spans="1:2" x14ac:dyDescent="0.25">
      <c r="A1920" t="s">
        <v>695</v>
      </c>
      <c r="B1920" t="s">
        <v>2381</v>
      </c>
    </row>
    <row r="1921" spans="1:2" x14ac:dyDescent="0.25">
      <c r="A1921" t="s">
        <v>52</v>
      </c>
    </row>
    <row r="1922" spans="1:2" x14ac:dyDescent="0.25">
      <c r="A1922" t="s">
        <v>36</v>
      </c>
    </row>
    <row r="1923" spans="1:2" x14ac:dyDescent="0.25">
      <c r="A1923" t="s">
        <v>37</v>
      </c>
    </row>
    <row r="1924" spans="1:2" x14ac:dyDescent="0.25">
      <c r="A1924" t="s">
        <v>38</v>
      </c>
      <c r="B1924" t="s">
        <v>39</v>
      </c>
    </row>
    <row r="1925" spans="1:2" x14ac:dyDescent="0.25">
      <c r="A1925" t="s">
        <v>40</v>
      </c>
      <c r="B1925" t="s">
        <v>41</v>
      </c>
    </row>
    <row r="1926" spans="1:2" x14ac:dyDescent="0.25">
      <c r="A1926" t="s">
        <v>42</v>
      </c>
      <c r="B1926" t="s">
        <v>1137</v>
      </c>
    </row>
    <row r="1927" spans="1:2" x14ac:dyDescent="0.25">
      <c r="A1927" t="s">
        <v>44</v>
      </c>
    </row>
    <row r="1928" spans="1:2" x14ac:dyDescent="0.25">
      <c r="A1928" t="s">
        <v>34</v>
      </c>
      <c r="B1928" t="s">
        <v>45</v>
      </c>
    </row>
    <row r="1929" spans="1:2" x14ac:dyDescent="0.25">
      <c r="A1929" t="s">
        <v>46</v>
      </c>
    </row>
    <row r="1930" spans="1:2" x14ac:dyDescent="0.25">
      <c r="A1930" t="s">
        <v>47</v>
      </c>
    </row>
    <row r="1931" spans="1:2" x14ac:dyDescent="0.25">
      <c r="A1931" t="s">
        <v>0</v>
      </c>
    </row>
    <row r="1932" spans="1:2" x14ac:dyDescent="0.25">
      <c r="A1932" t="s">
        <v>48</v>
      </c>
    </row>
    <row r="1933" spans="1:2" x14ac:dyDescent="0.25">
      <c r="A1933" t="s">
        <v>49</v>
      </c>
    </row>
    <row r="1934" spans="1:2" x14ac:dyDescent="0.25">
      <c r="A1934" t="s">
        <v>50</v>
      </c>
    </row>
    <row r="1935" spans="1:2" x14ac:dyDescent="0.25">
      <c r="A1935" t="s">
        <v>65</v>
      </c>
      <c r="B1935" t="s">
        <v>2202</v>
      </c>
    </row>
    <row r="1936" spans="1:2" x14ac:dyDescent="0.25">
      <c r="A1936" t="s">
        <v>64</v>
      </c>
      <c r="B1936" t="s">
        <v>2199</v>
      </c>
    </row>
    <row r="1937" spans="1:2" x14ac:dyDescent="0.25">
      <c r="A1937" t="s">
        <v>63</v>
      </c>
      <c r="B1937" t="s">
        <v>2193</v>
      </c>
    </row>
    <row r="1938" spans="1:2" x14ac:dyDescent="0.25">
      <c r="A1938" t="s">
        <v>62</v>
      </c>
      <c r="B1938" t="s">
        <v>2196</v>
      </c>
    </row>
    <row r="1939" spans="1:2" x14ac:dyDescent="0.25">
      <c r="A1939" t="s">
        <v>54</v>
      </c>
      <c r="B1939" t="s">
        <v>2190</v>
      </c>
    </row>
    <row r="1940" spans="1:2" x14ac:dyDescent="0.25">
      <c r="A1940" t="s">
        <v>107</v>
      </c>
      <c r="B1940" t="s">
        <v>1885</v>
      </c>
    </row>
    <row r="1941" spans="1:2" x14ac:dyDescent="0.25">
      <c r="A1941" t="s">
        <v>102</v>
      </c>
      <c r="B1941" t="s">
        <v>1882</v>
      </c>
    </row>
    <row r="1942" spans="1:2" x14ac:dyDescent="0.25">
      <c r="A1942" t="s">
        <v>97</v>
      </c>
      <c r="B1942" t="s">
        <v>1876</v>
      </c>
    </row>
    <row r="1943" spans="1:2" x14ac:dyDescent="0.25">
      <c r="A1943" t="s">
        <v>94</v>
      </c>
      <c r="B1943" t="s">
        <v>1879</v>
      </c>
    </row>
    <row r="1944" spans="1:2" x14ac:dyDescent="0.25">
      <c r="A1944" t="s">
        <v>1092</v>
      </c>
      <c r="B1944" t="s">
        <v>1651</v>
      </c>
    </row>
    <row r="1945" spans="1:2" x14ac:dyDescent="0.25">
      <c r="A1945" t="s">
        <v>139</v>
      </c>
      <c r="B1945" t="s">
        <v>1648</v>
      </c>
    </row>
    <row r="1946" spans="1:2" x14ac:dyDescent="0.25">
      <c r="A1946" t="s">
        <v>154</v>
      </c>
      <c r="B1946" t="s">
        <v>1645</v>
      </c>
    </row>
    <row r="1947" spans="1:2" x14ac:dyDescent="0.25">
      <c r="A1947" t="s">
        <v>131</v>
      </c>
      <c r="B1947" t="s">
        <v>1642</v>
      </c>
    </row>
    <row r="1948" spans="1:2" x14ac:dyDescent="0.25">
      <c r="A1948" t="s">
        <v>110</v>
      </c>
      <c r="B1948" t="s">
        <v>2201</v>
      </c>
    </row>
    <row r="1949" spans="1:2" x14ac:dyDescent="0.25">
      <c r="A1949" t="s">
        <v>109</v>
      </c>
      <c r="B1949" t="s">
        <v>2200</v>
      </c>
    </row>
    <row r="1950" spans="1:2" x14ac:dyDescent="0.25">
      <c r="A1950" t="s">
        <v>105</v>
      </c>
      <c r="B1950" t="s">
        <v>2198</v>
      </c>
    </row>
    <row r="1951" spans="1:2" x14ac:dyDescent="0.25">
      <c r="A1951" t="s">
        <v>104</v>
      </c>
      <c r="B1951" t="s">
        <v>2197</v>
      </c>
    </row>
    <row r="1952" spans="1:2" x14ac:dyDescent="0.25">
      <c r="A1952" t="s">
        <v>100</v>
      </c>
      <c r="B1952" t="s">
        <v>2192</v>
      </c>
    </row>
    <row r="1953" spans="1:2" x14ac:dyDescent="0.25">
      <c r="A1953" t="s">
        <v>99</v>
      </c>
      <c r="B1953" t="s">
        <v>2191</v>
      </c>
    </row>
    <row r="1954" spans="1:2" x14ac:dyDescent="0.25">
      <c r="A1954" t="s">
        <v>56</v>
      </c>
      <c r="B1954" t="s">
        <v>2195</v>
      </c>
    </row>
    <row r="1955" spans="1:2" x14ac:dyDescent="0.25">
      <c r="A1955" t="s">
        <v>55</v>
      </c>
      <c r="B1955" t="s">
        <v>2194</v>
      </c>
    </row>
    <row r="1956" spans="1:2" x14ac:dyDescent="0.25">
      <c r="A1956" t="s">
        <v>111</v>
      </c>
      <c r="B1956" t="s">
        <v>1887</v>
      </c>
    </row>
    <row r="1957" spans="1:2" x14ac:dyDescent="0.25">
      <c r="A1957" t="s">
        <v>108</v>
      </c>
      <c r="B1957" t="s">
        <v>1886</v>
      </c>
    </row>
    <row r="1958" spans="1:2" x14ac:dyDescent="0.25">
      <c r="A1958" t="s">
        <v>106</v>
      </c>
      <c r="B1958" t="s">
        <v>1884</v>
      </c>
    </row>
    <row r="1959" spans="1:2" x14ac:dyDescent="0.25">
      <c r="A1959" t="s">
        <v>103</v>
      </c>
      <c r="B1959" t="s">
        <v>1883</v>
      </c>
    </row>
    <row r="1960" spans="1:2" x14ac:dyDescent="0.25">
      <c r="A1960" t="s">
        <v>101</v>
      </c>
      <c r="B1960" t="s">
        <v>1878</v>
      </c>
    </row>
    <row r="1961" spans="1:2" x14ac:dyDescent="0.25">
      <c r="A1961" t="s">
        <v>98</v>
      </c>
      <c r="B1961" t="s">
        <v>1877</v>
      </c>
    </row>
    <row r="1962" spans="1:2" x14ac:dyDescent="0.25">
      <c r="A1962" t="s">
        <v>96</v>
      </c>
      <c r="B1962" t="s">
        <v>1881</v>
      </c>
    </row>
    <row r="1963" spans="1:2" x14ac:dyDescent="0.25">
      <c r="A1963" t="s">
        <v>95</v>
      </c>
      <c r="B1963" t="s">
        <v>1880</v>
      </c>
    </row>
    <row r="1964" spans="1:2" x14ac:dyDescent="0.25">
      <c r="A1964" t="s">
        <v>93</v>
      </c>
      <c r="B1964" t="s">
        <v>1875</v>
      </c>
    </row>
    <row r="1965" spans="1:2" x14ac:dyDescent="0.25">
      <c r="A1965" t="s">
        <v>686</v>
      </c>
      <c r="B1965" t="s">
        <v>1652</v>
      </c>
    </row>
    <row r="1966" spans="1:2" x14ac:dyDescent="0.25">
      <c r="A1966" t="s">
        <v>141</v>
      </c>
      <c r="B1966" t="s">
        <v>1650</v>
      </c>
    </row>
    <row r="1967" spans="1:2" x14ac:dyDescent="0.25">
      <c r="A1967" t="s">
        <v>140</v>
      </c>
      <c r="B1967" t="s">
        <v>1649</v>
      </c>
    </row>
    <row r="1968" spans="1:2" x14ac:dyDescent="0.25">
      <c r="A1968" t="s">
        <v>138</v>
      </c>
      <c r="B1968" t="s">
        <v>1647</v>
      </c>
    </row>
    <row r="1969" spans="1:2" x14ac:dyDescent="0.25">
      <c r="A1969" t="s">
        <v>299</v>
      </c>
      <c r="B1969" t="s">
        <v>1646</v>
      </c>
    </row>
    <row r="1970" spans="1:2" x14ac:dyDescent="0.25">
      <c r="A1970" t="s">
        <v>153</v>
      </c>
      <c r="B1970" t="s">
        <v>1644</v>
      </c>
    </row>
    <row r="1971" spans="1:2" x14ac:dyDescent="0.25">
      <c r="A1971" t="s">
        <v>135</v>
      </c>
      <c r="B1971" t="s">
        <v>1643</v>
      </c>
    </row>
    <row r="1972" spans="1:2" x14ac:dyDescent="0.25">
      <c r="A1972" t="s">
        <v>133</v>
      </c>
      <c r="B1972" t="s">
        <v>1641</v>
      </c>
    </row>
    <row r="1973" spans="1:2" x14ac:dyDescent="0.25">
      <c r="A1973" t="s">
        <v>129</v>
      </c>
      <c r="B1973" t="s">
        <v>1640</v>
      </c>
    </row>
    <row r="1974" spans="1:2" x14ac:dyDescent="0.25">
      <c r="A1974" t="s">
        <v>57</v>
      </c>
      <c r="B1974" t="s">
        <v>2391</v>
      </c>
    </row>
    <row r="1975" spans="1:2" x14ac:dyDescent="0.25">
      <c r="A1975" t="s">
        <v>220</v>
      </c>
      <c r="B1975" t="s">
        <v>2392</v>
      </c>
    </row>
    <row r="1976" spans="1:2" x14ac:dyDescent="0.25">
      <c r="A1976" t="s">
        <v>221</v>
      </c>
      <c r="B1976" t="s">
        <v>2393</v>
      </c>
    </row>
    <row r="1977" spans="1:2" x14ac:dyDescent="0.25">
      <c r="A1977" t="s">
        <v>568</v>
      </c>
      <c r="B1977" t="s">
        <v>2394</v>
      </c>
    </row>
    <row r="1978" spans="1:2" x14ac:dyDescent="0.25">
      <c r="A1978" t="s">
        <v>58</v>
      </c>
      <c r="B1978" t="s">
        <v>2395</v>
      </c>
    </row>
    <row r="1979" spans="1:2" x14ac:dyDescent="0.25">
      <c r="A1979" t="s">
        <v>59</v>
      </c>
      <c r="B1979" t="s">
        <v>2396</v>
      </c>
    </row>
    <row r="1980" spans="1:2" x14ac:dyDescent="0.25">
      <c r="A1980" t="s">
        <v>547</v>
      </c>
      <c r="B1980" t="s">
        <v>2397</v>
      </c>
    </row>
    <row r="1981" spans="1:2" x14ac:dyDescent="0.25">
      <c r="A1981" t="s">
        <v>569</v>
      </c>
      <c r="B1981" t="s">
        <v>2398</v>
      </c>
    </row>
    <row r="1982" spans="1:2" x14ac:dyDescent="0.25">
      <c r="A1982" t="s">
        <v>570</v>
      </c>
      <c r="B1982" t="s">
        <v>2399</v>
      </c>
    </row>
    <row r="1983" spans="1:2" x14ac:dyDescent="0.25">
      <c r="A1983" t="s">
        <v>687</v>
      </c>
      <c r="B1983" t="s">
        <v>2400</v>
      </c>
    </row>
    <row r="1984" spans="1:2" x14ac:dyDescent="0.25">
      <c r="A1984" t="s">
        <v>688</v>
      </c>
      <c r="B1984" t="s">
        <v>2401</v>
      </c>
    </row>
    <row r="1985" spans="1:2" x14ac:dyDescent="0.25">
      <c r="A1985" t="s">
        <v>689</v>
      </c>
      <c r="B1985" t="s">
        <v>2402</v>
      </c>
    </row>
    <row r="1986" spans="1:2" x14ac:dyDescent="0.25">
      <c r="A1986" t="s">
        <v>690</v>
      </c>
      <c r="B1986" t="s">
        <v>2403</v>
      </c>
    </row>
    <row r="1987" spans="1:2" x14ac:dyDescent="0.25">
      <c r="A1987" t="s">
        <v>52</v>
      </c>
    </row>
    <row r="1988" spans="1:2" x14ac:dyDescent="0.25">
      <c r="A1988" t="s">
        <v>36</v>
      </c>
    </row>
    <row r="1989" spans="1:2" x14ac:dyDescent="0.25">
      <c r="A1989" t="s">
        <v>37</v>
      </c>
    </row>
    <row r="1990" spans="1:2" x14ac:dyDescent="0.25">
      <c r="A1990" t="s">
        <v>38</v>
      </c>
      <c r="B1990" t="s">
        <v>39</v>
      </c>
    </row>
    <row r="1991" spans="1:2" x14ac:dyDescent="0.25">
      <c r="A1991" t="s">
        <v>40</v>
      </c>
      <c r="B1991" t="s">
        <v>41</v>
      </c>
    </row>
    <row r="1992" spans="1:2" x14ac:dyDescent="0.25">
      <c r="A1992" t="s">
        <v>42</v>
      </c>
      <c r="B1992" t="s">
        <v>1138</v>
      </c>
    </row>
    <row r="1993" spans="1:2" x14ac:dyDescent="0.25">
      <c r="A1993" t="s">
        <v>44</v>
      </c>
    </row>
    <row r="1994" spans="1:2" x14ac:dyDescent="0.25">
      <c r="A1994" t="s">
        <v>34</v>
      </c>
      <c r="B1994" t="s">
        <v>45</v>
      </c>
    </row>
    <row r="1995" spans="1:2" x14ac:dyDescent="0.25">
      <c r="A1995" t="s">
        <v>46</v>
      </c>
    </row>
    <row r="1996" spans="1:2" x14ac:dyDescent="0.25">
      <c r="A1996" t="s">
        <v>47</v>
      </c>
    </row>
    <row r="1997" spans="1:2" x14ac:dyDescent="0.25">
      <c r="A1997" t="s">
        <v>0</v>
      </c>
    </row>
    <row r="1998" spans="1:2" x14ac:dyDescent="0.25">
      <c r="A1998" t="s">
        <v>48</v>
      </c>
    </row>
    <row r="1999" spans="1:2" x14ac:dyDescent="0.25">
      <c r="A1999" t="s">
        <v>49</v>
      </c>
    </row>
    <row r="2000" spans="1:2" x14ac:dyDescent="0.25">
      <c r="A2000" t="s">
        <v>50</v>
      </c>
    </row>
    <row r="2001" spans="1:2" x14ac:dyDescent="0.25">
      <c r="A2001" t="s">
        <v>132</v>
      </c>
      <c r="B2001" t="s">
        <v>1140</v>
      </c>
    </row>
    <row r="2002" spans="1:2" x14ac:dyDescent="0.25">
      <c r="A2002" t="s">
        <v>133</v>
      </c>
      <c r="B2002" t="s">
        <v>1142</v>
      </c>
    </row>
    <row r="2003" spans="1:2" x14ac:dyDescent="0.25">
      <c r="A2003" t="s">
        <v>94</v>
      </c>
      <c r="B2003" t="s">
        <v>1144</v>
      </c>
    </row>
    <row r="2004" spans="1:2" x14ac:dyDescent="0.25">
      <c r="A2004" t="s">
        <v>55</v>
      </c>
      <c r="B2004" t="s">
        <v>1146</v>
      </c>
    </row>
    <row r="2005" spans="1:2" x14ac:dyDescent="0.25">
      <c r="A2005" t="s">
        <v>58</v>
      </c>
      <c r="B2005" t="s">
        <v>1148</v>
      </c>
    </row>
    <row r="2006" spans="1:2" x14ac:dyDescent="0.25">
      <c r="A2006" t="s">
        <v>68</v>
      </c>
      <c r="B2006" t="s">
        <v>1150</v>
      </c>
    </row>
    <row r="2007" spans="1:2" x14ac:dyDescent="0.25">
      <c r="A2007" t="s">
        <v>70</v>
      </c>
      <c r="B2007" t="s">
        <v>1152</v>
      </c>
    </row>
    <row r="2008" spans="1:2" x14ac:dyDescent="0.25">
      <c r="A2008" t="s">
        <v>128</v>
      </c>
      <c r="B2008" t="s">
        <v>1139</v>
      </c>
    </row>
    <row r="2009" spans="1:2" x14ac:dyDescent="0.25">
      <c r="A2009" t="s">
        <v>129</v>
      </c>
      <c r="B2009" t="s">
        <v>1141</v>
      </c>
    </row>
    <row r="2010" spans="1:2" x14ac:dyDescent="0.25">
      <c r="A2010" t="s">
        <v>93</v>
      </c>
      <c r="B2010" t="s">
        <v>1143</v>
      </c>
    </row>
    <row r="2011" spans="1:2" x14ac:dyDescent="0.25">
      <c r="A2011" t="s">
        <v>54</v>
      </c>
      <c r="B2011" t="s">
        <v>1145</v>
      </c>
    </row>
    <row r="2012" spans="1:2" x14ac:dyDescent="0.25">
      <c r="A2012" t="s">
        <v>57</v>
      </c>
      <c r="B2012" t="s">
        <v>1147</v>
      </c>
    </row>
    <row r="2013" spans="1:2" x14ac:dyDescent="0.25">
      <c r="A2013" t="s">
        <v>67</v>
      </c>
      <c r="B2013" t="s">
        <v>1149</v>
      </c>
    </row>
    <row r="2014" spans="1:2" x14ac:dyDescent="0.25">
      <c r="A2014" t="s">
        <v>71</v>
      </c>
      <c r="B2014" t="s">
        <v>1151</v>
      </c>
    </row>
    <row r="2015" spans="1:2" x14ac:dyDescent="0.25">
      <c r="A2015" t="s">
        <v>52</v>
      </c>
    </row>
    <row r="2016" spans="1:2" x14ac:dyDescent="0.25">
      <c r="A2016" t="s">
        <v>36</v>
      </c>
    </row>
    <row r="2017" spans="1:2" x14ac:dyDescent="0.25">
      <c r="A2017" t="s">
        <v>37</v>
      </c>
    </row>
    <row r="2018" spans="1:2" x14ac:dyDescent="0.25">
      <c r="A2018" t="s">
        <v>38</v>
      </c>
      <c r="B2018" t="s">
        <v>39</v>
      </c>
    </row>
    <row r="2019" spans="1:2" x14ac:dyDescent="0.25">
      <c r="A2019" t="s">
        <v>40</v>
      </c>
      <c r="B2019" t="s">
        <v>41</v>
      </c>
    </row>
    <row r="2020" spans="1:2" x14ac:dyDescent="0.25">
      <c r="A2020" t="s">
        <v>42</v>
      </c>
      <c r="B2020" t="s">
        <v>1153</v>
      </c>
    </row>
    <row r="2021" spans="1:2" x14ac:dyDescent="0.25">
      <c r="A2021" t="s">
        <v>44</v>
      </c>
    </row>
    <row r="2022" spans="1:2" x14ac:dyDescent="0.25">
      <c r="A2022" t="s">
        <v>34</v>
      </c>
      <c r="B2022" t="s">
        <v>45</v>
      </c>
    </row>
    <row r="2023" spans="1:2" x14ac:dyDescent="0.25">
      <c r="A2023" t="s">
        <v>46</v>
      </c>
    </row>
    <row r="2024" spans="1:2" x14ac:dyDescent="0.25">
      <c r="A2024" t="s">
        <v>47</v>
      </c>
    </row>
    <row r="2025" spans="1:2" x14ac:dyDescent="0.25">
      <c r="A2025" t="s">
        <v>0</v>
      </c>
    </row>
    <row r="2026" spans="1:2" x14ac:dyDescent="0.25">
      <c r="A2026" t="s">
        <v>48</v>
      </c>
    </row>
    <row r="2027" spans="1:2" x14ac:dyDescent="0.25">
      <c r="A2027" t="s">
        <v>49</v>
      </c>
    </row>
    <row r="2028" spans="1:2" x14ac:dyDescent="0.25">
      <c r="A2028" t="s">
        <v>50</v>
      </c>
    </row>
    <row r="2029" spans="1:2" x14ac:dyDescent="0.25">
      <c r="A2029" t="s">
        <v>128</v>
      </c>
      <c r="B2029" t="s">
        <v>1999</v>
      </c>
    </row>
    <row r="2030" spans="1:2" x14ac:dyDescent="0.25">
      <c r="A2030" t="s">
        <v>132</v>
      </c>
      <c r="B2030" t="s">
        <v>2000</v>
      </c>
    </row>
    <row r="2031" spans="1:2" x14ac:dyDescent="0.25">
      <c r="A2031" t="s">
        <v>130</v>
      </c>
      <c r="B2031" t="s">
        <v>2001</v>
      </c>
    </row>
    <row r="2032" spans="1:2" x14ac:dyDescent="0.25">
      <c r="A2032" t="s">
        <v>134</v>
      </c>
      <c r="B2032" t="s">
        <v>2002</v>
      </c>
    </row>
    <row r="2033" spans="1:2" x14ac:dyDescent="0.25">
      <c r="A2033" t="s">
        <v>683</v>
      </c>
      <c r="B2033" t="s">
        <v>2003</v>
      </c>
    </row>
    <row r="2034" spans="1:2" x14ac:dyDescent="0.25">
      <c r="A2034" t="s">
        <v>684</v>
      </c>
      <c r="B2034" t="s">
        <v>2004</v>
      </c>
    </row>
    <row r="2035" spans="1:2" x14ac:dyDescent="0.25">
      <c r="A2035" t="s">
        <v>801</v>
      </c>
      <c r="B2035" t="s">
        <v>2005</v>
      </c>
    </row>
    <row r="2036" spans="1:2" x14ac:dyDescent="0.25">
      <c r="A2036" t="s">
        <v>129</v>
      </c>
      <c r="B2036" t="s">
        <v>2318</v>
      </c>
    </row>
    <row r="2037" spans="1:2" x14ac:dyDescent="0.25">
      <c r="A2037" t="s">
        <v>133</v>
      </c>
      <c r="B2037" t="s">
        <v>2319</v>
      </c>
    </row>
    <row r="2038" spans="1:2" x14ac:dyDescent="0.25">
      <c r="A2038" t="s">
        <v>131</v>
      </c>
      <c r="B2038" t="s">
        <v>2320</v>
      </c>
    </row>
    <row r="2039" spans="1:2" x14ac:dyDescent="0.25">
      <c r="A2039" t="s">
        <v>135</v>
      </c>
      <c r="B2039" t="s">
        <v>2321</v>
      </c>
    </row>
    <row r="2040" spans="1:2" x14ac:dyDescent="0.25">
      <c r="A2040" t="s">
        <v>153</v>
      </c>
      <c r="B2040" t="s">
        <v>2322</v>
      </c>
    </row>
    <row r="2041" spans="1:2" x14ac:dyDescent="0.25">
      <c r="A2041" t="s">
        <v>154</v>
      </c>
      <c r="B2041" t="s">
        <v>2323</v>
      </c>
    </row>
    <row r="2042" spans="1:2" x14ac:dyDescent="0.25">
      <c r="A2042" t="s">
        <v>299</v>
      </c>
      <c r="B2042" t="s">
        <v>2324</v>
      </c>
    </row>
    <row r="2043" spans="1:2" x14ac:dyDescent="0.25">
      <c r="A2043" t="s">
        <v>93</v>
      </c>
      <c r="B2043" t="s">
        <v>2890</v>
      </c>
    </row>
    <row r="2044" spans="1:2" x14ac:dyDescent="0.25">
      <c r="A2044" t="s">
        <v>94</v>
      </c>
      <c r="B2044" t="s">
        <v>2891</v>
      </c>
    </row>
    <row r="2045" spans="1:2" x14ac:dyDescent="0.25">
      <c r="A2045" t="s">
        <v>95</v>
      </c>
      <c r="B2045" t="s">
        <v>2892</v>
      </c>
    </row>
    <row r="2046" spans="1:2" x14ac:dyDescent="0.25">
      <c r="A2046" t="s">
        <v>96</v>
      </c>
      <c r="B2046" t="s">
        <v>2893</v>
      </c>
    </row>
    <row r="2047" spans="1:2" x14ac:dyDescent="0.25">
      <c r="A2047" t="s">
        <v>97</v>
      </c>
      <c r="B2047" t="s">
        <v>2894</v>
      </c>
    </row>
    <row r="2048" spans="1:2" x14ac:dyDescent="0.25">
      <c r="A2048" t="s">
        <v>98</v>
      </c>
      <c r="B2048" t="s">
        <v>2895</v>
      </c>
    </row>
    <row r="2049" spans="1:2" x14ac:dyDescent="0.25">
      <c r="A2049" t="s">
        <v>101</v>
      </c>
      <c r="B2049" t="s">
        <v>2896</v>
      </c>
    </row>
    <row r="2050" spans="1:2" x14ac:dyDescent="0.25">
      <c r="A2050" t="s">
        <v>52</v>
      </c>
    </row>
    <row r="2051" spans="1:2" x14ac:dyDescent="0.25">
      <c r="A2051" t="s">
        <v>36</v>
      </c>
    </row>
    <row r="2052" spans="1:2" x14ac:dyDescent="0.25">
      <c r="A2052" t="s">
        <v>37</v>
      </c>
    </row>
    <row r="2053" spans="1:2" x14ac:dyDescent="0.25">
      <c r="A2053" t="s">
        <v>38</v>
      </c>
      <c r="B2053" t="s">
        <v>39</v>
      </c>
    </row>
    <row r="2054" spans="1:2" x14ac:dyDescent="0.25">
      <c r="A2054" t="s">
        <v>40</v>
      </c>
      <c r="B2054" t="s">
        <v>41</v>
      </c>
    </row>
    <row r="2055" spans="1:2" x14ac:dyDescent="0.25">
      <c r="A2055" t="s">
        <v>42</v>
      </c>
      <c r="B2055" t="s">
        <v>1154</v>
      </c>
    </row>
    <row r="2056" spans="1:2" x14ac:dyDescent="0.25">
      <c r="A2056" t="s">
        <v>44</v>
      </c>
    </row>
    <row r="2057" spans="1:2" x14ac:dyDescent="0.25">
      <c r="A2057" t="s">
        <v>34</v>
      </c>
      <c r="B2057" t="s">
        <v>45</v>
      </c>
    </row>
    <row r="2058" spans="1:2" x14ac:dyDescent="0.25">
      <c r="A2058" t="s">
        <v>46</v>
      </c>
    </row>
    <row r="2059" spans="1:2" x14ac:dyDescent="0.25">
      <c r="A2059" t="s">
        <v>47</v>
      </c>
    </row>
    <row r="2060" spans="1:2" x14ac:dyDescent="0.25">
      <c r="A2060" t="s">
        <v>0</v>
      </c>
    </row>
    <row r="2061" spans="1:2" x14ac:dyDescent="0.25">
      <c r="A2061" t="s">
        <v>48</v>
      </c>
    </row>
    <row r="2062" spans="1:2" x14ac:dyDescent="0.25">
      <c r="A2062" t="s">
        <v>49</v>
      </c>
    </row>
    <row r="2063" spans="1:2" x14ac:dyDescent="0.25">
      <c r="A2063" t="s">
        <v>50</v>
      </c>
    </row>
    <row r="2064" spans="1:2" x14ac:dyDescent="0.25">
      <c r="A2064" t="s">
        <v>684</v>
      </c>
      <c r="B2064" t="s">
        <v>2778</v>
      </c>
    </row>
    <row r="2065" spans="1:2" x14ac:dyDescent="0.25">
      <c r="A2065" t="s">
        <v>154</v>
      </c>
      <c r="B2065" t="s">
        <v>2779</v>
      </c>
    </row>
    <row r="2066" spans="1:2" x14ac:dyDescent="0.25">
      <c r="A2066" t="s">
        <v>98</v>
      </c>
      <c r="B2066" t="s">
        <v>2780</v>
      </c>
    </row>
    <row r="2067" spans="1:2" x14ac:dyDescent="0.25">
      <c r="A2067" t="s">
        <v>683</v>
      </c>
      <c r="B2067" t="s">
        <v>2781</v>
      </c>
    </row>
    <row r="2068" spans="1:2" x14ac:dyDescent="0.25">
      <c r="A2068" t="s">
        <v>153</v>
      </c>
      <c r="B2068" t="s">
        <v>2782</v>
      </c>
    </row>
    <row r="2069" spans="1:2" x14ac:dyDescent="0.25">
      <c r="A2069" t="s">
        <v>97</v>
      </c>
      <c r="B2069" t="s">
        <v>2783</v>
      </c>
    </row>
    <row r="2070" spans="1:2" x14ac:dyDescent="0.25">
      <c r="A2070" t="s">
        <v>134</v>
      </c>
      <c r="B2070" t="s">
        <v>2784</v>
      </c>
    </row>
    <row r="2071" spans="1:2" x14ac:dyDescent="0.25">
      <c r="A2071" t="s">
        <v>135</v>
      </c>
      <c r="B2071" t="s">
        <v>2785</v>
      </c>
    </row>
    <row r="2072" spans="1:2" x14ac:dyDescent="0.25">
      <c r="A2072" t="s">
        <v>96</v>
      </c>
      <c r="B2072" t="s">
        <v>2786</v>
      </c>
    </row>
    <row r="2073" spans="1:2" x14ac:dyDescent="0.25">
      <c r="A2073" t="s">
        <v>130</v>
      </c>
      <c r="B2073" t="s">
        <v>2773</v>
      </c>
    </row>
    <row r="2074" spans="1:2" x14ac:dyDescent="0.25">
      <c r="A2074" t="s">
        <v>131</v>
      </c>
      <c r="B2074" t="s">
        <v>2774</v>
      </c>
    </row>
    <row r="2075" spans="1:2" x14ac:dyDescent="0.25">
      <c r="A2075" t="s">
        <v>95</v>
      </c>
      <c r="B2075" t="s">
        <v>2775</v>
      </c>
    </row>
    <row r="2076" spans="1:2" x14ac:dyDescent="0.25">
      <c r="A2076" t="s">
        <v>132</v>
      </c>
      <c r="B2076" t="s">
        <v>1948</v>
      </c>
    </row>
    <row r="2077" spans="1:2" x14ac:dyDescent="0.25">
      <c r="A2077" t="s">
        <v>133</v>
      </c>
      <c r="B2077" t="s">
        <v>2271</v>
      </c>
    </row>
    <row r="2078" spans="1:2" x14ac:dyDescent="0.25">
      <c r="A2078" t="s">
        <v>94</v>
      </c>
      <c r="B2078" t="s">
        <v>2776</v>
      </c>
    </row>
    <row r="2079" spans="1:2" x14ac:dyDescent="0.25">
      <c r="A2079" t="s">
        <v>128</v>
      </c>
      <c r="B2079" t="s">
        <v>1949</v>
      </c>
    </row>
    <row r="2080" spans="1:2" x14ac:dyDescent="0.25">
      <c r="A2080" t="s">
        <v>129</v>
      </c>
      <c r="B2080" t="s">
        <v>2272</v>
      </c>
    </row>
    <row r="2081" spans="1:2" x14ac:dyDescent="0.25">
      <c r="A2081" t="s">
        <v>93</v>
      </c>
      <c r="B2081" t="s">
        <v>2777</v>
      </c>
    </row>
    <row r="2082" spans="1:2" x14ac:dyDescent="0.25">
      <c r="A2082" t="s">
        <v>52</v>
      </c>
    </row>
    <row r="2083" spans="1:2" x14ac:dyDescent="0.25">
      <c r="A2083" t="s">
        <v>36</v>
      </c>
    </row>
    <row r="2084" spans="1:2" x14ac:dyDescent="0.25">
      <c r="A2084" t="s">
        <v>37</v>
      </c>
    </row>
    <row r="2085" spans="1:2" x14ac:dyDescent="0.25">
      <c r="A2085" t="s">
        <v>38</v>
      </c>
      <c r="B2085" t="s">
        <v>60</v>
      </c>
    </row>
    <row r="2086" spans="1:2" x14ac:dyDescent="0.25">
      <c r="A2086" t="s">
        <v>40</v>
      </c>
      <c r="B2086" t="s">
        <v>41</v>
      </c>
    </row>
    <row r="2087" spans="1:2" x14ac:dyDescent="0.25">
      <c r="A2087" t="s">
        <v>42</v>
      </c>
      <c r="B2087" t="s">
        <v>1155</v>
      </c>
    </row>
    <row r="2088" spans="1:2" x14ac:dyDescent="0.25">
      <c r="A2088" t="s">
        <v>44</v>
      </c>
      <c r="B2088" t="s">
        <v>1573</v>
      </c>
    </row>
    <row r="2089" spans="1:2" x14ac:dyDescent="0.25">
      <c r="A2089" t="s">
        <v>34</v>
      </c>
      <c r="B2089" t="s">
        <v>45</v>
      </c>
    </row>
    <row r="2090" spans="1:2" x14ac:dyDescent="0.25">
      <c r="A2090" t="s">
        <v>46</v>
      </c>
    </row>
    <row r="2091" spans="1:2" x14ac:dyDescent="0.25">
      <c r="A2091" t="s">
        <v>47</v>
      </c>
    </row>
    <row r="2092" spans="1:2" x14ac:dyDescent="0.25">
      <c r="A2092" t="s">
        <v>0</v>
      </c>
    </row>
    <row r="2093" spans="1:2" x14ac:dyDescent="0.25">
      <c r="A2093" t="s">
        <v>48</v>
      </c>
      <c r="B2093" t="s">
        <v>1572</v>
      </c>
    </row>
    <row r="2094" spans="1:2" x14ac:dyDescent="0.25">
      <c r="A2094" t="s">
        <v>49</v>
      </c>
    </row>
    <row r="2095" spans="1:2" x14ac:dyDescent="0.25">
      <c r="A2095" t="s">
        <v>50</v>
      </c>
    </row>
    <row r="2096" spans="1:2" x14ac:dyDescent="0.25">
      <c r="A2096" t="s">
        <v>134</v>
      </c>
      <c r="B2096" t="s">
        <v>1661</v>
      </c>
    </row>
    <row r="2097" spans="1:2" x14ac:dyDescent="0.25">
      <c r="A2097" t="s">
        <v>135</v>
      </c>
      <c r="B2097" t="s">
        <v>1953</v>
      </c>
    </row>
    <row r="2098" spans="1:2" x14ac:dyDescent="0.25">
      <c r="A2098" t="s">
        <v>96</v>
      </c>
      <c r="B2098" t="s">
        <v>2276</v>
      </c>
    </row>
    <row r="2099" spans="1:2" x14ac:dyDescent="0.25">
      <c r="A2099" t="s">
        <v>130</v>
      </c>
      <c r="B2099" t="s">
        <v>1660</v>
      </c>
    </row>
    <row r="2100" spans="1:2" x14ac:dyDescent="0.25">
      <c r="A2100" t="s">
        <v>131</v>
      </c>
      <c r="B2100" t="s">
        <v>1952</v>
      </c>
    </row>
    <row r="2101" spans="1:2" x14ac:dyDescent="0.25">
      <c r="A2101" t="s">
        <v>95</v>
      </c>
      <c r="B2101" t="s">
        <v>2275</v>
      </c>
    </row>
    <row r="2102" spans="1:2" x14ac:dyDescent="0.25">
      <c r="A2102" t="s">
        <v>132</v>
      </c>
      <c r="B2102" t="s">
        <v>1659</v>
      </c>
    </row>
    <row r="2103" spans="1:2" x14ac:dyDescent="0.25">
      <c r="A2103" t="s">
        <v>133</v>
      </c>
      <c r="B2103" t="s">
        <v>1951</v>
      </c>
    </row>
    <row r="2104" spans="1:2" x14ac:dyDescent="0.25">
      <c r="A2104" t="s">
        <v>94</v>
      </c>
      <c r="B2104" t="s">
        <v>2274</v>
      </c>
    </row>
    <row r="2105" spans="1:2" x14ac:dyDescent="0.25">
      <c r="A2105" t="s">
        <v>128</v>
      </c>
      <c r="B2105" t="s">
        <v>1658</v>
      </c>
    </row>
    <row r="2106" spans="1:2" x14ac:dyDescent="0.25">
      <c r="A2106" t="s">
        <v>129</v>
      </c>
      <c r="B2106" t="s">
        <v>1950</v>
      </c>
    </row>
    <row r="2107" spans="1:2" x14ac:dyDescent="0.25">
      <c r="A2107" t="s">
        <v>93</v>
      </c>
      <c r="B2107" t="s">
        <v>2273</v>
      </c>
    </row>
    <row r="2108" spans="1:2" x14ac:dyDescent="0.25">
      <c r="A2108" t="s">
        <v>54</v>
      </c>
      <c r="B2108" t="s">
        <v>2787</v>
      </c>
    </row>
    <row r="2109" spans="1:2" x14ac:dyDescent="0.25">
      <c r="A2109" t="s">
        <v>55</v>
      </c>
      <c r="B2109" t="s">
        <v>2788</v>
      </c>
    </row>
    <row r="2110" spans="1:2" x14ac:dyDescent="0.25">
      <c r="A2110" t="s">
        <v>56</v>
      </c>
      <c r="B2110" t="s">
        <v>2789</v>
      </c>
    </row>
    <row r="2111" spans="1:2" x14ac:dyDescent="0.25">
      <c r="A2111" t="s">
        <v>62</v>
      </c>
      <c r="B2111" t="s">
        <v>2790</v>
      </c>
    </row>
    <row r="2112" spans="1:2" x14ac:dyDescent="0.25">
      <c r="A2112" t="s">
        <v>52</v>
      </c>
    </row>
    <row r="2113" spans="1:2" x14ac:dyDescent="0.25">
      <c r="A2113" t="s">
        <v>36</v>
      </c>
    </row>
    <row r="2114" spans="1:2" x14ac:dyDescent="0.25">
      <c r="A2114" t="s">
        <v>37</v>
      </c>
    </row>
    <row r="2115" spans="1:2" x14ac:dyDescent="0.25">
      <c r="A2115" t="s">
        <v>38</v>
      </c>
      <c r="B2115" t="s">
        <v>39</v>
      </c>
    </row>
    <row r="2116" spans="1:2" x14ac:dyDescent="0.25">
      <c r="A2116" t="s">
        <v>40</v>
      </c>
      <c r="B2116" t="s">
        <v>41</v>
      </c>
    </row>
    <row r="2117" spans="1:2" x14ac:dyDescent="0.25">
      <c r="A2117" t="s">
        <v>42</v>
      </c>
      <c r="B2117" t="s">
        <v>1156</v>
      </c>
    </row>
    <row r="2118" spans="1:2" x14ac:dyDescent="0.25">
      <c r="A2118" t="s">
        <v>44</v>
      </c>
    </row>
    <row r="2119" spans="1:2" x14ac:dyDescent="0.25">
      <c r="A2119" t="s">
        <v>34</v>
      </c>
      <c r="B2119" t="s">
        <v>45</v>
      </c>
    </row>
    <row r="2120" spans="1:2" x14ac:dyDescent="0.25">
      <c r="A2120" t="s">
        <v>46</v>
      </c>
    </row>
    <row r="2121" spans="1:2" x14ac:dyDescent="0.25">
      <c r="A2121" t="s">
        <v>47</v>
      </c>
    </row>
    <row r="2122" spans="1:2" x14ac:dyDescent="0.25">
      <c r="A2122" t="s">
        <v>0</v>
      </c>
    </row>
    <row r="2123" spans="1:2" x14ac:dyDescent="0.25">
      <c r="A2123" t="s">
        <v>48</v>
      </c>
    </row>
    <row r="2124" spans="1:2" x14ac:dyDescent="0.25">
      <c r="A2124" t="s">
        <v>49</v>
      </c>
    </row>
    <row r="2125" spans="1:2" x14ac:dyDescent="0.25">
      <c r="A2125" t="s">
        <v>50</v>
      </c>
    </row>
    <row r="2126" spans="1:2" x14ac:dyDescent="0.25">
      <c r="A2126" t="s">
        <v>94</v>
      </c>
      <c r="B2126" t="s">
        <v>2708</v>
      </c>
    </row>
    <row r="2127" spans="1:2" x14ac:dyDescent="0.25">
      <c r="A2127" t="s">
        <v>132</v>
      </c>
      <c r="B2127" t="s">
        <v>1894</v>
      </c>
    </row>
    <row r="2128" spans="1:2" x14ac:dyDescent="0.25">
      <c r="A2128" t="s">
        <v>129</v>
      </c>
      <c r="B2128" t="s">
        <v>2210</v>
      </c>
    </row>
    <row r="2129" spans="1:2" x14ac:dyDescent="0.25">
      <c r="A2129" t="s">
        <v>133</v>
      </c>
      <c r="B2129" t="s">
        <v>2209</v>
      </c>
    </row>
    <row r="2130" spans="1:2" x14ac:dyDescent="0.25">
      <c r="A2130" t="s">
        <v>93</v>
      </c>
      <c r="B2130" t="s">
        <v>2709</v>
      </c>
    </row>
    <row r="2131" spans="1:2" x14ac:dyDescent="0.25">
      <c r="A2131" t="s">
        <v>128</v>
      </c>
      <c r="B2131" t="s">
        <v>1895</v>
      </c>
    </row>
    <row r="2132" spans="1:2" x14ac:dyDescent="0.25">
      <c r="A2132" t="s">
        <v>52</v>
      </c>
    </row>
    <row r="2133" spans="1:2" x14ac:dyDescent="0.25">
      <c r="A2133" t="s">
        <v>36</v>
      </c>
    </row>
    <row r="2134" spans="1:2" x14ac:dyDescent="0.25">
      <c r="A2134" t="s">
        <v>37</v>
      </c>
    </row>
    <row r="2135" spans="1:2" x14ac:dyDescent="0.25">
      <c r="A2135" t="s">
        <v>38</v>
      </c>
      <c r="B2135" t="s">
        <v>39</v>
      </c>
    </row>
    <row r="2136" spans="1:2" x14ac:dyDescent="0.25">
      <c r="A2136" t="s">
        <v>40</v>
      </c>
      <c r="B2136" t="s">
        <v>41</v>
      </c>
    </row>
    <row r="2137" spans="1:2" x14ac:dyDescent="0.25">
      <c r="A2137" t="s">
        <v>42</v>
      </c>
      <c r="B2137" t="s">
        <v>1157</v>
      </c>
    </row>
    <row r="2138" spans="1:2" x14ac:dyDescent="0.25">
      <c r="A2138" t="s">
        <v>44</v>
      </c>
    </row>
    <row r="2139" spans="1:2" x14ac:dyDescent="0.25">
      <c r="A2139" t="s">
        <v>34</v>
      </c>
      <c r="B2139" t="s">
        <v>45</v>
      </c>
    </row>
    <row r="2140" spans="1:2" x14ac:dyDescent="0.25">
      <c r="A2140" t="s">
        <v>46</v>
      </c>
    </row>
    <row r="2141" spans="1:2" x14ac:dyDescent="0.25">
      <c r="A2141" t="s">
        <v>47</v>
      </c>
    </row>
    <row r="2142" spans="1:2" x14ac:dyDescent="0.25">
      <c r="A2142" t="s">
        <v>0</v>
      </c>
    </row>
    <row r="2143" spans="1:2" x14ac:dyDescent="0.25">
      <c r="A2143" t="s">
        <v>48</v>
      </c>
    </row>
    <row r="2144" spans="1:2" x14ac:dyDescent="0.25">
      <c r="A2144" t="s">
        <v>49</v>
      </c>
    </row>
    <row r="2145" spans="1:2" x14ac:dyDescent="0.25">
      <c r="A2145" t="s">
        <v>50</v>
      </c>
    </row>
    <row r="2146" spans="1:2" x14ac:dyDescent="0.25">
      <c r="A2146" t="s">
        <v>96</v>
      </c>
      <c r="B2146" t="s">
        <v>2214</v>
      </c>
    </row>
    <row r="2147" spans="1:2" x14ac:dyDescent="0.25">
      <c r="A2147" t="s">
        <v>135</v>
      </c>
      <c r="B2147" t="s">
        <v>1896</v>
      </c>
    </row>
    <row r="2148" spans="1:2" x14ac:dyDescent="0.25">
      <c r="A2148" t="s">
        <v>95</v>
      </c>
      <c r="B2148" t="s">
        <v>2213</v>
      </c>
    </row>
    <row r="2149" spans="1:2" x14ac:dyDescent="0.25">
      <c r="A2149" t="s">
        <v>131</v>
      </c>
      <c r="B2149" t="s">
        <v>1897</v>
      </c>
    </row>
    <row r="2150" spans="1:2" x14ac:dyDescent="0.25">
      <c r="A2150" t="s">
        <v>94</v>
      </c>
      <c r="B2150" t="s">
        <v>2212</v>
      </c>
    </row>
    <row r="2151" spans="1:2" x14ac:dyDescent="0.25">
      <c r="A2151" t="s">
        <v>133</v>
      </c>
      <c r="B2151" t="s">
        <v>1898</v>
      </c>
    </row>
    <row r="2152" spans="1:2" x14ac:dyDescent="0.25">
      <c r="A2152" t="s">
        <v>93</v>
      </c>
      <c r="B2152" t="s">
        <v>2211</v>
      </c>
    </row>
    <row r="2153" spans="1:2" x14ac:dyDescent="0.25">
      <c r="A2153" t="s">
        <v>129</v>
      </c>
      <c r="B2153" t="s">
        <v>1899</v>
      </c>
    </row>
    <row r="2154" spans="1:2" x14ac:dyDescent="0.25">
      <c r="A2154" t="s">
        <v>54</v>
      </c>
      <c r="B2154" t="s">
        <v>2710</v>
      </c>
    </row>
    <row r="2155" spans="1:2" x14ac:dyDescent="0.25">
      <c r="A2155" t="s">
        <v>55</v>
      </c>
      <c r="B2155" t="s">
        <v>2711</v>
      </c>
    </row>
    <row r="2156" spans="1:2" x14ac:dyDescent="0.25">
      <c r="A2156" t="s">
        <v>56</v>
      </c>
      <c r="B2156" t="s">
        <v>2712</v>
      </c>
    </row>
    <row r="2157" spans="1:2" x14ac:dyDescent="0.25">
      <c r="A2157" t="s">
        <v>62</v>
      </c>
      <c r="B2157" t="s">
        <v>2713</v>
      </c>
    </row>
    <row r="2158" spans="1:2" x14ac:dyDescent="0.25">
      <c r="A2158" t="s">
        <v>153</v>
      </c>
      <c r="B2158" t="s">
        <v>1954</v>
      </c>
    </row>
    <row r="2159" spans="1:2" x14ac:dyDescent="0.25">
      <c r="A2159" t="s">
        <v>97</v>
      </c>
      <c r="B2159" t="s">
        <v>2215</v>
      </c>
    </row>
    <row r="2160" spans="1:2" x14ac:dyDescent="0.25">
      <c r="A2160" t="s">
        <v>99</v>
      </c>
      <c r="B2160" t="s">
        <v>2714</v>
      </c>
    </row>
    <row r="2161" spans="1:2" x14ac:dyDescent="0.25">
      <c r="A2161" t="s">
        <v>154</v>
      </c>
      <c r="B2161" t="s">
        <v>1955</v>
      </c>
    </row>
    <row r="2162" spans="1:2" x14ac:dyDescent="0.25">
      <c r="A2162" t="s">
        <v>98</v>
      </c>
      <c r="B2162" t="s">
        <v>2216</v>
      </c>
    </row>
    <row r="2163" spans="1:2" x14ac:dyDescent="0.25">
      <c r="A2163" t="s">
        <v>100</v>
      </c>
      <c r="B2163" t="s">
        <v>2715</v>
      </c>
    </row>
    <row r="2164" spans="1:2" x14ac:dyDescent="0.25">
      <c r="A2164" t="s">
        <v>52</v>
      </c>
    </row>
    <row r="2165" spans="1:2" x14ac:dyDescent="0.25">
      <c r="A2165" t="s">
        <v>36</v>
      </c>
    </row>
    <row r="2166" spans="1:2" x14ac:dyDescent="0.25">
      <c r="A2166" t="s">
        <v>37</v>
      </c>
    </row>
    <row r="2167" spans="1:2" x14ac:dyDescent="0.25">
      <c r="A2167" t="s">
        <v>38</v>
      </c>
      <c r="B2167" t="s">
        <v>39</v>
      </c>
    </row>
    <row r="2168" spans="1:2" x14ac:dyDescent="0.25">
      <c r="A2168" t="s">
        <v>40</v>
      </c>
      <c r="B2168" t="s">
        <v>41</v>
      </c>
    </row>
    <row r="2169" spans="1:2" x14ac:dyDescent="0.25">
      <c r="A2169" t="s">
        <v>42</v>
      </c>
      <c r="B2169" t="s">
        <v>1158</v>
      </c>
    </row>
    <row r="2170" spans="1:2" x14ac:dyDescent="0.25">
      <c r="A2170" t="s">
        <v>44</v>
      </c>
    </row>
    <row r="2171" spans="1:2" x14ac:dyDescent="0.25">
      <c r="A2171" t="s">
        <v>34</v>
      </c>
      <c r="B2171" t="s">
        <v>45</v>
      </c>
    </row>
    <row r="2172" spans="1:2" x14ac:dyDescent="0.25">
      <c r="A2172" t="s">
        <v>46</v>
      </c>
    </row>
    <row r="2173" spans="1:2" x14ac:dyDescent="0.25">
      <c r="A2173" t="s">
        <v>47</v>
      </c>
    </row>
    <row r="2174" spans="1:2" x14ac:dyDescent="0.25">
      <c r="A2174" t="s">
        <v>0</v>
      </c>
    </row>
    <row r="2175" spans="1:2" x14ac:dyDescent="0.25">
      <c r="A2175" t="s">
        <v>48</v>
      </c>
    </row>
    <row r="2176" spans="1:2" x14ac:dyDescent="0.25">
      <c r="A2176" t="s">
        <v>49</v>
      </c>
    </row>
    <row r="2177" spans="1:2" x14ac:dyDescent="0.25">
      <c r="A2177" t="s">
        <v>50</v>
      </c>
    </row>
    <row r="2178" spans="1:2" x14ac:dyDescent="0.25">
      <c r="A2178" t="s">
        <v>95</v>
      </c>
      <c r="B2178" t="s">
        <v>2420</v>
      </c>
    </row>
    <row r="2179" spans="1:2" x14ac:dyDescent="0.25">
      <c r="A2179" t="s">
        <v>98</v>
      </c>
      <c r="B2179" t="s">
        <v>2424</v>
      </c>
    </row>
    <row r="2180" spans="1:2" x14ac:dyDescent="0.25">
      <c r="A2180" t="s">
        <v>103</v>
      </c>
      <c r="B2180" t="s">
        <v>2427</v>
      </c>
    </row>
    <row r="2181" spans="1:2" x14ac:dyDescent="0.25">
      <c r="A2181" t="s">
        <v>131</v>
      </c>
      <c r="B2181" t="s">
        <v>2217</v>
      </c>
    </row>
    <row r="2182" spans="1:2" x14ac:dyDescent="0.25">
      <c r="A2182" t="s">
        <v>154</v>
      </c>
      <c r="B2182" t="s">
        <v>2222</v>
      </c>
    </row>
    <row r="2183" spans="1:2" x14ac:dyDescent="0.25">
      <c r="A2183" t="s">
        <v>139</v>
      </c>
      <c r="B2183" t="s">
        <v>2223</v>
      </c>
    </row>
    <row r="2184" spans="1:2" x14ac:dyDescent="0.25">
      <c r="A2184" t="s">
        <v>130</v>
      </c>
      <c r="B2184" t="s">
        <v>1719</v>
      </c>
    </row>
    <row r="2185" spans="1:2" x14ac:dyDescent="0.25">
      <c r="A2185" t="s">
        <v>94</v>
      </c>
      <c r="B2185" t="s">
        <v>2421</v>
      </c>
    </row>
    <row r="2186" spans="1:2" x14ac:dyDescent="0.25">
      <c r="A2186" t="s">
        <v>133</v>
      </c>
      <c r="B2186" t="s">
        <v>2218</v>
      </c>
    </row>
    <row r="2187" spans="1:2" x14ac:dyDescent="0.25">
      <c r="A2187" t="s">
        <v>132</v>
      </c>
      <c r="B2187" t="s">
        <v>1720</v>
      </c>
    </row>
    <row r="2188" spans="1:2" x14ac:dyDescent="0.25">
      <c r="A2188" t="s">
        <v>93</v>
      </c>
      <c r="B2188" t="s">
        <v>2422</v>
      </c>
    </row>
    <row r="2189" spans="1:2" x14ac:dyDescent="0.25">
      <c r="A2189" t="s">
        <v>129</v>
      </c>
      <c r="B2189" t="s">
        <v>2219</v>
      </c>
    </row>
    <row r="2190" spans="1:2" x14ac:dyDescent="0.25">
      <c r="A2190" t="s">
        <v>128</v>
      </c>
      <c r="B2190" t="s">
        <v>1721</v>
      </c>
    </row>
    <row r="2191" spans="1:2" x14ac:dyDescent="0.25">
      <c r="A2191" t="s">
        <v>684</v>
      </c>
      <c r="B2191" t="s">
        <v>1722</v>
      </c>
    </row>
    <row r="2192" spans="1:2" x14ac:dyDescent="0.25">
      <c r="A2192" t="s">
        <v>1089</v>
      </c>
      <c r="B2192" t="s">
        <v>1725</v>
      </c>
    </row>
    <row r="2193" spans="1:2" x14ac:dyDescent="0.25">
      <c r="A2193" t="s">
        <v>97</v>
      </c>
      <c r="B2193" t="s">
        <v>2425</v>
      </c>
    </row>
    <row r="2194" spans="1:2" x14ac:dyDescent="0.25">
      <c r="A2194" t="s">
        <v>102</v>
      </c>
      <c r="B2194" t="s">
        <v>2428</v>
      </c>
    </row>
    <row r="2195" spans="1:2" x14ac:dyDescent="0.25">
      <c r="A2195" t="s">
        <v>153</v>
      </c>
      <c r="B2195" t="s">
        <v>2220</v>
      </c>
    </row>
    <row r="2196" spans="1:2" x14ac:dyDescent="0.25">
      <c r="A2196" t="s">
        <v>138</v>
      </c>
      <c r="B2196" t="s">
        <v>2224</v>
      </c>
    </row>
    <row r="2197" spans="1:2" x14ac:dyDescent="0.25">
      <c r="A2197" t="s">
        <v>683</v>
      </c>
      <c r="B2197" t="s">
        <v>1723</v>
      </c>
    </row>
    <row r="2198" spans="1:2" x14ac:dyDescent="0.25">
      <c r="A2198" t="s">
        <v>1088</v>
      </c>
      <c r="B2198" t="s">
        <v>1726</v>
      </c>
    </row>
    <row r="2199" spans="1:2" x14ac:dyDescent="0.25">
      <c r="A2199" t="s">
        <v>96</v>
      </c>
      <c r="B2199" t="s">
        <v>2423</v>
      </c>
    </row>
    <row r="2200" spans="1:2" x14ac:dyDescent="0.25">
      <c r="A2200" t="s">
        <v>101</v>
      </c>
      <c r="B2200" t="s">
        <v>2426</v>
      </c>
    </row>
    <row r="2201" spans="1:2" x14ac:dyDescent="0.25">
      <c r="A2201" t="s">
        <v>135</v>
      </c>
      <c r="B2201" t="s">
        <v>2221</v>
      </c>
    </row>
    <row r="2202" spans="1:2" x14ac:dyDescent="0.25">
      <c r="A2202" t="s">
        <v>299</v>
      </c>
      <c r="B2202" t="s">
        <v>2225</v>
      </c>
    </row>
    <row r="2203" spans="1:2" x14ac:dyDescent="0.25">
      <c r="A2203" t="s">
        <v>134</v>
      </c>
      <c r="B2203" t="s">
        <v>1724</v>
      </c>
    </row>
    <row r="2204" spans="1:2" x14ac:dyDescent="0.25">
      <c r="A2204" t="s">
        <v>801</v>
      </c>
      <c r="B2204" t="s">
        <v>1727</v>
      </c>
    </row>
    <row r="2205" spans="1:2" x14ac:dyDescent="0.25">
      <c r="A2205" t="s">
        <v>52</v>
      </c>
    </row>
    <row r="2206" spans="1:2" x14ac:dyDescent="0.25">
      <c r="A2206" t="s">
        <v>36</v>
      </c>
    </row>
    <row r="2207" spans="1:2" x14ac:dyDescent="0.25">
      <c r="A2207" t="s">
        <v>37</v>
      </c>
    </row>
    <row r="2208" spans="1:2" x14ac:dyDescent="0.25">
      <c r="A2208" t="s">
        <v>38</v>
      </c>
      <c r="B2208" t="s">
        <v>39</v>
      </c>
    </row>
    <row r="2209" spans="1:2" x14ac:dyDescent="0.25">
      <c r="A2209" t="s">
        <v>40</v>
      </c>
      <c r="B2209" t="s">
        <v>41</v>
      </c>
    </row>
    <row r="2210" spans="1:2" x14ac:dyDescent="0.25">
      <c r="A2210" t="s">
        <v>42</v>
      </c>
      <c r="B2210" t="s">
        <v>1159</v>
      </c>
    </row>
    <row r="2211" spans="1:2" x14ac:dyDescent="0.25">
      <c r="A2211" t="s">
        <v>44</v>
      </c>
    </row>
    <row r="2212" spans="1:2" x14ac:dyDescent="0.25">
      <c r="A2212" t="s">
        <v>34</v>
      </c>
      <c r="B2212" t="s">
        <v>45</v>
      </c>
    </row>
    <row r="2213" spans="1:2" x14ac:dyDescent="0.25">
      <c r="A2213" t="s">
        <v>46</v>
      </c>
    </row>
    <row r="2214" spans="1:2" x14ac:dyDescent="0.25">
      <c r="A2214" t="s">
        <v>47</v>
      </c>
    </row>
    <row r="2215" spans="1:2" x14ac:dyDescent="0.25">
      <c r="A2215" t="s">
        <v>0</v>
      </c>
    </row>
    <row r="2216" spans="1:2" x14ac:dyDescent="0.25">
      <c r="A2216" t="s">
        <v>48</v>
      </c>
    </row>
    <row r="2217" spans="1:2" x14ac:dyDescent="0.25">
      <c r="A2217" t="s">
        <v>49</v>
      </c>
    </row>
    <row r="2218" spans="1:2" x14ac:dyDescent="0.25">
      <c r="A2218" t="s">
        <v>50</v>
      </c>
    </row>
    <row r="2219" spans="1:2" x14ac:dyDescent="0.25">
      <c r="A2219" t="s">
        <v>128</v>
      </c>
      <c r="B2219" t="s">
        <v>1160</v>
      </c>
    </row>
    <row r="2220" spans="1:2" x14ac:dyDescent="0.25">
      <c r="A2220" t="s">
        <v>129</v>
      </c>
      <c r="B2220" t="s">
        <v>1161</v>
      </c>
    </row>
    <row r="2221" spans="1:2" x14ac:dyDescent="0.25">
      <c r="A2221" t="s">
        <v>93</v>
      </c>
      <c r="B2221" t="s">
        <v>1162</v>
      </c>
    </row>
    <row r="2222" spans="1:2" x14ac:dyDescent="0.25">
      <c r="A2222" t="s">
        <v>54</v>
      </c>
      <c r="B2222" t="s">
        <v>1163</v>
      </c>
    </row>
    <row r="2223" spans="1:2" x14ac:dyDescent="0.25">
      <c r="A2223" t="s">
        <v>57</v>
      </c>
      <c r="B2223" t="s">
        <v>1164</v>
      </c>
    </row>
    <row r="2224" spans="1:2" x14ac:dyDescent="0.25">
      <c r="A2224" t="s">
        <v>67</v>
      </c>
      <c r="B2224" t="s">
        <v>1165</v>
      </c>
    </row>
    <row r="2225" spans="1:2" x14ac:dyDescent="0.25">
      <c r="A2225" t="s">
        <v>71</v>
      </c>
      <c r="B2225" t="s">
        <v>1166</v>
      </c>
    </row>
    <row r="2226" spans="1:2" x14ac:dyDescent="0.25">
      <c r="A2226" t="s">
        <v>132</v>
      </c>
      <c r="B2226" t="s">
        <v>1167</v>
      </c>
    </row>
    <row r="2227" spans="1:2" x14ac:dyDescent="0.25">
      <c r="A2227" t="s">
        <v>133</v>
      </c>
      <c r="B2227" t="s">
        <v>1168</v>
      </c>
    </row>
    <row r="2228" spans="1:2" x14ac:dyDescent="0.25">
      <c r="A2228" t="s">
        <v>94</v>
      </c>
      <c r="B2228" t="s">
        <v>1169</v>
      </c>
    </row>
    <row r="2229" spans="1:2" x14ac:dyDescent="0.25">
      <c r="A2229" t="s">
        <v>55</v>
      </c>
      <c r="B2229" t="s">
        <v>1170</v>
      </c>
    </row>
    <row r="2230" spans="1:2" x14ac:dyDescent="0.25">
      <c r="A2230" t="s">
        <v>58</v>
      </c>
      <c r="B2230" t="s">
        <v>1171</v>
      </c>
    </row>
    <row r="2231" spans="1:2" x14ac:dyDescent="0.25">
      <c r="A2231" t="s">
        <v>68</v>
      </c>
      <c r="B2231" t="s">
        <v>1172</v>
      </c>
    </row>
    <row r="2232" spans="1:2" x14ac:dyDescent="0.25">
      <c r="A2232" t="s">
        <v>70</v>
      </c>
      <c r="B2232" t="s">
        <v>1173</v>
      </c>
    </row>
    <row r="2233" spans="1:2" x14ac:dyDescent="0.25">
      <c r="A2233" t="s">
        <v>72</v>
      </c>
      <c r="B2233" t="s">
        <v>1408</v>
      </c>
    </row>
    <row r="2234" spans="1:2" x14ac:dyDescent="0.25">
      <c r="A2234" t="s">
        <v>73</v>
      </c>
      <c r="B2234" t="s">
        <v>1409</v>
      </c>
    </row>
    <row r="2235" spans="1:2" x14ac:dyDescent="0.25">
      <c r="A2235" t="s">
        <v>74</v>
      </c>
      <c r="B2235" t="s">
        <v>1478</v>
      </c>
    </row>
    <row r="2236" spans="1:2" x14ac:dyDescent="0.25">
      <c r="A2236" t="s">
        <v>75</v>
      </c>
      <c r="B2236" t="s">
        <v>1479</v>
      </c>
    </row>
    <row r="2237" spans="1:2" x14ac:dyDescent="0.25">
      <c r="A2237" t="s">
        <v>77</v>
      </c>
      <c r="B2237" t="s">
        <v>1514</v>
      </c>
    </row>
    <row r="2238" spans="1:2" x14ac:dyDescent="0.25">
      <c r="A2238" t="s">
        <v>78</v>
      </c>
      <c r="B2238" t="s">
        <v>1515</v>
      </c>
    </row>
    <row r="2239" spans="1:2" x14ac:dyDescent="0.25">
      <c r="A2239" t="s">
        <v>80</v>
      </c>
      <c r="B2239" t="s">
        <v>1667</v>
      </c>
    </row>
    <row r="2240" spans="1:2" x14ac:dyDescent="0.25">
      <c r="A2240" t="s">
        <v>81</v>
      </c>
      <c r="B2240" t="s">
        <v>1668</v>
      </c>
    </row>
    <row r="2241" spans="1:2" x14ac:dyDescent="0.25">
      <c r="A2241" t="s">
        <v>52</v>
      </c>
    </row>
    <row r="2242" spans="1:2" x14ac:dyDescent="0.25">
      <c r="A2242" t="s">
        <v>36</v>
      </c>
    </row>
    <row r="2243" spans="1:2" x14ac:dyDescent="0.25">
      <c r="A2243" t="s">
        <v>37</v>
      </c>
    </row>
    <row r="2244" spans="1:2" x14ac:dyDescent="0.25">
      <c r="A2244" t="s">
        <v>38</v>
      </c>
      <c r="B2244" t="s">
        <v>39</v>
      </c>
    </row>
    <row r="2245" spans="1:2" x14ac:dyDescent="0.25">
      <c r="A2245" t="s">
        <v>40</v>
      </c>
      <c r="B2245" t="s">
        <v>41</v>
      </c>
    </row>
    <row r="2246" spans="1:2" x14ac:dyDescent="0.25">
      <c r="A2246" t="s">
        <v>42</v>
      </c>
      <c r="B2246" t="s">
        <v>1175</v>
      </c>
    </row>
    <row r="2247" spans="1:2" x14ac:dyDescent="0.25">
      <c r="A2247" t="s">
        <v>44</v>
      </c>
    </row>
    <row r="2248" spans="1:2" x14ac:dyDescent="0.25">
      <c r="A2248" t="s">
        <v>34</v>
      </c>
      <c r="B2248" t="s">
        <v>45</v>
      </c>
    </row>
    <row r="2249" spans="1:2" x14ac:dyDescent="0.25">
      <c r="A2249" t="s">
        <v>46</v>
      </c>
    </row>
    <row r="2250" spans="1:2" x14ac:dyDescent="0.25">
      <c r="A2250" t="s">
        <v>47</v>
      </c>
    </row>
    <row r="2251" spans="1:2" x14ac:dyDescent="0.25">
      <c r="A2251" t="s">
        <v>0</v>
      </c>
    </row>
    <row r="2252" spans="1:2" x14ac:dyDescent="0.25">
      <c r="A2252" t="s">
        <v>48</v>
      </c>
    </row>
    <row r="2253" spans="1:2" x14ac:dyDescent="0.25">
      <c r="A2253" t="s">
        <v>49</v>
      </c>
    </row>
    <row r="2254" spans="1:2" x14ac:dyDescent="0.25">
      <c r="A2254" t="s">
        <v>50</v>
      </c>
    </row>
    <row r="2255" spans="1:2" x14ac:dyDescent="0.25">
      <c r="A2255" t="s">
        <v>94</v>
      </c>
      <c r="B2255" t="s">
        <v>2330</v>
      </c>
    </row>
    <row r="2256" spans="1:2" x14ac:dyDescent="0.25">
      <c r="A2256" t="s">
        <v>133</v>
      </c>
      <c r="B2256" t="s">
        <v>1965</v>
      </c>
    </row>
    <row r="2257" spans="1:2" x14ac:dyDescent="0.25">
      <c r="A2257" t="s">
        <v>132</v>
      </c>
      <c r="B2257" t="s">
        <v>1663</v>
      </c>
    </row>
    <row r="2258" spans="1:2" x14ac:dyDescent="0.25">
      <c r="A2258" t="s">
        <v>129</v>
      </c>
      <c r="B2258" t="s">
        <v>1964</v>
      </c>
    </row>
    <row r="2259" spans="1:2" x14ac:dyDescent="0.25">
      <c r="A2259" t="s">
        <v>128</v>
      </c>
      <c r="B2259" t="s">
        <v>1662</v>
      </c>
    </row>
    <row r="2260" spans="1:2" x14ac:dyDescent="0.25">
      <c r="A2260" t="s">
        <v>135</v>
      </c>
      <c r="B2260" t="s">
        <v>1967</v>
      </c>
    </row>
    <row r="2261" spans="1:2" x14ac:dyDescent="0.25">
      <c r="A2261" t="s">
        <v>134</v>
      </c>
      <c r="B2261" t="s">
        <v>1665</v>
      </c>
    </row>
    <row r="2262" spans="1:2" x14ac:dyDescent="0.25">
      <c r="A2262" t="s">
        <v>97</v>
      </c>
      <c r="B2262" t="s">
        <v>2333</v>
      </c>
    </row>
    <row r="2263" spans="1:2" x14ac:dyDescent="0.25">
      <c r="A2263" t="s">
        <v>95</v>
      </c>
      <c r="B2263" t="s">
        <v>2331</v>
      </c>
    </row>
    <row r="2264" spans="1:2" x14ac:dyDescent="0.25">
      <c r="A2264" t="s">
        <v>153</v>
      </c>
      <c r="B2264" t="s">
        <v>1968</v>
      </c>
    </row>
    <row r="2265" spans="1:2" x14ac:dyDescent="0.25">
      <c r="A2265" t="s">
        <v>131</v>
      </c>
      <c r="B2265" t="s">
        <v>1966</v>
      </c>
    </row>
    <row r="2266" spans="1:2" x14ac:dyDescent="0.25">
      <c r="A2266" t="s">
        <v>683</v>
      </c>
      <c r="B2266" t="s">
        <v>1666</v>
      </c>
    </row>
    <row r="2267" spans="1:2" x14ac:dyDescent="0.25">
      <c r="A2267" t="s">
        <v>130</v>
      </c>
      <c r="B2267" t="s">
        <v>1664</v>
      </c>
    </row>
    <row r="2268" spans="1:2" x14ac:dyDescent="0.25">
      <c r="A2268" t="s">
        <v>96</v>
      </c>
      <c r="B2268" t="s">
        <v>2332</v>
      </c>
    </row>
    <row r="2269" spans="1:2" x14ac:dyDescent="0.25">
      <c r="A2269" t="s">
        <v>93</v>
      </c>
      <c r="B2269" t="s">
        <v>2329</v>
      </c>
    </row>
    <row r="2270" spans="1:2" x14ac:dyDescent="0.25">
      <c r="A2270" t="s">
        <v>54</v>
      </c>
      <c r="B2270" t="s">
        <v>2901</v>
      </c>
    </row>
    <row r="2271" spans="1:2" x14ac:dyDescent="0.25">
      <c r="A2271" t="s">
        <v>55</v>
      </c>
      <c r="B2271" t="s">
        <v>2902</v>
      </c>
    </row>
    <row r="2272" spans="1:2" x14ac:dyDescent="0.25">
      <c r="A2272" t="s">
        <v>56</v>
      </c>
      <c r="B2272" t="s">
        <v>2903</v>
      </c>
    </row>
    <row r="2273" spans="1:2" x14ac:dyDescent="0.25">
      <c r="A2273" t="s">
        <v>62</v>
      </c>
      <c r="B2273" t="s">
        <v>2904</v>
      </c>
    </row>
    <row r="2274" spans="1:2" x14ac:dyDescent="0.25">
      <c r="A2274" t="s">
        <v>99</v>
      </c>
      <c r="B2274" t="s">
        <v>2905</v>
      </c>
    </row>
    <row r="2275" spans="1:2" x14ac:dyDescent="0.25">
      <c r="A2275" t="s">
        <v>52</v>
      </c>
    </row>
    <row r="2276" spans="1:2" x14ac:dyDescent="0.25">
      <c r="A2276" t="s">
        <v>36</v>
      </c>
    </row>
    <row r="2277" spans="1:2" x14ac:dyDescent="0.25">
      <c r="A2277" t="s">
        <v>37</v>
      </c>
    </row>
    <row r="2278" spans="1:2" x14ac:dyDescent="0.25">
      <c r="A2278" t="s">
        <v>38</v>
      </c>
      <c r="B2278" t="s">
        <v>39</v>
      </c>
    </row>
    <row r="2279" spans="1:2" x14ac:dyDescent="0.25">
      <c r="A2279" t="s">
        <v>40</v>
      </c>
      <c r="B2279" t="s">
        <v>41</v>
      </c>
    </row>
    <row r="2280" spans="1:2" x14ac:dyDescent="0.25">
      <c r="A2280" t="s">
        <v>42</v>
      </c>
      <c r="B2280" t="s">
        <v>1911</v>
      </c>
    </row>
    <row r="2281" spans="1:2" x14ac:dyDescent="0.25">
      <c r="A2281" t="s">
        <v>44</v>
      </c>
    </row>
    <row r="2282" spans="1:2" x14ac:dyDescent="0.25">
      <c r="A2282" t="s">
        <v>34</v>
      </c>
      <c r="B2282" t="s">
        <v>45</v>
      </c>
    </row>
    <row r="2283" spans="1:2" x14ac:dyDescent="0.25">
      <c r="A2283" t="s">
        <v>46</v>
      </c>
    </row>
    <row r="2284" spans="1:2" x14ac:dyDescent="0.25">
      <c r="A2284" t="s">
        <v>47</v>
      </c>
    </row>
    <row r="2285" spans="1:2" x14ac:dyDescent="0.25">
      <c r="A2285" t="s">
        <v>0</v>
      </c>
    </row>
    <row r="2286" spans="1:2" x14ac:dyDescent="0.25">
      <c r="A2286" t="s">
        <v>48</v>
      </c>
    </row>
    <row r="2287" spans="1:2" x14ac:dyDescent="0.25">
      <c r="A2287" t="s">
        <v>49</v>
      </c>
    </row>
    <row r="2288" spans="1:2" x14ac:dyDescent="0.25">
      <c r="A2288" t="s">
        <v>50</v>
      </c>
    </row>
    <row r="2289" spans="1:2" x14ac:dyDescent="0.25">
      <c r="A2289" t="s">
        <v>133</v>
      </c>
      <c r="B2289" t="s">
        <v>1912</v>
      </c>
    </row>
    <row r="2290" spans="1:2" x14ac:dyDescent="0.25">
      <c r="A2290" t="s">
        <v>94</v>
      </c>
      <c r="B2290" t="s">
        <v>1927</v>
      </c>
    </row>
    <row r="2291" spans="1:2" x14ac:dyDescent="0.25">
      <c r="A2291" t="s">
        <v>55</v>
      </c>
      <c r="B2291" t="s">
        <v>1913</v>
      </c>
    </row>
    <row r="2292" spans="1:2" x14ac:dyDescent="0.25">
      <c r="A2292" t="s">
        <v>68</v>
      </c>
      <c r="B2292" t="s">
        <v>1914</v>
      </c>
    </row>
    <row r="2293" spans="1:2" x14ac:dyDescent="0.25">
      <c r="A2293" t="s">
        <v>70</v>
      </c>
      <c r="B2293" t="s">
        <v>1915</v>
      </c>
    </row>
    <row r="2294" spans="1:2" x14ac:dyDescent="0.25">
      <c r="A2294" t="s">
        <v>73</v>
      </c>
      <c r="B2294" t="s">
        <v>1916</v>
      </c>
    </row>
    <row r="2295" spans="1:2" x14ac:dyDescent="0.25">
      <c r="A2295" t="s">
        <v>78</v>
      </c>
      <c r="B2295" t="s">
        <v>1923</v>
      </c>
    </row>
    <row r="2296" spans="1:2" x14ac:dyDescent="0.25">
      <c r="A2296" t="s">
        <v>81</v>
      </c>
      <c r="B2296" t="s">
        <v>1924</v>
      </c>
    </row>
    <row r="2297" spans="1:2" x14ac:dyDescent="0.25">
      <c r="A2297" t="s">
        <v>129</v>
      </c>
      <c r="B2297" t="s">
        <v>1917</v>
      </c>
    </row>
    <row r="2298" spans="1:2" x14ac:dyDescent="0.25">
      <c r="A2298" t="s">
        <v>93</v>
      </c>
      <c r="B2298" t="s">
        <v>1918</v>
      </c>
    </row>
    <row r="2299" spans="1:2" x14ac:dyDescent="0.25">
      <c r="A2299" t="s">
        <v>54</v>
      </c>
      <c r="B2299" t="s">
        <v>1919</v>
      </c>
    </row>
    <row r="2300" spans="1:2" x14ac:dyDescent="0.25">
      <c r="A2300" t="s">
        <v>67</v>
      </c>
      <c r="B2300" t="s">
        <v>1920</v>
      </c>
    </row>
    <row r="2301" spans="1:2" x14ac:dyDescent="0.25">
      <c r="A2301" t="s">
        <v>71</v>
      </c>
      <c r="B2301" t="s">
        <v>1921</v>
      </c>
    </row>
    <row r="2302" spans="1:2" x14ac:dyDescent="0.25">
      <c r="A2302" t="s">
        <v>72</v>
      </c>
      <c r="B2302" t="s">
        <v>1922</v>
      </c>
    </row>
    <row r="2303" spans="1:2" x14ac:dyDescent="0.25">
      <c r="A2303" t="s">
        <v>77</v>
      </c>
      <c r="B2303" t="s">
        <v>1925</v>
      </c>
    </row>
    <row r="2304" spans="1:2" x14ac:dyDescent="0.25">
      <c r="A2304" t="s">
        <v>80</v>
      </c>
      <c r="B2304" t="s">
        <v>1926</v>
      </c>
    </row>
    <row r="2305" spans="1:2" x14ac:dyDescent="0.25">
      <c r="A2305" t="s">
        <v>52</v>
      </c>
    </row>
    <row r="2306" spans="1:2" x14ac:dyDescent="0.25">
      <c r="A2306" t="s">
        <v>36</v>
      </c>
    </row>
    <row r="2307" spans="1:2" x14ac:dyDescent="0.25">
      <c r="A2307" t="s">
        <v>37</v>
      </c>
    </row>
    <row r="2308" spans="1:2" x14ac:dyDescent="0.25">
      <c r="A2308" t="s">
        <v>38</v>
      </c>
      <c r="B2308" t="s">
        <v>60</v>
      </c>
    </row>
    <row r="2309" spans="1:2" x14ac:dyDescent="0.25">
      <c r="A2309" t="s">
        <v>40</v>
      </c>
      <c r="B2309" t="s">
        <v>41</v>
      </c>
    </row>
    <row r="2310" spans="1:2" x14ac:dyDescent="0.25">
      <c r="A2310" t="s">
        <v>42</v>
      </c>
      <c r="B2310" t="s">
        <v>1928</v>
      </c>
    </row>
    <row r="2311" spans="1:2" x14ac:dyDescent="0.25">
      <c r="A2311" t="s">
        <v>44</v>
      </c>
      <c r="B2311" t="s">
        <v>1946</v>
      </c>
    </row>
    <row r="2312" spans="1:2" x14ac:dyDescent="0.25">
      <c r="A2312" t="s">
        <v>34</v>
      </c>
      <c r="B2312" t="s">
        <v>45</v>
      </c>
    </row>
    <row r="2313" spans="1:2" x14ac:dyDescent="0.25">
      <c r="A2313" t="s">
        <v>46</v>
      </c>
    </row>
    <row r="2314" spans="1:2" x14ac:dyDescent="0.25">
      <c r="A2314" t="s">
        <v>47</v>
      </c>
    </row>
    <row r="2315" spans="1:2" x14ac:dyDescent="0.25">
      <c r="A2315" t="s">
        <v>0</v>
      </c>
    </row>
    <row r="2316" spans="1:2" x14ac:dyDescent="0.25">
      <c r="A2316" t="s">
        <v>48</v>
      </c>
      <c r="B2316" t="s">
        <v>1947</v>
      </c>
    </row>
    <row r="2317" spans="1:2" x14ac:dyDescent="0.25">
      <c r="A2317" t="s">
        <v>49</v>
      </c>
    </row>
    <row r="2318" spans="1:2" x14ac:dyDescent="0.25">
      <c r="A2318" t="s">
        <v>50</v>
      </c>
    </row>
    <row r="2319" spans="1:2" x14ac:dyDescent="0.25">
      <c r="A2319" t="s">
        <v>129</v>
      </c>
      <c r="B2319" t="s">
        <v>2006</v>
      </c>
    </row>
    <row r="2320" spans="1:2" x14ac:dyDescent="0.25">
      <c r="A2320" t="s">
        <v>93</v>
      </c>
      <c r="B2320" t="s">
        <v>2334</v>
      </c>
    </row>
    <row r="2321" spans="1:2" x14ac:dyDescent="0.25">
      <c r="A2321" t="s">
        <v>54</v>
      </c>
      <c r="B2321" t="s">
        <v>2906</v>
      </c>
    </row>
    <row r="2322" spans="1:2" x14ac:dyDescent="0.25">
      <c r="A2322" t="s">
        <v>133</v>
      </c>
      <c r="B2322" t="s">
        <v>2007</v>
      </c>
    </row>
    <row r="2323" spans="1:2" x14ac:dyDescent="0.25">
      <c r="A2323" t="s">
        <v>94</v>
      </c>
      <c r="B2323" t="s">
        <v>2335</v>
      </c>
    </row>
    <row r="2324" spans="1:2" x14ac:dyDescent="0.25">
      <c r="A2324" t="s">
        <v>55</v>
      </c>
      <c r="B2324" t="s">
        <v>2907</v>
      </c>
    </row>
    <row r="2325" spans="1:2" x14ac:dyDescent="0.25">
      <c r="A2325" t="s">
        <v>131</v>
      </c>
      <c r="B2325" t="s">
        <v>2008</v>
      </c>
    </row>
    <row r="2326" spans="1:2" x14ac:dyDescent="0.25">
      <c r="A2326" t="s">
        <v>95</v>
      </c>
      <c r="B2326" t="s">
        <v>2336</v>
      </c>
    </row>
    <row r="2327" spans="1:2" x14ac:dyDescent="0.25">
      <c r="A2327" t="s">
        <v>56</v>
      </c>
      <c r="B2327" t="s">
        <v>2908</v>
      </c>
    </row>
    <row r="2328" spans="1:2" x14ac:dyDescent="0.25">
      <c r="A2328" t="s">
        <v>135</v>
      </c>
      <c r="B2328" t="s">
        <v>2009</v>
      </c>
    </row>
    <row r="2329" spans="1:2" x14ac:dyDescent="0.25">
      <c r="A2329" t="s">
        <v>96</v>
      </c>
      <c r="B2329" t="s">
        <v>2337</v>
      </c>
    </row>
    <row r="2330" spans="1:2" x14ac:dyDescent="0.25">
      <c r="A2330" t="s">
        <v>62</v>
      </c>
      <c r="B2330" t="s">
        <v>2909</v>
      </c>
    </row>
    <row r="2331" spans="1:2" x14ac:dyDescent="0.25">
      <c r="A2331" t="s">
        <v>153</v>
      </c>
      <c r="B2331" t="s">
        <v>2010</v>
      </c>
    </row>
    <row r="2332" spans="1:2" x14ac:dyDescent="0.25">
      <c r="A2332" t="s">
        <v>97</v>
      </c>
      <c r="B2332" t="s">
        <v>2338</v>
      </c>
    </row>
    <row r="2333" spans="1:2" x14ac:dyDescent="0.25">
      <c r="A2333" t="s">
        <v>99</v>
      </c>
      <c r="B2333" t="s">
        <v>2910</v>
      </c>
    </row>
    <row r="2334" spans="1:2" x14ac:dyDescent="0.25">
      <c r="A2334" t="s">
        <v>154</v>
      </c>
      <c r="B2334" t="s">
        <v>2011</v>
      </c>
    </row>
    <row r="2335" spans="1:2" x14ac:dyDescent="0.25">
      <c r="A2335" t="s">
        <v>98</v>
      </c>
      <c r="B2335" t="s">
        <v>2339</v>
      </c>
    </row>
    <row r="2336" spans="1:2" x14ac:dyDescent="0.25">
      <c r="A2336" t="s">
        <v>100</v>
      </c>
      <c r="B2336" t="s">
        <v>2911</v>
      </c>
    </row>
    <row r="2337" spans="1:2" x14ac:dyDescent="0.25">
      <c r="A2337" t="s">
        <v>299</v>
      </c>
      <c r="B2337" t="s">
        <v>2012</v>
      </c>
    </row>
    <row r="2338" spans="1:2" x14ac:dyDescent="0.25">
      <c r="A2338" t="s">
        <v>101</v>
      </c>
      <c r="B2338" t="s">
        <v>2340</v>
      </c>
    </row>
    <row r="2339" spans="1:2" x14ac:dyDescent="0.25">
      <c r="A2339" t="s">
        <v>63</v>
      </c>
      <c r="B2339" t="s">
        <v>2912</v>
      </c>
    </row>
    <row r="2340" spans="1:2" x14ac:dyDescent="0.25">
      <c r="A2340" t="s">
        <v>138</v>
      </c>
      <c r="B2340" t="s">
        <v>2013</v>
      </c>
    </row>
    <row r="2341" spans="1:2" x14ac:dyDescent="0.25">
      <c r="A2341" t="s">
        <v>102</v>
      </c>
      <c r="B2341" t="s">
        <v>2341</v>
      </c>
    </row>
    <row r="2342" spans="1:2" x14ac:dyDescent="0.25">
      <c r="A2342" t="s">
        <v>104</v>
      </c>
      <c r="B2342" t="s">
        <v>2913</v>
      </c>
    </row>
    <row r="2343" spans="1:2" x14ac:dyDescent="0.25">
      <c r="A2343" t="s">
        <v>52</v>
      </c>
    </row>
    <row r="2344" spans="1:2" x14ac:dyDescent="0.25">
      <c r="A2344" t="s">
        <v>36</v>
      </c>
    </row>
    <row r="2345" spans="1:2" x14ac:dyDescent="0.25">
      <c r="A2345" t="s">
        <v>37</v>
      </c>
    </row>
    <row r="2346" spans="1:2" x14ac:dyDescent="0.25">
      <c r="A2346" t="s">
        <v>38</v>
      </c>
      <c r="B2346" t="s">
        <v>39</v>
      </c>
    </row>
    <row r="2347" spans="1:2" x14ac:dyDescent="0.25">
      <c r="A2347" t="s">
        <v>40</v>
      </c>
      <c r="B2347" t="s">
        <v>41</v>
      </c>
    </row>
    <row r="2348" spans="1:2" x14ac:dyDescent="0.25">
      <c r="A2348" t="s">
        <v>42</v>
      </c>
      <c r="B2348" t="s">
        <v>2812</v>
      </c>
    </row>
    <row r="2349" spans="1:2" x14ac:dyDescent="0.25">
      <c r="A2349" t="s">
        <v>44</v>
      </c>
    </row>
    <row r="2350" spans="1:2" x14ac:dyDescent="0.25">
      <c r="A2350" t="s">
        <v>34</v>
      </c>
      <c r="B2350" t="s">
        <v>45</v>
      </c>
    </row>
    <row r="2351" spans="1:2" x14ac:dyDescent="0.25">
      <c r="A2351" t="s">
        <v>46</v>
      </c>
    </row>
    <row r="2352" spans="1:2" x14ac:dyDescent="0.25">
      <c r="A2352" t="s">
        <v>47</v>
      </c>
    </row>
    <row r="2353" spans="1:2" x14ac:dyDescent="0.25">
      <c r="A2353" t="s">
        <v>0</v>
      </c>
    </row>
    <row r="2354" spans="1:2" x14ac:dyDescent="0.25">
      <c r="A2354" t="s">
        <v>48</v>
      </c>
    </row>
    <row r="2355" spans="1:2" x14ac:dyDescent="0.25">
      <c r="A2355" t="s">
        <v>49</v>
      </c>
    </row>
    <row r="2356" spans="1:2" x14ac:dyDescent="0.25">
      <c r="A2356" t="s">
        <v>50</v>
      </c>
    </row>
    <row r="2357" spans="1:2" x14ac:dyDescent="0.25">
      <c r="A2357" t="s">
        <v>128</v>
      </c>
      <c r="B2357" t="s">
        <v>2813</v>
      </c>
    </row>
    <row r="2358" spans="1:2" x14ac:dyDescent="0.25">
      <c r="A2358" t="s">
        <v>132</v>
      </c>
      <c r="B2358" t="s">
        <v>2814</v>
      </c>
    </row>
    <row r="2359" spans="1:2" x14ac:dyDescent="0.25">
      <c r="A2359" t="s">
        <v>129</v>
      </c>
      <c r="B2359" t="s">
        <v>2815</v>
      </c>
    </row>
    <row r="2360" spans="1:2" x14ac:dyDescent="0.25">
      <c r="A2360" t="s">
        <v>133</v>
      </c>
      <c r="B2360" t="s">
        <v>2816</v>
      </c>
    </row>
    <row r="2361" spans="1:2" x14ac:dyDescent="0.25">
      <c r="A2361" t="s">
        <v>93</v>
      </c>
      <c r="B2361" t="s">
        <v>2817</v>
      </c>
    </row>
    <row r="2362" spans="1:2" x14ac:dyDescent="0.25">
      <c r="A2362" t="s">
        <v>94</v>
      </c>
      <c r="B2362" t="s">
        <v>2818</v>
      </c>
    </row>
    <row r="2363" spans="1:2" x14ac:dyDescent="0.25">
      <c r="A2363" t="s">
        <v>54</v>
      </c>
      <c r="B2363" t="s">
        <v>2819</v>
      </c>
    </row>
    <row r="2364" spans="1:2" x14ac:dyDescent="0.25">
      <c r="A2364" t="s">
        <v>55</v>
      </c>
      <c r="B2364" t="s">
        <v>2820</v>
      </c>
    </row>
    <row r="2365" spans="1:2" x14ac:dyDescent="0.25">
      <c r="A2365" t="s">
        <v>57</v>
      </c>
      <c r="B2365" t="s">
        <v>2821</v>
      </c>
    </row>
    <row r="2366" spans="1:2" x14ac:dyDescent="0.25">
      <c r="A2366" t="s">
        <v>58</v>
      </c>
      <c r="B2366" t="s">
        <v>2822</v>
      </c>
    </row>
    <row r="2367" spans="1:2" x14ac:dyDescent="0.25">
      <c r="A2367" t="s">
        <v>67</v>
      </c>
      <c r="B2367" t="s">
        <v>2823</v>
      </c>
    </row>
    <row r="2368" spans="1:2" x14ac:dyDescent="0.25">
      <c r="A2368" t="s">
        <v>68</v>
      </c>
      <c r="B2368" t="s">
        <v>2824</v>
      </c>
    </row>
    <row r="2369" spans="1:2" x14ac:dyDescent="0.25">
      <c r="A2369" t="s">
        <v>71</v>
      </c>
      <c r="B2369" t="s">
        <v>2825</v>
      </c>
    </row>
    <row r="2370" spans="1:2" x14ac:dyDescent="0.25">
      <c r="A2370" t="s">
        <v>70</v>
      </c>
      <c r="B2370" t="s">
        <v>2826</v>
      </c>
    </row>
    <row r="2371" spans="1:2" x14ac:dyDescent="0.25">
      <c r="A2371" t="s">
        <v>72</v>
      </c>
      <c r="B2371" t="s">
        <v>2827</v>
      </c>
    </row>
    <row r="2372" spans="1:2" x14ac:dyDescent="0.25">
      <c r="A2372" t="s">
        <v>73</v>
      </c>
      <c r="B2372" t="s">
        <v>2828</v>
      </c>
    </row>
    <row r="2373" spans="1:2" x14ac:dyDescent="0.25">
      <c r="A2373" t="s">
        <v>228</v>
      </c>
      <c r="B2373" t="s">
        <v>2832</v>
      </c>
    </row>
    <row r="2374" spans="1:2" x14ac:dyDescent="0.25">
      <c r="A2374" t="s">
        <v>229</v>
      </c>
      <c r="B2374" t="s">
        <v>2833</v>
      </c>
    </row>
    <row r="2375" spans="1:2" x14ac:dyDescent="0.25">
      <c r="A2375" t="s">
        <v>230</v>
      </c>
      <c r="B2375" t="s">
        <v>2834</v>
      </c>
    </row>
    <row r="2376" spans="1:2" x14ac:dyDescent="0.25">
      <c r="A2376" t="s">
        <v>231</v>
      </c>
      <c r="B2376" t="s">
        <v>2835</v>
      </c>
    </row>
    <row r="2377" spans="1:2" x14ac:dyDescent="0.25">
      <c r="A2377" t="s">
        <v>232</v>
      </c>
      <c r="B2377" t="s">
        <v>2836</v>
      </c>
    </row>
    <row r="2378" spans="1:2" x14ac:dyDescent="0.25">
      <c r="A2378" t="s">
        <v>233</v>
      </c>
      <c r="B2378" t="s">
        <v>2837</v>
      </c>
    </row>
    <row r="2379" spans="1:2" x14ac:dyDescent="0.25">
      <c r="A2379" t="s">
        <v>234</v>
      </c>
      <c r="B2379" t="s">
        <v>2838</v>
      </c>
    </row>
    <row r="2380" spans="1:2" x14ac:dyDescent="0.25">
      <c r="A2380" t="s">
        <v>235</v>
      </c>
      <c r="B2380" t="s">
        <v>2839</v>
      </c>
    </row>
    <row r="2381" spans="1:2" x14ac:dyDescent="0.25">
      <c r="A2381" t="s">
        <v>463</v>
      </c>
      <c r="B2381" t="s">
        <v>2840</v>
      </c>
    </row>
    <row r="2382" spans="1:2" x14ac:dyDescent="0.25">
      <c r="A2382" t="s">
        <v>465</v>
      </c>
      <c r="B2382" t="s">
        <v>2841</v>
      </c>
    </row>
    <row r="2383" spans="1:2" x14ac:dyDescent="0.25">
      <c r="A2383" t="s">
        <v>902</v>
      </c>
      <c r="B2383" t="s">
        <v>2842</v>
      </c>
    </row>
    <row r="2384" spans="1:2" x14ac:dyDescent="0.25">
      <c r="A2384" t="s">
        <v>903</v>
      </c>
      <c r="B2384" t="s">
        <v>2843</v>
      </c>
    </row>
    <row r="2385" spans="1:2" x14ac:dyDescent="0.25">
      <c r="A2385" t="s">
        <v>459</v>
      </c>
      <c r="B2385" t="s">
        <v>2844</v>
      </c>
    </row>
    <row r="2386" spans="1:2" x14ac:dyDescent="0.25">
      <c r="A2386" t="s">
        <v>942</v>
      </c>
      <c r="B2386" t="s">
        <v>2845</v>
      </c>
    </row>
    <row r="2387" spans="1:2" x14ac:dyDescent="0.25">
      <c r="A2387" t="s">
        <v>2829</v>
      </c>
      <c r="B2387" t="s">
        <v>2846</v>
      </c>
    </row>
    <row r="2388" spans="1:2" x14ac:dyDescent="0.25">
      <c r="A2388" t="s">
        <v>2830</v>
      </c>
      <c r="B2388" t="s">
        <v>2847</v>
      </c>
    </row>
    <row r="2389" spans="1:2" x14ac:dyDescent="0.25">
      <c r="A2389" t="s">
        <v>52</v>
      </c>
    </row>
    <row r="2390" spans="1:2" x14ac:dyDescent="0.25">
      <c r="A2390" t="s">
        <v>53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E8"/>
  <sheetViews>
    <sheetView workbookViewId="0">
      <selection activeCell="D1" sqref="D1"/>
    </sheetView>
  </sheetViews>
  <sheetFormatPr defaultRowHeight="15" x14ac:dyDescent="0.25"/>
  <cols>
    <col min="1" max="1" width="36.7109375" style="29" customWidth="1"/>
    <col min="2" max="2" width="12.85546875" style="29" customWidth="1"/>
    <col min="3" max="3" width="13.5703125" style="29" customWidth="1"/>
    <col min="4" max="4" width="12.42578125" style="29" customWidth="1"/>
    <col min="5" max="16384" width="9.140625" style="29"/>
  </cols>
  <sheetData>
    <row r="1" spans="1:5" ht="18.75" x14ac:dyDescent="0.3">
      <c r="A1" s="168" t="s">
        <v>723</v>
      </c>
      <c r="D1" s="208"/>
    </row>
    <row r="3" spans="1:5" x14ac:dyDescent="0.25">
      <c r="A3" s="230" t="s">
        <v>2</v>
      </c>
      <c r="B3" s="163" t="s">
        <v>16</v>
      </c>
      <c r="C3" s="164" t="s">
        <v>127</v>
      </c>
      <c r="D3" s="163" t="s">
        <v>126</v>
      </c>
      <c r="E3" s="227"/>
    </row>
    <row r="4" spans="1:5" ht="30" x14ac:dyDescent="0.25">
      <c r="A4" s="297" t="s">
        <v>722</v>
      </c>
      <c r="B4" s="294">
        <v>17077</v>
      </c>
      <c r="C4" s="35">
        <v>8552</v>
      </c>
      <c r="D4" s="63">
        <v>8525</v>
      </c>
      <c r="E4" s="213"/>
    </row>
    <row r="5" spans="1:5" ht="30" x14ac:dyDescent="0.25">
      <c r="A5" s="203" t="s">
        <v>724</v>
      </c>
      <c r="B5" s="72">
        <v>15920</v>
      </c>
      <c r="C5" s="61">
        <v>8034</v>
      </c>
      <c r="D5" s="111">
        <v>7886</v>
      </c>
      <c r="E5" s="213"/>
    </row>
    <row r="8" spans="1:5" x14ac:dyDescent="0.25">
      <c r="A8" s="157" t="s">
        <v>4</v>
      </c>
      <c r="B8" s="290">
        <v>2041</v>
      </c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F27"/>
  <sheetViews>
    <sheetView workbookViewId="0">
      <selection activeCell="E1" sqref="E1"/>
    </sheetView>
  </sheetViews>
  <sheetFormatPr defaultRowHeight="15" x14ac:dyDescent="0.25"/>
  <cols>
    <col min="1" max="1" width="37.5703125" style="29" customWidth="1"/>
    <col min="2" max="2" width="15" style="29" customWidth="1"/>
    <col min="3" max="3" width="17.140625" style="29" customWidth="1"/>
    <col min="4" max="4" width="8.140625" style="29" customWidth="1"/>
    <col min="5" max="16384" width="9.140625" style="29"/>
  </cols>
  <sheetData>
    <row r="1" spans="1:6" ht="18.75" x14ac:dyDescent="0.3">
      <c r="A1" s="265" t="s">
        <v>725</v>
      </c>
      <c r="D1" s="1079"/>
    </row>
    <row r="2" spans="1:6" x14ac:dyDescent="0.25">
      <c r="A2" s="213"/>
      <c r="B2" s="28"/>
      <c r="C2" s="28"/>
      <c r="E2" s="334"/>
      <c r="F2" s="334"/>
    </row>
    <row r="3" spans="1:6" x14ac:dyDescent="0.25">
      <c r="A3" s="31"/>
      <c r="B3" s="163" t="s">
        <v>126</v>
      </c>
      <c r="C3" s="164" t="s">
        <v>127</v>
      </c>
    </row>
    <row r="4" spans="1:6" x14ac:dyDescent="0.25">
      <c r="A4" s="219" t="s">
        <v>726</v>
      </c>
      <c r="B4" s="71">
        <v>1764</v>
      </c>
      <c r="C4" s="71">
        <v>2881</v>
      </c>
    </row>
    <row r="5" spans="1:6" x14ac:dyDescent="0.25">
      <c r="A5" s="288" t="s">
        <v>727</v>
      </c>
      <c r="B5" s="216">
        <v>1338</v>
      </c>
      <c r="C5" s="216">
        <v>1872</v>
      </c>
    </row>
    <row r="6" spans="1:6" x14ac:dyDescent="0.25">
      <c r="A6" s="288" t="s">
        <v>728</v>
      </c>
      <c r="B6" s="216">
        <v>1546</v>
      </c>
      <c r="C6" s="216">
        <v>1596</v>
      </c>
    </row>
    <row r="7" spans="1:6" x14ac:dyDescent="0.25">
      <c r="A7" s="288" t="s">
        <v>729</v>
      </c>
      <c r="B7" s="216">
        <v>2262</v>
      </c>
      <c r="C7" s="216">
        <v>1963</v>
      </c>
    </row>
    <row r="8" spans="1:6" x14ac:dyDescent="0.25">
      <c r="A8" s="288" t="s">
        <v>730</v>
      </c>
      <c r="B8" s="216">
        <v>5</v>
      </c>
      <c r="C8" s="216">
        <v>46</v>
      </c>
    </row>
    <row r="9" spans="1:6" x14ac:dyDescent="0.25">
      <c r="A9" s="288" t="s">
        <v>731</v>
      </c>
      <c r="B9" s="216">
        <v>743</v>
      </c>
      <c r="C9" s="216">
        <v>757</v>
      </c>
    </row>
    <row r="10" spans="1:6" ht="30" x14ac:dyDescent="0.25">
      <c r="A10" s="295" t="s">
        <v>732</v>
      </c>
      <c r="B10" s="216">
        <v>2221</v>
      </c>
      <c r="C10" s="216">
        <v>307</v>
      </c>
    </row>
    <row r="11" spans="1:6" x14ac:dyDescent="0.25">
      <c r="A11" s="288" t="s">
        <v>895</v>
      </c>
      <c r="B11" s="216">
        <v>390</v>
      </c>
      <c r="C11" s="216">
        <v>628</v>
      </c>
    </row>
    <row r="12" spans="1:6" x14ac:dyDescent="0.25">
      <c r="A12" s="296" t="s">
        <v>16</v>
      </c>
      <c r="B12" s="1">
        <f>SUM(B4:B11)</f>
        <v>10269</v>
      </c>
      <c r="C12" s="1">
        <f>SUM(C4:C11)</f>
        <v>10050</v>
      </c>
    </row>
    <row r="16" spans="1:6" ht="18.75" x14ac:dyDescent="0.3">
      <c r="A16" s="265" t="s">
        <v>2831</v>
      </c>
    </row>
    <row r="17" spans="1:3" x14ac:dyDescent="0.25">
      <c r="A17" s="213"/>
      <c r="B17" s="28"/>
      <c r="C17" s="28"/>
    </row>
    <row r="18" spans="1:3" x14ac:dyDescent="0.25">
      <c r="A18" s="31"/>
      <c r="B18" s="163" t="s">
        <v>126</v>
      </c>
      <c r="C18" s="164" t="s">
        <v>127</v>
      </c>
    </row>
    <row r="19" spans="1:3" x14ac:dyDescent="0.25">
      <c r="A19" s="219" t="s">
        <v>726</v>
      </c>
      <c r="B19" s="71">
        <v>2083</v>
      </c>
      <c r="C19" s="71">
        <v>2973</v>
      </c>
    </row>
    <row r="20" spans="1:3" x14ac:dyDescent="0.25">
      <c r="A20" s="288" t="s">
        <v>727</v>
      </c>
      <c r="B20" s="216">
        <v>664</v>
      </c>
      <c r="C20" s="216">
        <v>770</v>
      </c>
    </row>
    <row r="21" spans="1:3" x14ac:dyDescent="0.25">
      <c r="A21" s="288" t="s">
        <v>728</v>
      </c>
      <c r="B21" s="216">
        <v>1090</v>
      </c>
      <c r="C21" s="216">
        <v>1214</v>
      </c>
    </row>
    <row r="22" spans="1:3" x14ac:dyDescent="0.25">
      <c r="A22" s="288" t="s">
        <v>729</v>
      </c>
      <c r="B22" s="216">
        <v>2067</v>
      </c>
      <c r="C22" s="216">
        <v>1928</v>
      </c>
    </row>
    <row r="23" spans="1:3" x14ac:dyDescent="0.25">
      <c r="A23" s="288" t="s">
        <v>730</v>
      </c>
      <c r="B23" s="216">
        <v>4</v>
      </c>
      <c r="C23" s="216">
        <v>11</v>
      </c>
    </row>
    <row r="24" spans="1:3" x14ac:dyDescent="0.25">
      <c r="A24" s="288" t="s">
        <v>731</v>
      </c>
      <c r="B24" s="216">
        <v>596</v>
      </c>
      <c r="C24" s="216">
        <v>526</v>
      </c>
    </row>
    <row r="25" spans="1:3" ht="30" x14ac:dyDescent="0.25">
      <c r="A25" s="295" t="s">
        <v>732</v>
      </c>
      <c r="B25" s="216">
        <v>1473</v>
      </c>
      <c r="C25" s="216">
        <v>207</v>
      </c>
    </row>
    <row r="26" spans="1:3" x14ac:dyDescent="0.25">
      <c r="A26" s="288" t="s">
        <v>895</v>
      </c>
      <c r="B26" s="216">
        <v>499</v>
      </c>
      <c r="C26" s="216">
        <v>886</v>
      </c>
    </row>
    <row r="27" spans="1:3" x14ac:dyDescent="0.25">
      <c r="A27" s="296" t="s">
        <v>16</v>
      </c>
      <c r="B27" s="1">
        <f>SUM(B19:B26)</f>
        <v>8476</v>
      </c>
      <c r="C27" s="1">
        <f>SUM(C19:C26)</f>
        <v>8515</v>
      </c>
    </row>
  </sheetData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L13"/>
  <sheetViews>
    <sheetView zoomScaleNormal="100" workbookViewId="0">
      <selection activeCell="L1" sqref="L1"/>
    </sheetView>
  </sheetViews>
  <sheetFormatPr defaultRowHeight="15" x14ac:dyDescent="0.25"/>
  <cols>
    <col min="1" max="1" width="10.140625" style="29" customWidth="1"/>
    <col min="2" max="2" width="8.7109375" style="29" customWidth="1"/>
    <col min="3" max="3" width="10.140625" style="29" customWidth="1"/>
    <col min="4" max="4" width="10.28515625" style="29" customWidth="1"/>
    <col min="5" max="5" width="14.5703125" style="29" customWidth="1"/>
    <col min="6" max="6" width="12.42578125" style="29" customWidth="1"/>
    <col min="7" max="7" width="11.28515625" style="29" customWidth="1"/>
    <col min="8" max="9" width="9.140625" style="29"/>
    <col min="10" max="10" width="20.42578125" style="29" customWidth="1"/>
    <col min="11" max="16384" width="9.140625" style="29"/>
  </cols>
  <sheetData>
    <row r="1" spans="1:12" x14ac:dyDescent="0.25">
      <c r="A1" s="334"/>
      <c r="B1" s="255"/>
      <c r="C1" s="255"/>
      <c r="D1" s="255"/>
    </row>
    <row r="2" spans="1:12" ht="29.25" customHeight="1" x14ac:dyDescent="0.25">
      <c r="A2" s="1197" t="s">
        <v>4</v>
      </c>
      <c r="B2" s="1201" t="s">
        <v>894</v>
      </c>
      <c r="C2" s="1202"/>
      <c r="D2" s="1203"/>
      <c r="E2" s="1199" t="s">
        <v>6</v>
      </c>
      <c r="F2" s="1199" t="s">
        <v>14</v>
      </c>
      <c r="G2" s="1204" t="s">
        <v>1075</v>
      </c>
      <c r="H2" s="1205"/>
      <c r="I2" s="1206"/>
      <c r="J2" s="1199" t="s">
        <v>1407</v>
      </c>
    </row>
    <row r="3" spans="1:12" x14ac:dyDescent="0.25">
      <c r="A3" s="1198"/>
      <c r="B3" s="496" t="s">
        <v>16</v>
      </c>
      <c r="C3" s="497" t="s">
        <v>17</v>
      </c>
      <c r="D3" s="497" t="s">
        <v>18</v>
      </c>
      <c r="E3" s="1200"/>
      <c r="F3" s="1200"/>
      <c r="G3" s="496" t="s">
        <v>16</v>
      </c>
      <c r="H3" s="497" t="s">
        <v>17</v>
      </c>
      <c r="I3" s="498" t="s">
        <v>18</v>
      </c>
      <c r="J3" s="1200"/>
    </row>
    <row r="4" spans="1:12" x14ac:dyDescent="0.25">
      <c r="A4" s="499">
        <v>2020</v>
      </c>
      <c r="B4" s="1026">
        <v>74.59</v>
      </c>
      <c r="C4" s="1027">
        <v>72.56</v>
      </c>
      <c r="D4" s="1027">
        <v>76.8</v>
      </c>
      <c r="E4" s="1028">
        <v>29</v>
      </c>
      <c r="F4" s="1028">
        <v>141.80000000000001</v>
      </c>
      <c r="G4" s="1029">
        <v>43.3</v>
      </c>
      <c r="H4" s="1030">
        <v>42.3</v>
      </c>
      <c r="I4" s="1031">
        <v>44.3</v>
      </c>
      <c r="J4" s="1028">
        <v>21.8</v>
      </c>
    </row>
    <row r="5" spans="1:12" x14ac:dyDescent="0.25">
      <c r="A5" s="500">
        <v>2021</v>
      </c>
      <c r="B5" s="759">
        <v>72.94</v>
      </c>
      <c r="C5" s="760">
        <v>70.45</v>
      </c>
      <c r="D5" s="760">
        <v>75.69</v>
      </c>
      <c r="E5" s="1032">
        <v>29</v>
      </c>
      <c r="F5" s="1032">
        <v>144.69999999999999</v>
      </c>
      <c r="G5" s="1033">
        <v>43.4</v>
      </c>
      <c r="H5" s="1034">
        <v>42.4</v>
      </c>
      <c r="I5" s="1035">
        <v>44.4</v>
      </c>
      <c r="J5" s="1032">
        <v>11.1</v>
      </c>
    </row>
    <row r="6" spans="1:12" x14ac:dyDescent="0.25">
      <c r="A6" s="501">
        <v>2022</v>
      </c>
      <c r="B6" s="1020">
        <v>72.09</v>
      </c>
      <c r="C6" s="1021">
        <v>69.63</v>
      </c>
      <c r="D6" s="1021">
        <v>74.849999999999994</v>
      </c>
      <c r="E6" s="1022">
        <v>27</v>
      </c>
      <c r="F6" s="1022">
        <v>156.69999999999999</v>
      </c>
      <c r="G6" s="1023">
        <v>44.3</v>
      </c>
      <c r="H6" s="1024">
        <v>43.2</v>
      </c>
      <c r="I6" s="1025">
        <v>45.3</v>
      </c>
      <c r="J6" s="1022">
        <v>17.600000000000001</v>
      </c>
      <c r="L6" s="134" t="s">
        <v>1074</v>
      </c>
    </row>
    <row r="7" spans="1:12" x14ac:dyDescent="0.25">
      <c r="A7" s="213"/>
      <c r="B7" s="213"/>
      <c r="C7" s="213"/>
      <c r="D7" s="213"/>
      <c r="E7" s="213"/>
      <c r="F7" s="213"/>
      <c r="H7" s="213"/>
      <c r="I7" s="213"/>
      <c r="J7" s="213"/>
    </row>
    <row r="8" spans="1:12" x14ac:dyDescent="0.25">
      <c r="A8" s="213"/>
      <c r="B8" s="213"/>
      <c r="C8" s="213"/>
      <c r="D8" s="213"/>
      <c r="E8" s="213"/>
      <c r="F8" s="213"/>
      <c r="G8" s="134"/>
      <c r="H8" s="213"/>
      <c r="I8" s="213"/>
      <c r="J8" s="213"/>
    </row>
    <row r="10" spans="1:12" x14ac:dyDescent="0.25">
      <c r="A10" s="230" t="s">
        <v>2436</v>
      </c>
      <c r="B10" s="31"/>
    </row>
    <row r="11" spans="1:12" x14ac:dyDescent="0.25">
      <c r="A11" s="633">
        <f>A4</f>
        <v>2020</v>
      </c>
      <c r="B11" s="627">
        <f>IF(ISBLANK(J4),"",J4)</f>
        <v>21.8</v>
      </c>
    </row>
    <row r="12" spans="1:12" x14ac:dyDescent="0.25">
      <c r="A12" s="634">
        <f t="shared" ref="A12:A13" si="0">A5</f>
        <v>2021</v>
      </c>
      <c r="B12" s="628">
        <f t="shared" ref="B12:B13" si="1">IF(ISBLANK(J5),"",J5)</f>
        <v>11.1</v>
      </c>
    </row>
    <row r="13" spans="1:12" x14ac:dyDescent="0.25">
      <c r="A13" s="635">
        <f t="shared" si="0"/>
        <v>2022</v>
      </c>
      <c r="B13" s="629">
        <f t="shared" si="1"/>
        <v>17.600000000000001</v>
      </c>
    </row>
  </sheetData>
  <mergeCells count="6">
    <mergeCell ref="A2:A3"/>
    <mergeCell ref="J2:J3"/>
    <mergeCell ref="B2:D2"/>
    <mergeCell ref="E2:E3"/>
    <mergeCell ref="F2:F3"/>
    <mergeCell ref="G2:I2"/>
  </mergeCells>
  <pageMargins left="0.7" right="0.7" top="0.75" bottom="0.75" header="0.3" footer="0.3"/>
  <pageSetup scale="62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F10"/>
  <sheetViews>
    <sheetView workbookViewId="0"/>
  </sheetViews>
  <sheetFormatPr defaultRowHeight="15" x14ac:dyDescent="0.25"/>
  <cols>
    <col min="1" max="1" width="51" style="29" customWidth="1"/>
    <col min="2" max="2" width="14.7109375" style="29" customWidth="1"/>
    <col min="3" max="3" width="10.85546875" style="29" customWidth="1"/>
    <col min="4" max="4" width="63" style="29" customWidth="1"/>
    <col min="5" max="5" width="12.28515625" style="29" customWidth="1"/>
    <col min="6" max="16384" width="9.140625" style="29"/>
  </cols>
  <sheetData>
    <row r="1" spans="1:6" x14ac:dyDescent="0.25">
      <c r="B1" s="255"/>
      <c r="C1" s="255"/>
      <c r="D1" s="255"/>
      <c r="E1" s="255"/>
    </row>
    <row r="2" spans="1:6" x14ac:dyDescent="0.25">
      <c r="A2" s="255"/>
      <c r="B2" s="255"/>
      <c r="C2" s="255"/>
      <c r="D2" s="255"/>
      <c r="E2" s="255"/>
    </row>
    <row r="3" spans="1:6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</row>
    <row r="4" spans="1:6" x14ac:dyDescent="0.25">
      <c r="A4" s="771" t="s">
        <v>1009</v>
      </c>
      <c r="B4" s="361"/>
      <c r="C4" s="361"/>
      <c r="D4" s="361"/>
      <c r="E4" s="56"/>
      <c r="F4" s="255"/>
    </row>
    <row r="5" spans="1:6" x14ac:dyDescent="0.25">
      <c r="A5" s="775" t="s">
        <v>1516</v>
      </c>
      <c r="B5" s="1036">
        <v>4408</v>
      </c>
      <c r="C5" s="1036">
        <v>2022</v>
      </c>
      <c r="D5" s="770" t="s">
        <v>1364</v>
      </c>
      <c r="E5" s="59" t="s">
        <v>5</v>
      </c>
      <c r="F5" s="255"/>
    </row>
    <row r="6" spans="1:6" x14ac:dyDescent="0.25">
      <c r="A6" s="775" t="s">
        <v>1517</v>
      </c>
      <c r="B6" s="1036">
        <v>5042</v>
      </c>
      <c r="C6" s="1036">
        <v>2022</v>
      </c>
      <c r="D6" s="770" t="s">
        <v>1364</v>
      </c>
      <c r="E6" s="59" t="s">
        <v>5</v>
      </c>
      <c r="F6" s="255"/>
    </row>
    <row r="7" spans="1:6" x14ac:dyDescent="0.25">
      <c r="A7" s="772" t="s">
        <v>1010</v>
      </c>
      <c r="B7" s="58">
        <v>29.5</v>
      </c>
      <c r="C7" s="58">
        <v>2022</v>
      </c>
      <c r="D7" s="129" t="s">
        <v>1365</v>
      </c>
      <c r="E7" s="59" t="s">
        <v>5</v>
      </c>
      <c r="F7" s="255"/>
    </row>
    <row r="8" spans="1:6" x14ac:dyDescent="0.25">
      <c r="A8" s="773" t="s">
        <v>149</v>
      </c>
      <c r="B8" s="58">
        <v>58912</v>
      </c>
      <c r="C8" s="58">
        <v>2022</v>
      </c>
      <c r="D8" s="129" t="s">
        <v>1364</v>
      </c>
      <c r="E8" s="59" t="s">
        <v>5</v>
      </c>
    </row>
    <row r="9" spans="1:6" x14ac:dyDescent="0.25">
      <c r="A9" s="772" t="s">
        <v>150</v>
      </c>
      <c r="B9" s="58">
        <v>1868</v>
      </c>
      <c r="C9" s="58">
        <v>2023</v>
      </c>
      <c r="D9" s="129" t="s">
        <v>826</v>
      </c>
      <c r="E9" s="59" t="s">
        <v>5</v>
      </c>
    </row>
    <row r="10" spans="1:6" x14ac:dyDescent="0.25">
      <c r="A10" s="774" t="s">
        <v>151</v>
      </c>
      <c r="B10" s="61">
        <v>115</v>
      </c>
      <c r="C10" s="61">
        <v>2022</v>
      </c>
      <c r="D10" s="359" t="s">
        <v>1366</v>
      </c>
      <c r="E10" s="62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P37"/>
  <sheetViews>
    <sheetView zoomScale="90" zoomScaleNormal="90" workbookViewId="0"/>
  </sheetViews>
  <sheetFormatPr defaultRowHeight="15" x14ac:dyDescent="0.25"/>
  <cols>
    <col min="1" max="1" width="8.5703125" style="29" customWidth="1"/>
    <col min="2" max="2" width="16.85546875" style="29" customWidth="1"/>
    <col min="3" max="3" width="17.28515625" style="29" customWidth="1"/>
    <col min="4" max="4" width="12.28515625" style="29" customWidth="1"/>
    <col min="5" max="5" width="10.42578125" style="29" customWidth="1"/>
    <col min="6" max="6" width="13.28515625" style="29" customWidth="1"/>
    <col min="7" max="7" width="12.7109375" style="29" customWidth="1"/>
    <col min="8" max="8" width="12" style="29" customWidth="1"/>
    <col min="9" max="10" width="12.85546875" style="29" customWidth="1"/>
    <col min="11" max="11" width="12.5703125" style="29" customWidth="1"/>
    <col min="12" max="12" width="12.85546875" style="29" customWidth="1"/>
    <col min="13" max="15" width="15.42578125" style="29" customWidth="1"/>
    <col min="16" max="16384" width="9.140625" style="29"/>
  </cols>
  <sheetData>
    <row r="1" spans="1:16" x14ac:dyDescent="0.25">
      <c r="A1" s="945"/>
      <c r="B1" s="945"/>
    </row>
    <row r="2" spans="1:16" x14ac:dyDescent="0.25">
      <c r="A2" s="255"/>
      <c r="B2" s="255"/>
    </row>
    <row r="3" spans="1:16" ht="64.5" customHeight="1" x14ac:dyDescent="0.25">
      <c r="A3" s="1197" t="s">
        <v>4</v>
      </c>
      <c r="B3" s="878" t="s">
        <v>1729</v>
      </c>
      <c r="C3" s="1209" t="s">
        <v>1730</v>
      </c>
      <c r="D3" s="1210"/>
      <c r="E3" s="1211"/>
      <c r="F3" s="1209" t="s">
        <v>2029</v>
      </c>
      <c r="G3" s="1210"/>
      <c r="H3" s="1211"/>
      <c r="I3" s="502" t="s">
        <v>149</v>
      </c>
      <c r="J3" s="1207" t="s">
        <v>150</v>
      </c>
      <c r="K3" s="1208"/>
      <c r="L3" s="1208"/>
      <c r="M3" s="1212" t="s">
        <v>151</v>
      </c>
      <c r="N3" s="1212"/>
      <c r="O3" s="1212"/>
    </row>
    <row r="4" spans="1:16" x14ac:dyDescent="0.25">
      <c r="A4" s="1198"/>
      <c r="B4" s="777" t="s">
        <v>16</v>
      </c>
      <c r="C4" s="778" t="s">
        <v>16</v>
      </c>
      <c r="D4" s="779" t="s">
        <v>127</v>
      </c>
      <c r="E4" s="776" t="s">
        <v>126</v>
      </c>
      <c r="F4" s="777" t="s">
        <v>16</v>
      </c>
      <c r="G4" s="779" t="s">
        <v>127</v>
      </c>
      <c r="H4" s="779" t="s">
        <v>126</v>
      </c>
      <c r="I4" s="777" t="s">
        <v>16</v>
      </c>
      <c r="J4" s="778" t="s">
        <v>16</v>
      </c>
      <c r="K4" s="779" t="s">
        <v>127</v>
      </c>
      <c r="L4" s="779" t="s">
        <v>126</v>
      </c>
      <c r="M4" s="780" t="s">
        <v>16</v>
      </c>
      <c r="N4" s="1003" t="s">
        <v>127</v>
      </c>
      <c r="O4" s="1003" t="s">
        <v>126</v>
      </c>
    </row>
    <row r="5" spans="1:16" x14ac:dyDescent="0.25">
      <c r="A5" s="122">
        <v>2020</v>
      </c>
      <c r="B5" s="70">
        <v>4454</v>
      </c>
      <c r="C5" s="70">
        <v>4973</v>
      </c>
      <c r="D5" s="55">
        <v>2955</v>
      </c>
      <c r="E5" s="110">
        <v>2018</v>
      </c>
      <c r="F5" s="55">
        <v>27.2</v>
      </c>
      <c r="G5" s="55">
        <v>32.200000000000003</v>
      </c>
      <c r="H5" s="110">
        <v>22.1</v>
      </c>
      <c r="I5" s="55">
        <v>49646</v>
      </c>
      <c r="J5" s="70"/>
      <c r="K5" s="55"/>
      <c r="L5" s="55"/>
      <c r="M5" s="71">
        <v>101</v>
      </c>
      <c r="N5" s="71">
        <v>86</v>
      </c>
      <c r="O5" s="71">
        <v>116</v>
      </c>
    </row>
    <row r="6" spans="1:16" x14ac:dyDescent="0.25">
      <c r="A6" s="217">
        <v>2021</v>
      </c>
      <c r="B6" s="214">
        <v>4358</v>
      </c>
      <c r="C6" s="214">
        <v>4955</v>
      </c>
      <c r="D6" s="58">
        <v>2937</v>
      </c>
      <c r="E6" s="162">
        <v>2018</v>
      </c>
      <c r="F6" s="58">
        <v>27.5</v>
      </c>
      <c r="G6" s="58">
        <v>32.5</v>
      </c>
      <c r="H6" s="162">
        <v>22.5</v>
      </c>
      <c r="I6" s="58">
        <v>53772</v>
      </c>
      <c r="J6" s="214">
        <v>2150</v>
      </c>
      <c r="K6" s="58">
        <v>862</v>
      </c>
      <c r="L6" s="58">
        <v>1288</v>
      </c>
      <c r="M6" s="216">
        <v>120</v>
      </c>
      <c r="N6" s="216">
        <v>96</v>
      </c>
      <c r="O6" s="216">
        <v>145</v>
      </c>
    </row>
    <row r="7" spans="1:16" x14ac:dyDescent="0.25">
      <c r="A7" s="231">
        <v>2022</v>
      </c>
      <c r="B7" s="169">
        <v>4408</v>
      </c>
      <c r="C7" s="169">
        <v>5042</v>
      </c>
      <c r="D7" s="94">
        <v>2939</v>
      </c>
      <c r="E7" s="171">
        <v>2104</v>
      </c>
      <c r="F7" s="94">
        <v>29.5</v>
      </c>
      <c r="G7" s="58">
        <v>34.299999999999997</v>
      </c>
      <c r="H7" s="162">
        <v>24.7</v>
      </c>
      <c r="I7" s="94">
        <v>58912</v>
      </c>
      <c r="J7" s="169">
        <v>1952</v>
      </c>
      <c r="K7" s="94">
        <v>797</v>
      </c>
      <c r="L7" s="94">
        <v>1155</v>
      </c>
      <c r="M7" s="216">
        <v>115</v>
      </c>
      <c r="N7" s="216">
        <v>94</v>
      </c>
      <c r="O7" s="216">
        <v>137</v>
      </c>
    </row>
    <row r="8" spans="1:16" x14ac:dyDescent="0.25">
      <c r="A8" s="963">
        <v>2023</v>
      </c>
      <c r="B8" s="1080"/>
      <c r="C8" s="1081"/>
      <c r="D8" s="1082"/>
      <c r="E8" s="1083"/>
      <c r="F8" s="1081"/>
      <c r="G8" s="61"/>
      <c r="H8" s="111"/>
      <c r="I8" s="1083"/>
      <c r="J8" s="1081">
        <v>1868</v>
      </c>
      <c r="K8" s="1082">
        <v>777</v>
      </c>
      <c r="L8" s="1082">
        <v>1091</v>
      </c>
      <c r="M8" s="1080"/>
      <c r="N8" s="1084"/>
      <c r="O8" s="73"/>
      <c r="P8" s="206"/>
    </row>
    <row r="9" spans="1:16" x14ac:dyDescent="0.25">
      <c r="L9" s="213"/>
      <c r="M9" s="199"/>
      <c r="N9" s="199"/>
    </row>
    <row r="10" spans="1:16" x14ac:dyDescent="0.25">
      <c r="L10" s="213"/>
      <c r="M10" s="199"/>
      <c r="N10" s="199"/>
    </row>
    <row r="11" spans="1:16" x14ac:dyDescent="0.25">
      <c r="L11" s="213"/>
      <c r="M11" s="199"/>
      <c r="N11" s="199"/>
    </row>
    <row r="12" spans="1:16" x14ac:dyDescent="0.25">
      <c r="A12" s="507" t="s">
        <v>2342</v>
      </c>
      <c r="F12" s="507" t="s">
        <v>2439</v>
      </c>
      <c r="I12" s="507"/>
      <c r="K12" s="507" t="s">
        <v>2795</v>
      </c>
      <c r="O12" s="507" t="s">
        <v>502</v>
      </c>
    </row>
    <row r="13" spans="1:16" x14ac:dyDescent="0.25">
      <c r="A13" s="516">
        <f>A5</f>
        <v>2020</v>
      </c>
      <c r="B13" s="312">
        <f>IF(ISBLANK(I5),"",I5)</f>
        <v>49646</v>
      </c>
      <c r="F13" s="480"/>
      <c r="G13" s="504" t="s">
        <v>541</v>
      </c>
      <c r="H13" s="504" t="s">
        <v>542</v>
      </c>
      <c r="K13" s="480"/>
      <c r="L13" s="504" t="s">
        <v>541</v>
      </c>
      <c r="M13" s="504" t="s">
        <v>542</v>
      </c>
      <c r="P13" s="206"/>
    </row>
    <row r="14" spans="1:16" x14ac:dyDescent="0.25">
      <c r="A14" s="488">
        <f>A6</f>
        <v>2021</v>
      </c>
      <c r="B14" s="481">
        <f t="shared" ref="B14:B15" si="0">IF(ISBLANK(I6),"",I6)</f>
        <v>53772</v>
      </c>
      <c r="F14" s="516">
        <f>A5</f>
        <v>2020</v>
      </c>
      <c r="G14" s="312">
        <f>IF(ISBLANK(E5),"",E5)</f>
        <v>2018</v>
      </c>
      <c r="H14" s="312">
        <f>IF(ISBLANK(D5),"",D5)</f>
        <v>2955</v>
      </c>
      <c r="K14" s="516">
        <f>A6</f>
        <v>2021</v>
      </c>
      <c r="L14" s="312">
        <f>IF(ISBLANK(L6),"",L6)</f>
        <v>1288</v>
      </c>
      <c r="M14" s="312">
        <f>IF(ISBLANK(K6),"",K6)</f>
        <v>862</v>
      </c>
    </row>
    <row r="15" spans="1:16" x14ac:dyDescent="0.25">
      <c r="A15" s="483">
        <f>A7</f>
        <v>2022</v>
      </c>
      <c r="B15" s="313">
        <f t="shared" si="0"/>
        <v>58912</v>
      </c>
      <c r="F15" s="488">
        <f t="shared" ref="F15:F16" si="1">A6</f>
        <v>2021</v>
      </c>
      <c r="G15" s="481">
        <f t="shared" ref="G15:G16" si="2">IF(ISBLANK(E6),"",E6)</f>
        <v>2018</v>
      </c>
      <c r="H15" s="481">
        <f t="shared" ref="H15:H16" si="3">IF(ISBLANK(D6),"",D6)</f>
        <v>2937</v>
      </c>
      <c r="K15" s="488">
        <f>A7</f>
        <v>2022</v>
      </c>
      <c r="L15" s="481">
        <f t="shared" ref="L15:L16" si="4">IF(ISBLANK(L7),"",L7)</f>
        <v>1155</v>
      </c>
      <c r="M15" s="481">
        <f t="shared" ref="M15:M16" si="5">IF(ISBLANK(K7),"",K7)</f>
        <v>797</v>
      </c>
    </row>
    <row r="16" spans="1:16" x14ac:dyDescent="0.25">
      <c r="A16" s="166"/>
      <c r="B16" s="572"/>
      <c r="F16" s="483">
        <f t="shared" si="1"/>
        <v>2022</v>
      </c>
      <c r="G16" s="313">
        <f t="shared" si="2"/>
        <v>2104</v>
      </c>
      <c r="H16" s="313">
        <f t="shared" si="3"/>
        <v>2939</v>
      </c>
      <c r="K16" s="483">
        <f>A8</f>
        <v>2023</v>
      </c>
      <c r="L16" s="313">
        <f t="shared" si="4"/>
        <v>1091</v>
      </c>
      <c r="M16" s="313">
        <f t="shared" si="5"/>
        <v>777</v>
      </c>
    </row>
    <row r="17" spans="1:15" x14ac:dyDescent="0.25">
      <c r="A17" s="213"/>
      <c r="B17" s="199"/>
    </row>
    <row r="19" spans="1:15" x14ac:dyDescent="0.25">
      <c r="A19" s="507" t="s">
        <v>2437</v>
      </c>
      <c r="F19" s="507" t="s">
        <v>2440</v>
      </c>
      <c r="I19" s="161"/>
      <c r="K19" s="507" t="s">
        <v>2796</v>
      </c>
      <c r="O19" s="161" t="s">
        <v>501</v>
      </c>
    </row>
    <row r="20" spans="1:15" x14ac:dyDescent="0.25">
      <c r="A20" s="516">
        <f>A5</f>
        <v>2020</v>
      </c>
      <c r="B20" s="312">
        <f>IF(ISBLANK(B5),"",B5)</f>
        <v>4454</v>
      </c>
      <c r="C20" s="946"/>
      <c r="D20" s="879"/>
      <c r="F20" s="480"/>
      <c r="G20" s="504" t="s">
        <v>499</v>
      </c>
      <c r="H20" s="504" t="s">
        <v>500</v>
      </c>
      <c r="K20" s="480"/>
      <c r="L20" s="504" t="s">
        <v>499</v>
      </c>
      <c r="M20" s="504" t="s">
        <v>500</v>
      </c>
    </row>
    <row r="21" spans="1:15" x14ac:dyDescent="0.25">
      <c r="A21" s="488">
        <f t="shared" ref="A21:A22" si="6">A6</f>
        <v>2021</v>
      </c>
      <c r="B21" s="481">
        <f t="shared" ref="B21:B22" si="7">IF(ISBLANK(B6),"",B6)</f>
        <v>4358</v>
      </c>
      <c r="C21" s="375"/>
      <c r="D21" s="199"/>
      <c r="F21" s="516">
        <f>A5</f>
        <v>2020</v>
      </c>
      <c r="G21" s="312">
        <f>IF(ISBLANK(E5),"",E5)</f>
        <v>2018</v>
      </c>
      <c r="H21" s="312">
        <f>IF(ISBLANK(D5),"",D5)</f>
        <v>2955</v>
      </c>
      <c r="K21" s="516">
        <f>A6</f>
        <v>2021</v>
      </c>
      <c r="L21" s="312">
        <f>IF(ISBLANK(L6),"",L6)</f>
        <v>1288</v>
      </c>
      <c r="M21" s="312">
        <f>IF(ISBLANK(K6),"",K6)</f>
        <v>862</v>
      </c>
    </row>
    <row r="22" spans="1:15" x14ac:dyDescent="0.25">
      <c r="A22" s="483">
        <f t="shared" si="6"/>
        <v>2022</v>
      </c>
      <c r="B22" s="313">
        <f t="shared" si="7"/>
        <v>4408</v>
      </c>
      <c r="C22" s="375"/>
      <c r="D22" s="199"/>
      <c r="F22" s="488">
        <f t="shared" ref="F22:F23" si="8">A6</f>
        <v>2021</v>
      </c>
      <c r="G22" s="481">
        <f t="shared" ref="G22:G23" si="9">IF(ISBLANK(E6),"",E6)</f>
        <v>2018</v>
      </c>
      <c r="H22" s="481">
        <f t="shared" ref="H22:H23" si="10">IF(ISBLANK(D6),"",D6)</f>
        <v>2937</v>
      </c>
      <c r="K22" s="488">
        <f>A7</f>
        <v>2022</v>
      </c>
      <c r="L22" s="481">
        <f>IF(ISBLANK(L7),"",L7)</f>
        <v>1155</v>
      </c>
      <c r="M22" s="481">
        <f>IF(ISBLANK(K7),"",K7)</f>
        <v>797</v>
      </c>
    </row>
    <row r="23" spans="1:15" x14ac:dyDescent="0.25">
      <c r="B23" s="28"/>
      <c r="C23" s="199"/>
      <c r="D23" s="199"/>
      <c r="F23" s="483">
        <f t="shared" si="8"/>
        <v>2022</v>
      </c>
      <c r="G23" s="313">
        <f t="shared" si="9"/>
        <v>2104</v>
      </c>
      <c r="H23" s="313">
        <f t="shared" si="10"/>
        <v>2939</v>
      </c>
      <c r="K23" s="483">
        <f>A8</f>
        <v>2023</v>
      </c>
      <c r="L23" s="313">
        <f>IF(ISBLANK(L8),"",L8)</f>
        <v>1091</v>
      </c>
      <c r="M23" s="313">
        <f>IF(ISBLANK(K8),"",K8)</f>
        <v>777</v>
      </c>
    </row>
    <row r="24" spans="1:15" x14ac:dyDescent="0.25">
      <c r="A24" s="213"/>
      <c r="B24" s="199"/>
    </row>
    <row r="25" spans="1:15" x14ac:dyDescent="0.25">
      <c r="A25" s="507" t="s">
        <v>2438</v>
      </c>
      <c r="E25" s="30"/>
      <c r="F25" s="30"/>
      <c r="G25" s="30"/>
      <c r="H25" s="30"/>
      <c r="I25" s="30"/>
      <c r="J25" s="30"/>
      <c r="K25" s="30"/>
      <c r="L25" s="30"/>
      <c r="M25" s="30"/>
      <c r="N25" s="30"/>
      <c r="O25" s="30"/>
    </row>
    <row r="26" spans="1:15" x14ac:dyDescent="0.25">
      <c r="A26" s="516">
        <f>A5</f>
        <v>2020</v>
      </c>
      <c r="B26" s="312">
        <f>IF(ISBLANK(B5),"",B5)</f>
        <v>4454</v>
      </c>
      <c r="C26" s="879"/>
      <c r="D26" s="879"/>
      <c r="F26" s="507" t="s">
        <v>2441</v>
      </c>
      <c r="I26" s="507"/>
      <c r="K26" s="507" t="s">
        <v>2443</v>
      </c>
      <c r="O26" s="507"/>
    </row>
    <row r="27" spans="1:15" x14ac:dyDescent="0.25">
      <c r="A27" s="488">
        <f t="shared" ref="A27:A28" si="11">A6</f>
        <v>2021</v>
      </c>
      <c r="B27" s="481">
        <f t="shared" ref="B27:B28" si="12">IF(ISBLANK(B6),"",B6)</f>
        <v>4358</v>
      </c>
      <c r="C27" s="375"/>
      <c r="D27" s="199"/>
      <c r="F27" s="480"/>
      <c r="G27" s="504" t="s">
        <v>541</v>
      </c>
      <c r="H27" s="504" t="s">
        <v>542</v>
      </c>
      <c r="K27" s="480"/>
      <c r="L27" s="504" t="s">
        <v>541</v>
      </c>
      <c r="M27" s="504" t="s">
        <v>542</v>
      </c>
      <c r="N27" s="213"/>
    </row>
    <row r="28" spans="1:15" x14ac:dyDescent="0.25">
      <c r="A28" s="483">
        <f t="shared" si="11"/>
        <v>2022</v>
      </c>
      <c r="B28" s="313">
        <f t="shared" si="12"/>
        <v>4408</v>
      </c>
      <c r="C28" s="375"/>
      <c r="D28" s="199"/>
      <c r="F28" s="516">
        <f>A5</f>
        <v>2020</v>
      </c>
      <c r="G28" s="312">
        <f>IF(ISBLANK(H5),"",H5)</f>
        <v>22.1</v>
      </c>
      <c r="H28" s="312">
        <f>IF(ISBLANK(G5),"",G5)</f>
        <v>32.200000000000003</v>
      </c>
      <c r="K28" s="516">
        <f>A5</f>
        <v>2020</v>
      </c>
      <c r="L28" s="312">
        <f>IF(ISBLANK(O5),"",O5)</f>
        <v>116</v>
      </c>
      <c r="M28" s="312">
        <f>IF(ISBLANK(N5),"",N5)</f>
        <v>86</v>
      </c>
    </row>
    <row r="29" spans="1:15" x14ac:dyDescent="0.25">
      <c r="B29" s="28"/>
      <c r="C29" s="199"/>
      <c r="D29" s="199"/>
      <c r="F29" s="488">
        <f t="shared" ref="F29:F30" si="13">A6</f>
        <v>2021</v>
      </c>
      <c r="G29" s="481">
        <f t="shared" ref="G29:G30" si="14">IF(ISBLANK(H6),"",H6)</f>
        <v>22.5</v>
      </c>
      <c r="H29" s="481">
        <f t="shared" ref="H29:H30" si="15">IF(ISBLANK(G6),"",G6)</f>
        <v>32.5</v>
      </c>
      <c r="K29" s="488">
        <f t="shared" ref="K29:K30" si="16">A6</f>
        <v>2021</v>
      </c>
      <c r="L29" s="481">
        <f t="shared" ref="L29:L30" si="17">IF(ISBLANK(O6),"",O6)</f>
        <v>145</v>
      </c>
      <c r="M29" s="481">
        <f t="shared" ref="M29:M30" si="18">IF(ISBLANK(N6),"",N6)</f>
        <v>96</v>
      </c>
    </row>
    <row r="30" spans="1:15" x14ac:dyDescent="0.25">
      <c r="F30" s="483">
        <f t="shared" si="13"/>
        <v>2022</v>
      </c>
      <c r="G30" s="313">
        <f t="shared" si="14"/>
        <v>24.7</v>
      </c>
      <c r="H30" s="313">
        <f t="shared" si="15"/>
        <v>34.299999999999997</v>
      </c>
      <c r="K30" s="483">
        <f t="shared" si="16"/>
        <v>2022</v>
      </c>
      <c r="L30" s="313">
        <f t="shared" si="17"/>
        <v>137</v>
      </c>
      <c r="M30" s="313">
        <f t="shared" si="18"/>
        <v>94</v>
      </c>
    </row>
    <row r="33" spans="6:15" x14ac:dyDescent="0.25">
      <c r="F33" s="507" t="s">
        <v>2442</v>
      </c>
      <c r="I33" s="161"/>
      <c r="K33" s="507" t="s">
        <v>2444</v>
      </c>
      <c r="O33" s="161"/>
    </row>
    <row r="34" spans="6:15" x14ac:dyDescent="0.25">
      <c r="F34" s="480"/>
      <c r="G34" s="504" t="s">
        <v>499</v>
      </c>
      <c r="H34" s="504" t="s">
        <v>500</v>
      </c>
      <c r="K34" s="480"/>
      <c r="L34" s="504" t="s">
        <v>499</v>
      </c>
      <c r="M34" s="504" t="s">
        <v>500</v>
      </c>
    </row>
    <row r="35" spans="6:15" x14ac:dyDescent="0.25">
      <c r="F35" s="516">
        <f>A5</f>
        <v>2020</v>
      </c>
      <c r="G35" s="312">
        <f>IF(ISBLANK(H5),"",H5)</f>
        <v>22.1</v>
      </c>
      <c r="H35" s="312">
        <f>IF(ISBLANK(G5),"",G5)</f>
        <v>32.200000000000003</v>
      </c>
      <c r="K35" s="516">
        <f>A5</f>
        <v>2020</v>
      </c>
      <c r="L35" s="312">
        <f>IF(ISBLANK(O5),"",O5)</f>
        <v>116</v>
      </c>
      <c r="M35" s="312">
        <f>IF(ISBLANK(N5),"",N5)</f>
        <v>86</v>
      </c>
    </row>
    <row r="36" spans="6:15" x14ac:dyDescent="0.25">
      <c r="F36" s="488">
        <f t="shared" ref="F36:F37" si="19">A6</f>
        <v>2021</v>
      </c>
      <c r="G36" s="481">
        <f t="shared" ref="G36:G37" si="20">IF(ISBLANK(H6),"",H6)</f>
        <v>22.5</v>
      </c>
      <c r="H36" s="481">
        <f t="shared" ref="H36:H37" si="21">IF(ISBLANK(G6),"",G6)</f>
        <v>32.5</v>
      </c>
      <c r="K36" s="488">
        <f t="shared" ref="K36:K37" si="22">A6</f>
        <v>2021</v>
      </c>
      <c r="L36" s="481">
        <f t="shared" ref="L36:L37" si="23">IF(ISBLANK(O6),"",O6)</f>
        <v>145</v>
      </c>
      <c r="M36" s="481">
        <f t="shared" ref="M36:M37" si="24">IF(ISBLANK(N6),"",N6)</f>
        <v>96</v>
      </c>
    </row>
    <row r="37" spans="6:15" x14ac:dyDescent="0.25">
      <c r="F37" s="483">
        <f t="shared" si="19"/>
        <v>2022</v>
      </c>
      <c r="G37" s="313">
        <f t="shared" si="20"/>
        <v>24.7</v>
      </c>
      <c r="H37" s="313">
        <f t="shared" si="21"/>
        <v>34.299999999999997</v>
      </c>
      <c r="K37" s="483">
        <f t="shared" si="22"/>
        <v>2022</v>
      </c>
      <c r="L37" s="313">
        <f t="shared" si="23"/>
        <v>137</v>
      </c>
      <c r="M37" s="313">
        <f t="shared" si="24"/>
        <v>94</v>
      </c>
    </row>
  </sheetData>
  <mergeCells count="5">
    <mergeCell ref="J3:L3"/>
    <mergeCell ref="A3:A4"/>
    <mergeCell ref="C3:E3"/>
    <mergeCell ref="F3:H3"/>
    <mergeCell ref="M3:O3"/>
  </mergeCell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S25"/>
  <sheetViews>
    <sheetView zoomScale="90" zoomScaleNormal="90" workbookViewId="0"/>
  </sheetViews>
  <sheetFormatPr defaultRowHeight="15" x14ac:dyDescent="0.25"/>
  <cols>
    <col min="1" max="2" width="8.85546875" style="29" customWidth="1"/>
    <col min="3" max="3" width="8.7109375" style="29" customWidth="1"/>
    <col min="4" max="4" width="9.85546875" style="29" customWidth="1"/>
    <col min="5" max="5" width="9.28515625" style="29" customWidth="1"/>
    <col min="6" max="6" width="9" style="29" customWidth="1"/>
    <col min="7" max="8" width="9.28515625" style="29" customWidth="1"/>
    <col min="9" max="9" width="9" style="29" customWidth="1"/>
    <col min="10" max="10" width="9.28515625" style="29" customWidth="1"/>
    <col min="11" max="11" width="6.28515625" style="29" customWidth="1"/>
    <col min="12" max="12" width="6" style="29" customWidth="1"/>
    <col min="13" max="13" width="11.42578125" style="29" customWidth="1"/>
    <col min="14" max="14" width="11" style="29" customWidth="1"/>
    <col min="15" max="15" width="12" style="29" customWidth="1"/>
    <col min="16" max="16" width="14" style="29" bestFit="1" customWidth="1"/>
    <col min="17" max="16384" width="9.140625" style="29"/>
  </cols>
  <sheetData>
    <row r="1" spans="1:19" x14ac:dyDescent="0.25">
      <c r="A1" s="255"/>
      <c r="B1" s="255"/>
      <c r="C1" s="255"/>
    </row>
    <row r="2" spans="1:19" x14ac:dyDescent="0.25">
      <c r="A2" s="255"/>
      <c r="B2" s="255"/>
      <c r="C2" s="255"/>
    </row>
    <row r="3" spans="1:19" x14ac:dyDescent="0.25">
      <c r="A3" s="230" t="s">
        <v>1276</v>
      </c>
      <c r="B3" s="329"/>
      <c r="C3" s="329"/>
      <c r="D3" s="329"/>
      <c r="E3" s="329"/>
      <c r="F3" s="329"/>
      <c r="G3" s="329"/>
      <c r="H3" s="329"/>
      <c r="I3" s="329"/>
      <c r="J3" s="329"/>
    </row>
    <row r="4" spans="1:19" x14ac:dyDescent="0.25">
      <c r="A4" s="1197" t="s">
        <v>4</v>
      </c>
      <c r="B4" s="1213" t="s">
        <v>155</v>
      </c>
      <c r="C4" s="1214"/>
      <c r="D4" s="1215"/>
      <c r="E4" s="1214" t="s">
        <v>156</v>
      </c>
      <c r="F4" s="1214"/>
      <c r="G4" s="1214"/>
      <c r="H4" s="1213" t="s">
        <v>157</v>
      </c>
      <c r="I4" s="1214"/>
      <c r="J4" s="1215"/>
      <c r="M4" s="52" t="s">
        <v>2797</v>
      </c>
    </row>
    <row r="5" spans="1:19" x14ac:dyDescent="0.25">
      <c r="A5" s="1198"/>
      <c r="B5" s="517" t="s">
        <v>16</v>
      </c>
      <c r="C5" s="48" t="s">
        <v>17</v>
      </c>
      <c r="D5" s="518" t="s">
        <v>18</v>
      </c>
      <c r="E5" s="48" t="s">
        <v>16</v>
      </c>
      <c r="F5" s="48" t="s">
        <v>17</v>
      </c>
      <c r="G5" s="48" t="s">
        <v>18</v>
      </c>
      <c r="H5" s="517" t="s">
        <v>16</v>
      </c>
      <c r="I5" s="48" t="s">
        <v>17</v>
      </c>
      <c r="J5" s="518" t="s">
        <v>18</v>
      </c>
      <c r="M5" s="80"/>
      <c r="N5" s="936" t="s">
        <v>1540</v>
      </c>
      <c r="O5" s="936" t="s">
        <v>1541</v>
      </c>
      <c r="P5" s="80" t="s">
        <v>1542</v>
      </c>
    </row>
    <row r="6" spans="1:19" x14ac:dyDescent="0.25">
      <c r="A6" s="219">
        <v>2021</v>
      </c>
      <c r="B6" s="294">
        <v>19.2</v>
      </c>
      <c r="C6" s="35">
        <v>18</v>
      </c>
      <c r="D6" s="63">
        <v>20</v>
      </c>
      <c r="E6" s="35">
        <v>57.2</v>
      </c>
      <c r="F6" s="35">
        <v>52.4</v>
      </c>
      <c r="G6" s="35">
        <v>60.3</v>
      </c>
      <c r="H6" s="294">
        <v>23.6</v>
      </c>
      <c r="I6" s="35">
        <v>29.6</v>
      </c>
      <c r="J6" s="63">
        <v>19.600000000000001</v>
      </c>
      <c r="M6" s="127" t="s">
        <v>16</v>
      </c>
      <c r="N6" s="937">
        <f>IF(ISBLANK(B8),"",B8)</f>
        <v>20</v>
      </c>
      <c r="O6" s="937">
        <f>IF(ISBLANK(E8),"",E8)</f>
        <v>54</v>
      </c>
      <c r="P6" s="128">
        <f>IF(ISBLANK(H8),"",H8)</f>
        <v>26</v>
      </c>
    </row>
    <row r="7" spans="1:19" x14ac:dyDescent="0.25">
      <c r="A7" s="288">
        <v>2022</v>
      </c>
      <c r="B7" s="169">
        <v>21.2</v>
      </c>
      <c r="C7" s="94">
        <v>19.8</v>
      </c>
      <c r="D7" s="171">
        <v>22.2</v>
      </c>
      <c r="E7" s="94">
        <v>55.4</v>
      </c>
      <c r="F7" s="94">
        <v>53.1</v>
      </c>
      <c r="G7" s="94">
        <v>57</v>
      </c>
      <c r="H7" s="169">
        <v>23.4</v>
      </c>
      <c r="I7" s="94">
        <v>27.1</v>
      </c>
      <c r="J7" s="171">
        <v>20.9</v>
      </c>
    </row>
    <row r="8" spans="1:19" x14ac:dyDescent="0.25">
      <c r="A8" s="220">
        <v>2023</v>
      </c>
      <c r="B8" s="169">
        <v>20</v>
      </c>
      <c r="C8" s="94">
        <v>19.7</v>
      </c>
      <c r="D8" s="171">
        <v>20.3</v>
      </c>
      <c r="E8" s="94">
        <v>54</v>
      </c>
      <c r="F8" s="94">
        <v>52.4</v>
      </c>
      <c r="G8" s="94">
        <v>55.1</v>
      </c>
      <c r="H8" s="169">
        <v>26</v>
      </c>
      <c r="I8" s="94">
        <v>27.9</v>
      </c>
      <c r="J8" s="171">
        <v>24.7</v>
      </c>
    </row>
    <row r="9" spans="1:19" x14ac:dyDescent="0.25">
      <c r="A9" s="166"/>
      <c r="B9" s="166"/>
      <c r="C9" s="166"/>
      <c r="D9" s="166"/>
      <c r="E9" s="166"/>
      <c r="F9" s="166"/>
      <c r="G9" s="166"/>
      <c r="H9" s="166"/>
      <c r="I9" s="166"/>
      <c r="J9" s="166"/>
    </row>
    <row r="10" spans="1:19" x14ac:dyDescent="0.25">
      <c r="A10" s="213"/>
      <c r="B10" s="213"/>
      <c r="C10" s="213"/>
      <c r="D10" s="213"/>
      <c r="E10" s="213"/>
      <c r="F10" s="213"/>
      <c r="G10" s="213"/>
      <c r="H10" s="213"/>
      <c r="I10" s="213"/>
      <c r="J10" s="213"/>
      <c r="M10" s="52" t="s">
        <v>2798</v>
      </c>
    </row>
    <row r="11" spans="1:19" x14ac:dyDescent="0.25">
      <c r="A11" s="213"/>
      <c r="B11" s="213"/>
      <c r="C11" s="213"/>
      <c r="D11" s="213"/>
      <c r="E11" s="213"/>
      <c r="F11" s="213"/>
      <c r="G11" s="213"/>
      <c r="H11" s="213"/>
      <c r="I11" s="213"/>
      <c r="J11" s="213"/>
      <c r="M11" s="80"/>
      <c r="N11" s="936" t="s">
        <v>1540</v>
      </c>
      <c r="O11" s="936" t="s">
        <v>1541</v>
      </c>
      <c r="P11" s="173" t="s">
        <v>1542</v>
      </c>
    </row>
    <row r="12" spans="1:19" x14ac:dyDescent="0.25">
      <c r="A12" s="213"/>
      <c r="B12" s="213"/>
      <c r="C12" s="213"/>
      <c r="D12" s="213"/>
      <c r="E12" s="213"/>
      <c r="F12" s="213"/>
      <c r="G12" s="213"/>
      <c r="H12" s="213"/>
      <c r="I12" s="213"/>
      <c r="J12" s="213"/>
      <c r="M12" s="100" t="s">
        <v>126</v>
      </c>
      <c r="N12" s="938">
        <f>IF(ISBLANK(D8),"",D8)</f>
        <v>20.3</v>
      </c>
      <c r="O12" s="938">
        <f>IF(ISBLANK(G8),"",G8)</f>
        <v>55.1</v>
      </c>
      <c r="P12" s="940">
        <f>IF(ISBLANK(J8),"",J8)</f>
        <v>24.7</v>
      </c>
      <c r="Q12" s="28"/>
      <c r="R12" s="28"/>
      <c r="S12" s="28"/>
    </row>
    <row r="13" spans="1:19" x14ac:dyDescent="0.25">
      <c r="M13" s="83" t="s">
        <v>127</v>
      </c>
      <c r="N13" s="939">
        <f>IF(ISBLANK(C8),"",C8)</f>
        <v>19.7</v>
      </c>
      <c r="O13" s="939">
        <f>IF(ISBLANK(F8),"",F8)</f>
        <v>52.4</v>
      </c>
      <c r="P13" s="941">
        <f>IF(ISBLANK(I8),"",I8)</f>
        <v>27.9</v>
      </c>
      <c r="Q13" s="28"/>
      <c r="R13" s="28"/>
      <c r="S13" s="28"/>
    </row>
    <row r="17" spans="13:19" x14ac:dyDescent="0.25">
      <c r="M17" s="206" t="s">
        <v>505</v>
      </c>
    </row>
    <row r="18" spans="13:19" x14ac:dyDescent="0.25">
      <c r="M18" s="52" t="s">
        <v>2799</v>
      </c>
    </row>
    <row r="19" spans="13:19" x14ac:dyDescent="0.25">
      <c r="M19" s="80"/>
      <c r="N19" s="936" t="s">
        <v>1543</v>
      </c>
      <c r="O19" s="936" t="s">
        <v>1544</v>
      </c>
      <c r="P19" s="173" t="s">
        <v>1545</v>
      </c>
    </row>
    <row r="20" spans="13:19" x14ac:dyDescent="0.25">
      <c r="M20" s="127" t="s">
        <v>506</v>
      </c>
      <c r="N20" s="937">
        <f>IF(ISBLANK(B8),"",B8)</f>
        <v>20</v>
      </c>
      <c r="O20" s="937">
        <f>IF(ISBLANK(E8),"",E8)</f>
        <v>54</v>
      </c>
      <c r="P20" s="942">
        <f>IF(ISBLANK(H8),"",H8)</f>
        <v>26</v>
      </c>
    </row>
    <row r="22" spans="13:19" x14ac:dyDescent="0.25">
      <c r="M22" s="52" t="s">
        <v>2800</v>
      </c>
    </row>
    <row r="23" spans="13:19" x14ac:dyDescent="0.25">
      <c r="M23" s="80"/>
      <c r="N23" s="943" t="s">
        <v>1543</v>
      </c>
      <c r="O23" s="943" t="s">
        <v>1544</v>
      </c>
      <c r="P23" s="944" t="s">
        <v>1545</v>
      </c>
    </row>
    <row r="24" spans="13:19" x14ac:dyDescent="0.25">
      <c r="M24" s="100" t="s">
        <v>496</v>
      </c>
      <c r="N24" s="938">
        <f>IF(ISBLANK(D8),"",D8)</f>
        <v>20.3</v>
      </c>
      <c r="O24" s="938">
        <f>IF(ISBLANK(G8),"",G8)</f>
        <v>55.1</v>
      </c>
      <c r="P24" s="940">
        <f>IF(ISBLANK(J8),"",J8)</f>
        <v>24.7</v>
      </c>
      <c r="Q24" s="28"/>
      <c r="R24" s="28"/>
      <c r="S24" s="28"/>
    </row>
    <row r="25" spans="13:19" x14ac:dyDescent="0.25">
      <c r="M25" s="83" t="s">
        <v>497</v>
      </c>
      <c r="N25" s="939">
        <f>IF(ISBLANK(C8),"",C8)</f>
        <v>19.7</v>
      </c>
      <c r="O25" s="939">
        <f>IF(ISBLANK(F8),"",F8)</f>
        <v>52.4</v>
      </c>
      <c r="P25" s="941">
        <f>IF(ISBLANK(I8),"",I8)</f>
        <v>27.9</v>
      </c>
      <c r="Q25" s="28"/>
      <c r="R25" s="28"/>
      <c r="S25" s="28"/>
    </row>
  </sheetData>
  <mergeCells count="4">
    <mergeCell ref="B4:D4"/>
    <mergeCell ref="E4:G4"/>
    <mergeCell ref="H4:J4"/>
    <mergeCell ref="A4:A5"/>
  </mergeCell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K33"/>
  <sheetViews>
    <sheetView zoomScaleNormal="100" workbookViewId="0"/>
  </sheetViews>
  <sheetFormatPr defaultRowHeight="15" x14ac:dyDescent="0.25"/>
  <cols>
    <col min="1" max="1" width="59.7109375" style="29" customWidth="1"/>
    <col min="2" max="2" width="15.28515625" style="29" customWidth="1"/>
    <col min="3" max="3" width="18" style="29" customWidth="1"/>
    <col min="4" max="4" width="29.28515625" style="29" customWidth="1"/>
    <col min="5" max="5" width="12.28515625" style="29" customWidth="1"/>
    <col min="6" max="16384" width="9.140625" style="29"/>
  </cols>
  <sheetData>
    <row r="1" spans="1:5" x14ac:dyDescent="0.25">
      <c r="A1" s="255"/>
      <c r="B1" s="255"/>
      <c r="C1" s="255"/>
      <c r="D1" s="255"/>
      <c r="E1" s="255"/>
    </row>
    <row r="2" spans="1:5" x14ac:dyDescent="0.25">
      <c r="A2" s="255"/>
      <c r="B2" s="255"/>
      <c r="C2" s="255"/>
      <c r="D2" s="255"/>
      <c r="E2" s="255"/>
    </row>
    <row r="3" spans="1:5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</row>
    <row r="4" spans="1:5" x14ac:dyDescent="0.25">
      <c r="A4" s="727" t="s">
        <v>159</v>
      </c>
      <c r="B4" s="618">
        <v>893435</v>
      </c>
      <c r="C4" s="618">
        <v>2022</v>
      </c>
      <c r="D4" s="933" t="s">
        <v>1367</v>
      </c>
      <c r="E4" s="899" t="s">
        <v>5</v>
      </c>
    </row>
    <row r="5" spans="1:5" x14ac:dyDescent="0.25">
      <c r="A5" s="66" t="s">
        <v>160</v>
      </c>
      <c r="B5" s="692">
        <v>52309</v>
      </c>
      <c r="C5" s="692">
        <v>2022</v>
      </c>
      <c r="D5" s="914" t="s">
        <v>1367</v>
      </c>
      <c r="E5" s="902" t="s">
        <v>5</v>
      </c>
    </row>
    <row r="6" spans="1:5" x14ac:dyDescent="0.25">
      <c r="A6" s="66" t="s">
        <v>161</v>
      </c>
      <c r="B6" s="692">
        <v>974416</v>
      </c>
      <c r="C6" s="692">
        <v>2022</v>
      </c>
      <c r="D6" s="914" t="s">
        <v>1367</v>
      </c>
      <c r="E6" s="902" t="s">
        <v>5</v>
      </c>
    </row>
    <row r="7" spans="1:5" x14ac:dyDescent="0.25">
      <c r="A7" s="66" t="s">
        <v>162</v>
      </c>
      <c r="B7" s="692">
        <v>57050</v>
      </c>
      <c r="C7" s="692">
        <v>2022</v>
      </c>
      <c r="D7" s="914" t="s">
        <v>1367</v>
      </c>
      <c r="E7" s="902" t="s">
        <v>5</v>
      </c>
    </row>
    <row r="8" spans="1:5" x14ac:dyDescent="0.25">
      <c r="A8" s="66" t="s">
        <v>163</v>
      </c>
      <c r="B8" s="692">
        <v>2945662</v>
      </c>
      <c r="C8" s="692">
        <v>2022</v>
      </c>
      <c r="D8" s="914" t="s">
        <v>1368</v>
      </c>
      <c r="E8" s="902" t="s">
        <v>5</v>
      </c>
    </row>
    <row r="9" spans="1:5" x14ac:dyDescent="0.25">
      <c r="A9" s="66" t="s">
        <v>164</v>
      </c>
      <c r="B9" s="692">
        <v>172463</v>
      </c>
      <c r="C9" s="692">
        <v>2022</v>
      </c>
      <c r="D9" s="914" t="s">
        <v>1368</v>
      </c>
      <c r="E9" s="902" t="s">
        <v>5</v>
      </c>
    </row>
    <row r="10" spans="1:5" x14ac:dyDescent="0.25">
      <c r="A10" s="66" t="s">
        <v>165</v>
      </c>
      <c r="B10" s="692">
        <v>101</v>
      </c>
      <c r="C10" s="692">
        <v>2022</v>
      </c>
      <c r="D10" s="914" t="s">
        <v>1369</v>
      </c>
      <c r="E10" s="902" t="s">
        <v>5</v>
      </c>
    </row>
    <row r="11" spans="1:5" x14ac:dyDescent="0.25">
      <c r="A11" s="66" t="s">
        <v>571</v>
      </c>
      <c r="B11" s="692">
        <v>8</v>
      </c>
      <c r="C11" s="692">
        <v>2022</v>
      </c>
      <c r="D11" s="914" t="s">
        <v>1369</v>
      </c>
      <c r="E11" s="902" t="s">
        <v>5</v>
      </c>
    </row>
    <row r="12" spans="1:5" x14ac:dyDescent="0.25">
      <c r="A12" s="66" t="s">
        <v>572</v>
      </c>
      <c r="B12" s="692">
        <v>5</v>
      </c>
      <c r="C12" s="692">
        <v>2022</v>
      </c>
      <c r="D12" s="914" t="s">
        <v>1369</v>
      </c>
      <c r="E12" s="902" t="s">
        <v>5</v>
      </c>
    </row>
    <row r="13" spans="1:5" x14ac:dyDescent="0.25">
      <c r="A13" s="66" t="s">
        <v>166</v>
      </c>
      <c r="B13" s="692">
        <v>811</v>
      </c>
      <c r="C13" s="692">
        <v>2022</v>
      </c>
      <c r="D13" s="914" t="s">
        <v>1369</v>
      </c>
      <c r="E13" s="902" t="s">
        <v>5</v>
      </c>
    </row>
    <row r="14" spans="1:5" x14ac:dyDescent="0.25">
      <c r="A14" s="728" t="s">
        <v>573</v>
      </c>
      <c r="B14" s="1037">
        <v>75</v>
      </c>
      <c r="C14" s="1037">
        <v>2022</v>
      </c>
      <c r="D14" s="934" t="s">
        <v>1369</v>
      </c>
      <c r="E14" s="902" t="s">
        <v>5</v>
      </c>
    </row>
    <row r="15" spans="1:5" x14ac:dyDescent="0.25">
      <c r="A15" s="66" t="s">
        <v>574</v>
      </c>
      <c r="B15" s="1037">
        <v>100</v>
      </c>
      <c r="C15" s="1037">
        <v>2022</v>
      </c>
      <c r="D15" s="934" t="s">
        <v>1369</v>
      </c>
      <c r="E15" s="902" t="s">
        <v>5</v>
      </c>
    </row>
    <row r="16" spans="1:5" x14ac:dyDescent="0.25">
      <c r="A16" s="729" t="s">
        <v>167</v>
      </c>
      <c r="B16" s="693">
        <v>225473</v>
      </c>
      <c r="C16" s="693">
        <v>2022</v>
      </c>
      <c r="D16" s="935" t="s">
        <v>1370</v>
      </c>
      <c r="E16" s="901" t="s">
        <v>5</v>
      </c>
    </row>
    <row r="19" spans="1:11" x14ac:dyDescent="0.25">
      <c r="A19" s="587"/>
      <c r="B19" s="587"/>
      <c r="C19" s="587"/>
      <c r="D19" s="587">
        <v>2020</v>
      </c>
      <c r="E19" s="334">
        <v>2021</v>
      </c>
      <c r="F19" s="334">
        <v>2022</v>
      </c>
      <c r="H19" s="255"/>
    </row>
    <row r="20" spans="1:11" x14ac:dyDescent="0.25">
      <c r="A20" s="733" t="s">
        <v>185</v>
      </c>
      <c r="B20" s="730"/>
      <c r="C20" s="731"/>
      <c r="D20" s="602">
        <v>36.9</v>
      </c>
      <c r="E20" s="602">
        <v>40.1</v>
      </c>
      <c r="F20" s="602">
        <v>34.799999999999997</v>
      </c>
      <c r="G20" s="365"/>
      <c r="H20" s="213"/>
    </row>
    <row r="21" spans="1:11" x14ac:dyDescent="0.25">
      <c r="A21" s="707" t="s">
        <v>186</v>
      </c>
      <c r="B21" s="689"/>
      <c r="C21" s="716"/>
      <c r="D21" s="753">
        <v>19.899999999999999</v>
      </c>
      <c r="E21" s="753">
        <v>22.4</v>
      </c>
      <c r="F21" s="753">
        <v>20.8</v>
      </c>
      <c r="G21" s="365"/>
      <c r="H21" s="213"/>
    </row>
    <row r="22" spans="1:11" x14ac:dyDescent="0.25">
      <c r="A22" s="677" t="s">
        <v>187</v>
      </c>
      <c r="B22" s="732"/>
      <c r="C22" s="721"/>
      <c r="D22" s="754">
        <v>6.4</v>
      </c>
      <c r="E22" s="754">
        <v>3.7</v>
      </c>
      <c r="F22" s="754">
        <v>2.9</v>
      </c>
      <c r="G22" s="365"/>
      <c r="H22" s="213"/>
    </row>
    <row r="24" spans="1:11" x14ac:dyDescent="0.25">
      <c r="I24" s="592"/>
      <c r="J24" s="592"/>
      <c r="K24" s="592"/>
    </row>
    <row r="25" spans="1:11" x14ac:dyDescent="0.25">
      <c r="A25" s="699" t="s">
        <v>1433</v>
      </c>
      <c r="B25" s="735">
        <f>F20</f>
        <v>34.799999999999997</v>
      </c>
      <c r="C25" s="29" t="s">
        <v>502</v>
      </c>
      <c r="I25" s="213"/>
      <c r="J25" s="213"/>
      <c r="K25" s="213"/>
    </row>
    <row r="26" spans="1:11" x14ac:dyDescent="0.25">
      <c r="A26" s="700" t="s">
        <v>1434</v>
      </c>
      <c r="B26" s="736">
        <f>F21</f>
        <v>20.8</v>
      </c>
      <c r="I26" s="213"/>
      <c r="J26" s="213"/>
      <c r="K26" s="213"/>
    </row>
    <row r="27" spans="1:11" x14ac:dyDescent="0.25">
      <c r="A27" s="700" t="s">
        <v>1435</v>
      </c>
      <c r="B27" s="736">
        <f>F22</f>
        <v>2.9</v>
      </c>
      <c r="I27" s="213"/>
      <c r="J27" s="213"/>
      <c r="K27" s="213"/>
    </row>
    <row r="28" spans="1:11" x14ac:dyDescent="0.25">
      <c r="A28" s="701" t="s">
        <v>1436</v>
      </c>
      <c r="B28" s="734">
        <f>100-(B25+B26+B27)</f>
        <v>41.500000000000007</v>
      </c>
      <c r="I28" s="213"/>
      <c r="J28" s="213"/>
      <c r="K28" s="213"/>
    </row>
    <row r="29" spans="1:11" x14ac:dyDescent="0.25">
      <c r="A29" s="587"/>
      <c r="B29" s="587"/>
    </row>
    <row r="30" spans="1:11" x14ac:dyDescent="0.25">
      <c r="A30" s="699" t="s">
        <v>1437</v>
      </c>
      <c r="B30" s="735">
        <f>F20</f>
        <v>34.799999999999997</v>
      </c>
      <c r="C30" s="206" t="s">
        <v>501</v>
      </c>
    </row>
    <row r="31" spans="1:11" x14ac:dyDescent="0.25">
      <c r="A31" s="700" t="s">
        <v>1438</v>
      </c>
      <c r="B31" s="736">
        <f>F21</f>
        <v>20.8</v>
      </c>
    </row>
    <row r="32" spans="1:11" x14ac:dyDescent="0.25">
      <c r="A32" s="700" t="s">
        <v>1439</v>
      </c>
      <c r="B32" s="736">
        <f>F22</f>
        <v>2.9</v>
      </c>
    </row>
    <row r="33" spans="1:2" x14ac:dyDescent="0.25">
      <c r="A33" s="701" t="s">
        <v>1440</v>
      </c>
      <c r="B33" s="734">
        <f>100-(B30+B31+B32)</f>
        <v>41.500000000000007</v>
      </c>
    </row>
  </sheetData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2:M34"/>
  <sheetViews>
    <sheetView zoomScaleNormal="100" workbookViewId="0">
      <selection activeCell="M1" sqref="M1"/>
    </sheetView>
  </sheetViews>
  <sheetFormatPr defaultRowHeight="15" x14ac:dyDescent="0.25"/>
  <cols>
    <col min="1" max="1" width="12.28515625" style="29" customWidth="1"/>
    <col min="2" max="2" width="14.7109375" style="29" customWidth="1"/>
    <col min="3" max="3" width="18.28515625" style="29" customWidth="1"/>
    <col min="4" max="4" width="18.42578125" style="29" customWidth="1"/>
    <col min="5" max="5" width="11.5703125" style="29" customWidth="1"/>
    <col min="6" max="6" width="6.85546875" style="29" customWidth="1"/>
    <col min="7" max="7" width="9.140625" style="29"/>
    <col min="8" max="8" width="21.42578125" style="29" customWidth="1"/>
    <col min="9" max="9" width="18.7109375" style="29" customWidth="1"/>
    <col min="10" max="16384" width="9.140625" style="29"/>
  </cols>
  <sheetData>
    <row r="2" spans="1:9" x14ac:dyDescent="0.25">
      <c r="A2" s="507" t="s">
        <v>1076</v>
      </c>
      <c r="G2" s="507" t="s">
        <v>2445</v>
      </c>
    </row>
    <row r="3" spans="1:9" x14ac:dyDescent="0.25">
      <c r="A3" s="31"/>
      <c r="B3" s="42" t="s">
        <v>1077</v>
      </c>
      <c r="C3" s="42" t="s">
        <v>583</v>
      </c>
      <c r="D3" s="42" t="s">
        <v>584</v>
      </c>
      <c r="G3" s="31"/>
      <c r="H3" s="31" t="s">
        <v>583</v>
      </c>
      <c r="I3" s="31" t="s">
        <v>584</v>
      </c>
    </row>
    <row r="4" spans="1:9" x14ac:dyDescent="0.25">
      <c r="A4" s="219">
        <v>2020</v>
      </c>
      <c r="B4" s="71">
        <v>102</v>
      </c>
      <c r="C4" s="71">
        <v>16</v>
      </c>
      <c r="D4" s="71">
        <v>6</v>
      </c>
      <c r="G4" s="219">
        <f>A4</f>
        <v>2020</v>
      </c>
      <c r="H4" s="291">
        <f>IF(ISBLANK(C4),"",C4)</f>
        <v>16</v>
      </c>
      <c r="I4" s="291">
        <f>IF(ISBLANK(D4),"",D4)</f>
        <v>6</v>
      </c>
    </row>
    <row r="5" spans="1:9" x14ac:dyDescent="0.25">
      <c r="A5" s="288">
        <v>2021</v>
      </c>
      <c r="B5" s="216">
        <v>108</v>
      </c>
      <c r="C5" s="216">
        <v>3</v>
      </c>
      <c r="D5" s="216">
        <v>8</v>
      </c>
      <c r="G5" s="288">
        <f t="shared" ref="G5:G6" si="0">A5</f>
        <v>2021</v>
      </c>
      <c r="H5" s="292">
        <f t="shared" ref="H5:H6" si="1">IF(ISBLANK(C5),"",C5)</f>
        <v>3</v>
      </c>
      <c r="I5" s="292">
        <f t="shared" ref="I5:I6" si="2">IF(ISBLANK(D5),"",D5)</f>
        <v>8</v>
      </c>
    </row>
    <row r="6" spans="1:9" x14ac:dyDescent="0.25">
      <c r="A6" s="220">
        <v>2022</v>
      </c>
      <c r="B6" s="170">
        <v>101</v>
      </c>
      <c r="C6" s="170">
        <v>8</v>
      </c>
      <c r="D6" s="170">
        <v>5</v>
      </c>
      <c r="G6" s="221">
        <f t="shared" si="0"/>
        <v>2022</v>
      </c>
      <c r="H6" s="293">
        <f t="shared" si="1"/>
        <v>8</v>
      </c>
      <c r="I6" s="293">
        <f t="shared" si="2"/>
        <v>5</v>
      </c>
    </row>
    <row r="7" spans="1:9" x14ac:dyDescent="0.25">
      <c r="A7" s="166"/>
      <c r="B7" s="166"/>
      <c r="C7" s="166"/>
      <c r="D7" s="166"/>
      <c r="G7" s="166"/>
      <c r="H7" s="166"/>
      <c r="I7" s="166"/>
    </row>
    <row r="8" spans="1:9" x14ac:dyDescent="0.25">
      <c r="A8" s="213"/>
      <c r="B8" s="213"/>
      <c r="C8" s="213"/>
      <c r="D8" s="213"/>
    </row>
    <row r="9" spans="1:9" x14ac:dyDescent="0.25">
      <c r="A9" s="213"/>
      <c r="B9" s="213"/>
      <c r="C9" s="213"/>
      <c r="D9" s="213"/>
    </row>
    <row r="10" spans="1:9" x14ac:dyDescent="0.25">
      <c r="A10" s="213"/>
      <c r="B10" s="213"/>
      <c r="C10" s="213"/>
      <c r="D10" s="213"/>
      <c r="G10" s="507" t="s">
        <v>2467</v>
      </c>
    </row>
    <row r="11" spans="1:9" x14ac:dyDescent="0.25">
      <c r="G11" s="31"/>
      <c r="H11" s="31" t="s">
        <v>585</v>
      </c>
      <c r="I11" s="31" t="s">
        <v>704</v>
      </c>
    </row>
    <row r="12" spans="1:9" x14ac:dyDescent="0.25">
      <c r="G12" s="219">
        <f>A4</f>
        <v>2020</v>
      </c>
      <c r="H12" s="291">
        <f>IF(ISBLANK(C4),"",C4)</f>
        <v>16</v>
      </c>
      <c r="I12" s="291">
        <f>IF(ISBLANK(D4),"",D4)</f>
        <v>6</v>
      </c>
    </row>
    <row r="13" spans="1:9" x14ac:dyDescent="0.25">
      <c r="G13" s="288">
        <f t="shared" ref="G13:G14" si="3">A5</f>
        <v>2021</v>
      </c>
      <c r="H13" s="292">
        <f t="shared" ref="H13:I13" si="4">IF(ISBLANK(C5),"",C5)</f>
        <v>3</v>
      </c>
      <c r="I13" s="292">
        <f t="shared" si="4"/>
        <v>8</v>
      </c>
    </row>
    <row r="14" spans="1:9" x14ac:dyDescent="0.25">
      <c r="G14" s="221">
        <f t="shared" si="3"/>
        <v>2022</v>
      </c>
      <c r="H14" s="293">
        <f t="shared" ref="H14:I14" si="5">IF(ISBLANK(C6),"",C6)</f>
        <v>8</v>
      </c>
      <c r="I14" s="293">
        <f t="shared" si="5"/>
        <v>5</v>
      </c>
    </row>
    <row r="15" spans="1:9" x14ac:dyDescent="0.25">
      <c r="G15" s="166"/>
      <c r="H15" s="166"/>
      <c r="I15" s="166"/>
    </row>
    <row r="16" spans="1:9" x14ac:dyDescent="0.25">
      <c r="G16" s="213"/>
      <c r="H16" s="213"/>
      <c r="I16" s="213"/>
    </row>
    <row r="17" spans="1:13" x14ac:dyDescent="0.25">
      <c r="G17" s="213"/>
      <c r="H17" s="213"/>
      <c r="I17" s="213"/>
    </row>
    <row r="18" spans="1:13" ht="15.75" thickBot="1" x14ac:dyDescent="0.3">
      <c r="A18" s="368"/>
      <c r="B18" s="368"/>
      <c r="C18" s="368"/>
      <c r="D18" s="368"/>
      <c r="E18" s="368"/>
      <c r="F18" s="368"/>
      <c r="G18" s="368"/>
      <c r="H18" s="368"/>
      <c r="I18" s="368"/>
      <c r="J18" s="368"/>
      <c r="K18" s="368"/>
      <c r="L18" s="368"/>
      <c r="M18" s="368"/>
    </row>
    <row r="21" spans="1:13" x14ac:dyDescent="0.25">
      <c r="A21" s="507" t="s">
        <v>1078</v>
      </c>
      <c r="G21" s="507" t="s">
        <v>2468</v>
      </c>
    </row>
    <row r="22" spans="1:13" x14ac:dyDescent="0.25">
      <c r="A22" s="31"/>
      <c r="B22" s="42" t="s">
        <v>1079</v>
      </c>
      <c r="C22" s="42" t="s">
        <v>586</v>
      </c>
      <c r="D22" s="42" t="s">
        <v>587</v>
      </c>
      <c r="G22" s="31"/>
      <c r="H22" s="31" t="s">
        <v>586</v>
      </c>
      <c r="I22" s="31" t="s">
        <v>587</v>
      </c>
    </row>
    <row r="23" spans="1:13" x14ac:dyDescent="0.25">
      <c r="A23" s="219">
        <v>2020</v>
      </c>
      <c r="B23" s="71">
        <v>752</v>
      </c>
      <c r="C23" s="71">
        <v>43</v>
      </c>
      <c r="D23" s="71">
        <v>73</v>
      </c>
      <c r="G23" s="219">
        <f>A23</f>
        <v>2020</v>
      </c>
      <c r="H23" s="291">
        <f>IF(ISBLANK(C23),"",C23)</f>
        <v>43</v>
      </c>
      <c r="I23" s="291">
        <f>IF(ISBLANK(D23),"",D23)</f>
        <v>73</v>
      </c>
    </row>
    <row r="24" spans="1:13" x14ac:dyDescent="0.25">
      <c r="A24" s="288">
        <v>2021</v>
      </c>
      <c r="B24" s="216">
        <v>786</v>
      </c>
      <c r="C24" s="216">
        <v>44</v>
      </c>
      <c r="D24" s="216">
        <v>80</v>
      </c>
      <c r="G24" s="288">
        <f t="shared" ref="G24:G25" si="6">A24</f>
        <v>2021</v>
      </c>
      <c r="H24" s="292">
        <f t="shared" ref="H24:H25" si="7">IF(ISBLANK(C24),"",C24)</f>
        <v>44</v>
      </c>
      <c r="I24" s="292">
        <f t="shared" ref="I24:I25" si="8">IF(ISBLANK(D24),"",D24)</f>
        <v>80</v>
      </c>
    </row>
    <row r="25" spans="1:13" x14ac:dyDescent="0.25">
      <c r="A25" s="220">
        <v>2022</v>
      </c>
      <c r="B25" s="170">
        <v>811</v>
      </c>
      <c r="C25" s="170">
        <v>75</v>
      </c>
      <c r="D25" s="170">
        <v>100</v>
      </c>
      <c r="G25" s="221">
        <f t="shared" si="6"/>
        <v>2022</v>
      </c>
      <c r="H25" s="293">
        <f t="shared" si="7"/>
        <v>75</v>
      </c>
      <c r="I25" s="293">
        <f t="shared" si="8"/>
        <v>100</v>
      </c>
    </row>
    <row r="26" spans="1:13" x14ac:dyDescent="0.25">
      <c r="A26" s="166"/>
      <c r="B26" s="166"/>
      <c r="C26" s="166"/>
      <c r="D26" s="166"/>
      <c r="G26" s="166"/>
      <c r="H26" s="166"/>
      <c r="I26" s="166"/>
    </row>
    <row r="27" spans="1:13" x14ac:dyDescent="0.25">
      <c r="A27" s="213"/>
      <c r="B27" s="213"/>
      <c r="C27" s="213"/>
      <c r="D27" s="213"/>
    </row>
    <row r="28" spans="1:13" x14ac:dyDescent="0.25">
      <c r="A28" s="213"/>
      <c r="B28" s="213"/>
      <c r="C28" s="213"/>
      <c r="D28" s="213"/>
    </row>
    <row r="29" spans="1:13" x14ac:dyDescent="0.25">
      <c r="A29" s="213"/>
      <c r="B29" s="213"/>
      <c r="C29" s="213"/>
      <c r="D29" s="213"/>
      <c r="G29" s="507" t="s">
        <v>2469</v>
      </c>
    </row>
    <row r="30" spans="1:13" x14ac:dyDescent="0.25">
      <c r="G30" s="31"/>
      <c r="H30" s="31" t="s">
        <v>585</v>
      </c>
      <c r="I30" s="31" t="s">
        <v>704</v>
      </c>
    </row>
    <row r="31" spans="1:13" x14ac:dyDescent="0.25">
      <c r="G31" s="219">
        <f>A23</f>
        <v>2020</v>
      </c>
      <c r="H31" s="291">
        <f>IF(ISBLANK(C23),"",C23)</f>
        <v>43</v>
      </c>
      <c r="I31" s="291">
        <f>IF(ISBLANK(D23),"",D23)</f>
        <v>73</v>
      </c>
    </row>
    <row r="32" spans="1:13" x14ac:dyDescent="0.25">
      <c r="G32" s="288">
        <f t="shared" ref="G32:G33" si="9">A24</f>
        <v>2021</v>
      </c>
      <c r="H32" s="292">
        <f t="shared" ref="H32:I32" si="10">IF(ISBLANK(C24),"",C24)</f>
        <v>44</v>
      </c>
      <c r="I32" s="292">
        <f t="shared" si="10"/>
        <v>80</v>
      </c>
    </row>
    <row r="33" spans="7:9" x14ac:dyDescent="0.25">
      <c r="G33" s="221">
        <f t="shared" si="9"/>
        <v>2022</v>
      </c>
      <c r="H33" s="293">
        <f t="shared" ref="H33:I33" si="11">IF(ISBLANK(C25),"",C25)</f>
        <v>75</v>
      </c>
      <c r="I33" s="293">
        <f t="shared" si="11"/>
        <v>100</v>
      </c>
    </row>
    <row r="34" spans="7:9" x14ac:dyDescent="0.25">
      <c r="G34" s="166"/>
      <c r="H34" s="166"/>
      <c r="I34" s="166"/>
    </row>
  </sheetData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2:I9"/>
  <sheetViews>
    <sheetView zoomScale="90" zoomScaleNormal="90" workbookViewId="0"/>
  </sheetViews>
  <sheetFormatPr defaultRowHeight="15" x14ac:dyDescent="0.25"/>
  <cols>
    <col min="1" max="1" width="10.42578125" style="29" customWidth="1"/>
    <col min="2" max="2" width="20.42578125" style="29" customWidth="1"/>
    <col min="3" max="3" width="22.28515625" style="29" customWidth="1"/>
    <col min="4" max="4" width="20" style="29" customWidth="1"/>
    <col min="5" max="5" width="20.5703125" style="29" customWidth="1"/>
    <col min="6" max="6" width="20" style="29" customWidth="1"/>
    <col min="7" max="7" width="20.5703125" style="29" customWidth="1"/>
    <col min="8" max="8" width="20.42578125" style="29" customWidth="1"/>
    <col min="9" max="9" width="18.28515625" style="29" customWidth="1"/>
    <col min="10" max="16384" width="9.140625" style="29"/>
  </cols>
  <sheetData>
    <row r="2" spans="1:9" ht="15.75" thickBot="1" x14ac:dyDescent="0.3"/>
    <row r="3" spans="1:9" ht="78" customHeight="1" x14ac:dyDescent="0.25">
      <c r="A3" s="524" t="s">
        <v>4</v>
      </c>
      <c r="B3" s="534" t="s">
        <v>1197</v>
      </c>
      <c r="C3" s="535" t="s">
        <v>1196</v>
      </c>
      <c r="D3" s="525" t="s">
        <v>1195</v>
      </c>
      <c r="E3" s="535" t="s">
        <v>1194</v>
      </c>
      <c r="F3" s="534" t="s">
        <v>1198</v>
      </c>
      <c r="G3" s="117" t="s">
        <v>1193</v>
      </c>
      <c r="H3" s="536" t="s">
        <v>1192</v>
      </c>
      <c r="I3" s="537" t="s">
        <v>1191</v>
      </c>
    </row>
    <row r="4" spans="1:9" x14ac:dyDescent="0.25">
      <c r="A4" s="588">
        <v>2020</v>
      </c>
      <c r="B4" s="1085">
        <v>792987</v>
      </c>
      <c r="C4" s="1086">
        <v>43307</v>
      </c>
      <c r="D4" s="110">
        <v>427805</v>
      </c>
      <c r="E4" s="70">
        <v>23363</v>
      </c>
      <c r="F4" s="1085">
        <v>136769</v>
      </c>
      <c r="G4" s="70">
        <v>7469</v>
      </c>
      <c r="H4" s="1087">
        <v>2146925</v>
      </c>
      <c r="I4" s="1086">
        <v>117248</v>
      </c>
    </row>
    <row r="5" spans="1:9" x14ac:dyDescent="0.25">
      <c r="A5" s="589">
        <v>2021</v>
      </c>
      <c r="B5" s="1088">
        <v>988501</v>
      </c>
      <c r="C5" s="1089">
        <v>54847</v>
      </c>
      <c r="D5" s="162">
        <v>551567</v>
      </c>
      <c r="E5" s="214">
        <v>30604</v>
      </c>
      <c r="F5" s="1088">
        <v>91622</v>
      </c>
      <c r="G5" s="214">
        <v>5084</v>
      </c>
      <c r="H5" s="1090">
        <v>2464048</v>
      </c>
      <c r="I5" s="1089">
        <v>136717</v>
      </c>
    </row>
    <row r="6" spans="1:9" x14ac:dyDescent="0.25">
      <c r="A6" s="590">
        <v>2022</v>
      </c>
      <c r="B6" s="1091">
        <v>1025035</v>
      </c>
      <c r="C6" s="1092">
        <v>60014</v>
      </c>
      <c r="D6" s="171">
        <v>612315</v>
      </c>
      <c r="E6" s="169">
        <v>35850</v>
      </c>
      <c r="F6" s="1091">
        <v>84202</v>
      </c>
      <c r="G6" s="169">
        <v>4930</v>
      </c>
      <c r="H6" s="1093">
        <v>2945662</v>
      </c>
      <c r="I6" s="1092">
        <v>172463</v>
      </c>
    </row>
    <row r="7" spans="1:9" x14ac:dyDescent="0.25">
      <c r="A7" s="166"/>
      <c r="B7" s="166"/>
      <c r="C7" s="166"/>
      <c r="D7" s="166"/>
      <c r="E7" s="166"/>
      <c r="F7" s="166"/>
      <c r="G7" s="166"/>
      <c r="H7" s="166"/>
      <c r="I7" s="166"/>
    </row>
    <row r="8" spans="1:9" x14ac:dyDescent="0.25">
      <c r="A8" s="213"/>
      <c r="B8" s="213"/>
      <c r="C8" s="213"/>
      <c r="D8" s="213"/>
      <c r="E8" s="213"/>
      <c r="F8" s="213"/>
      <c r="G8" s="213"/>
      <c r="H8" s="213"/>
      <c r="I8" s="213"/>
    </row>
    <row r="9" spans="1:9" x14ac:dyDescent="0.25">
      <c r="A9" s="213"/>
      <c r="B9" s="213"/>
      <c r="C9" s="213"/>
      <c r="D9" s="213"/>
      <c r="E9" s="213"/>
      <c r="F9" s="213"/>
      <c r="G9" s="213"/>
      <c r="H9" s="213"/>
      <c r="I9" s="213"/>
    </row>
  </sheetData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3:F6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0.42578125" style="29" customWidth="1"/>
    <col min="3" max="3" width="22.28515625" style="29" customWidth="1"/>
    <col min="4" max="4" width="20.140625" style="29" customWidth="1"/>
    <col min="5" max="5" width="22.28515625" style="29" customWidth="1"/>
    <col min="6" max="6" width="20.140625" style="29" customWidth="1"/>
    <col min="7" max="16384" width="9.140625" style="29"/>
  </cols>
  <sheetData>
    <row r="3" spans="1:6" ht="78" customHeight="1" x14ac:dyDescent="0.25">
      <c r="A3" s="524" t="s">
        <v>4</v>
      </c>
      <c r="B3" s="531" t="s">
        <v>1186</v>
      </c>
      <c r="C3" s="532" t="s">
        <v>1187</v>
      </c>
      <c r="D3" s="533" t="s">
        <v>1188</v>
      </c>
      <c r="E3" s="532" t="s">
        <v>1189</v>
      </c>
      <c r="F3" s="533" t="s">
        <v>1190</v>
      </c>
    </row>
    <row r="4" spans="1:6" x14ac:dyDescent="0.25">
      <c r="A4" s="360">
        <v>2020</v>
      </c>
      <c r="B4" s="1087">
        <v>109336</v>
      </c>
      <c r="C4" s="1085">
        <v>828162</v>
      </c>
      <c r="D4" s="1086">
        <v>45228</v>
      </c>
      <c r="E4" s="1085">
        <v>816428</v>
      </c>
      <c r="F4" s="1086">
        <v>44587</v>
      </c>
    </row>
    <row r="5" spans="1:6" x14ac:dyDescent="0.25">
      <c r="A5" s="482">
        <v>2021</v>
      </c>
      <c r="B5" s="1090">
        <v>42145</v>
      </c>
      <c r="C5" s="1088">
        <v>901653</v>
      </c>
      <c r="D5" s="1089">
        <v>50028</v>
      </c>
      <c r="E5" s="1088">
        <v>821603</v>
      </c>
      <c r="F5" s="1089">
        <v>45586</v>
      </c>
    </row>
    <row r="6" spans="1:6" ht="15.75" thickBot="1" x14ac:dyDescent="0.3">
      <c r="A6" s="962">
        <v>2022</v>
      </c>
      <c r="B6" s="1094">
        <v>225473</v>
      </c>
      <c r="C6" s="1095">
        <v>893435</v>
      </c>
      <c r="D6" s="1096">
        <v>52309</v>
      </c>
      <c r="E6" s="1095">
        <v>974416</v>
      </c>
      <c r="F6" s="1096">
        <v>57050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Z1961"/>
  <sheetViews>
    <sheetView tabSelected="1"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2.285156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4"/>
      <c r="B1" s="314"/>
      <c r="C1" s="314"/>
      <c r="D1" s="314"/>
      <c r="E1" s="314"/>
      <c r="F1" s="314"/>
      <c r="G1" s="314"/>
      <c r="H1" s="314"/>
      <c r="I1" s="314"/>
      <c r="J1" s="314"/>
      <c r="K1" s="314"/>
      <c r="L1" s="316"/>
    </row>
    <row r="2" spans="1:26" ht="45" customHeight="1" x14ac:dyDescent="0.2">
      <c r="A2" s="314"/>
      <c r="B2" s="314"/>
      <c r="C2" s="314"/>
      <c r="D2" s="314"/>
      <c r="E2" s="314"/>
      <c r="F2" s="314"/>
      <c r="G2" s="314"/>
      <c r="H2" s="314"/>
      <c r="I2" s="314"/>
      <c r="J2" s="314"/>
      <c r="K2" s="314"/>
      <c r="L2" s="316"/>
    </row>
    <row r="3" spans="1:26" ht="45" customHeight="1" x14ac:dyDescent="0.2">
      <c r="A3" s="314"/>
      <c r="B3" s="314"/>
      <c r="C3" s="314"/>
      <c r="D3" s="314"/>
      <c r="E3" s="314"/>
      <c r="F3" s="314"/>
      <c r="G3" s="314"/>
      <c r="H3" s="314"/>
      <c r="I3" s="314"/>
      <c r="J3" s="314"/>
      <c r="K3" s="314"/>
      <c r="L3" s="316"/>
    </row>
    <row r="4" spans="1:26" ht="45" customHeight="1" x14ac:dyDescent="0.2">
      <c r="A4" s="314"/>
      <c r="B4" s="314"/>
      <c r="C4" s="314"/>
      <c r="D4" s="314"/>
      <c r="E4" s="314"/>
      <c r="F4" s="314"/>
      <c r="G4" s="314"/>
      <c r="H4" s="314"/>
      <c r="I4" s="314"/>
      <c r="J4" s="314"/>
      <c r="K4" s="314"/>
      <c r="L4" s="316"/>
    </row>
    <row r="5" spans="1:26" ht="45" customHeight="1" x14ac:dyDescent="0.2">
      <c r="A5" s="314"/>
      <c r="B5" s="314"/>
      <c r="C5" s="314"/>
      <c r="D5" s="314"/>
      <c r="E5" s="314"/>
      <c r="F5" s="314"/>
      <c r="G5" s="314"/>
      <c r="H5" s="314"/>
      <c r="I5" s="314"/>
      <c r="J5" s="314"/>
      <c r="K5" s="314"/>
      <c r="L5" s="316"/>
    </row>
    <row r="6" spans="1:26" ht="45" customHeight="1" x14ac:dyDescent="0.2">
      <c r="A6" s="314"/>
      <c r="B6" s="314"/>
      <c r="C6" s="314"/>
      <c r="D6" s="314"/>
      <c r="E6" s="314"/>
      <c r="F6" s="314"/>
      <c r="G6" s="314"/>
      <c r="H6" s="314"/>
      <c r="I6" s="314"/>
      <c r="J6" s="314"/>
      <c r="K6" s="314"/>
      <c r="L6" s="316"/>
    </row>
    <row r="7" spans="1:26" ht="45" customHeight="1" x14ac:dyDescent="0.2">
      <c r="A7" s="314"/>
      <c r="B7" s="314"/>
      <c r="C7" s="314"/>
      <c r="D7" s="314"/>
      <c r="E7" s="314"/>
      <c r="F7" s="314"/>
      <c r="G7" s="314"/>
      <c r="H7" s="314"/>
      <c r="I7" s="314"/>
      <c r="J7" s="314"/>
      <c r="K7" s="314"/>
      <c r="L7" s="316"/>
    </row>
    <row r="8" spans="1:26" ht="45" customHeight="1" x14ac:dyDescent="0.2">
      <c r="A8" s="314"/>
      <c r="B8" s="314"/>
      <c r="C8" s="314"/>
      <c r="D8" s="314"/>
      <c r="E8" s="314"/>
      <c r="F8" s="314"/>
      <c r="G8" s="314"/>
      <c r="H8" s="314"/>
      <c r="I8" s="314"/>
      <c r="J8" s="314"/>
      <c r="K8" s="314"/>
      <c r="L8" s="316"/>
    </row>
    <row r="9" spans="1:26" ht="45" customHeight="1" x14ac:dyDescent="0.2">
      <c r="A9" s="314"/>
      <c r="B9" s="314"/>
      <c r="C9" s="314"/>
      <c r="D9" s="314"/>
      <c r="E9" s="314"/>
      <c r="F9" s="314"/>
      <c r="G9" s="314"/>
      <c r="H9" s="314"/>
      <c r="I9" s="314"/>
      <c r="J9" s="314"/>
      <c r="K9" s="314"/>
      <c r="L9" s="316"/>
    </row>
    <row r="10" spans="1:26" ht="45" customHeight="1" x14ac:dyDescent="0.2">
      <c r="A10" s="314"/>
      <c r="B10" s="314"/>
      <c r="C10" s="314"/>
      <c r="D10" s="314"/>
      <c r="E10" s="314"/>
      <c r="F10" s="314"/>
      <c r="G10" s="314"/>
      <c r="H10" s="314"/>
      <c r="I10" s="314"/>
      <c r="J10" s="314"/>
      <c r="K10" s="314"/>
      <c r="L10" s="316"/>
    </row>
    <row r="11" spans="1:26" ht="45" customHeight="1" x14ac:dyDescent="0.2">
      <c r="A11" s="314"/>
      <c r="B11" s="314"/>
      <c r="C11" s="314"/>
      <c r="D11" s="314"/>
      <c r="E11" s="314"/>
      <c r="F11" s="314"/>
      <c r="G11" s="314"/>
      <c r="H11" s="314"/>
      <c r="I11" s="314"/>
      <c r="J11" s="314"/>
      <c r="K11" s="314"/>
      <c r="L11" s="316"/>
    </row>
    <row r="12" spans="1:26" ht="45" customHeight="1" x14ac:dyDescent="0.2">
      <c r="A12" s="314"/>
      <c r="B12" s="314"/>
      <c r="C12" s="314"/>
      <c r="D12" s="314"/>
      <c r="E12" s="314"/>
      <c r="F12" s="314"/>
      <c r="G12" s="314"/>
      <c r="H12" s="314"/>
      <c r="I12" s="314"/>
      <c r="J12" s="314"/>
      <c r="K12" s="314"/>
      <c r="L12" s="316"/>
    </row>
    <row r="13" spans="1:26" ht="45" customHeight="1" x14ac:dyDescent="0.2">
      <c r="A13" s="314"/>
      <c r="B13" s="314"/>
      <c r="C13" s="314"/>
      <c r="D13" s="314"/>
      <c r="E13" s="314"/>
      <c r="F13" s="314"/>
      <c r="G13" s="314"/>
      <c r="H13" s="314"/>
      <c r="I13" s="314"/>
      <c r="J13" s="314"/>
      <c r="K13" s="314"/>
      <c r="L13" s="316"/>
    </row>
    <row r="14" spans="1:26" ht="45" customHeight="1" x14ac:dyDescent="0.2">
      <c r="A14" s="314"/>
      <c r="B14" s="314"/>
      <c r="C14" s="314"/>
      <c r="D14" s="314"/>
      <c r="E14" s="314"/>
      <c r="F14" s="314"/>
      <c r="G14" s="314"/>
      <c r="H14" s="314"/>
      <c r="I14" s="314"/>
      <c r="J14" s="314"/>
      <c r="K14" s="314"/>
      <c r="L14" s="316"/>
    </row>
    <row r="15" spans="1:26" ht="60" customHeight="1" x14ac:dyDescent="0.2">
      <c r="A15" s="1156" t="str">
        <f>'DEM1'!B2</f>
        <v>Сурдулица</v>
      </c>
      <c r="B15" s="1156"/>
      <c r="C15" s="1156"/>
      <c r="D15" s="1156"/>
      <c r="E15" s="1156"/>
      <c r="F15" s="1156"/>
      <c r="G15" s="1156"/>
      <c r="H15" s="1156"/>
      <c r="I15" s="1156"/>
      <c r="J15" s="1156"/>
      <c r="K15" s="1156"/>
      <c r="L15" s="316"/>
    </row>
    <row r="16" spans="1:26" s="18" customFormat="1" ht="59.25" customHeight="1" x14ac:dyDescent="0.25">
      <c r="A16" s="1157"/>
      <c r="B16" s="1157"/>
      <c r="C16" s="1157"/>
      <c r="D16" s="1157"/>
      <c r="E16" s="1157"/>
      <c r="F16" s="1157"/>
      <c r="G16" s="1157"/>
      <c r="H16" s="1157"/>
      <c r="I16" s="1157"/>
      <c r="J16" s="1157"/>
      <c r="K16" s="1157"/>
      <c r="L16" s="384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5"/>
      <c r="B17" s="845"/>
      <c r="C17" s="845"/>
      <c r="D17" s="845"/>
      <c r="E17" s="845"/>
      <c r="F17" s="845"/>
      <c r="G17" s="845"/>
      <c r="H17" s="845"/>
      <c r="I17" s="845"/>
      <c r="J17" s="845"/>
      <c r="K17" s="845"/>
      <c r="L17" s="384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5"/>
      <c r="B18" s="845"/>
      <c r="C18" s="845"/>
      <c r="D18" s="845"/>
      <c r="E18" s="845"/>
      <c r="F18" s="845"/>
      <c r="G18" s="845"/>
      <c r="H18" s="845"/>
      <c r="I18" s="845"/>
      <c r="J18" s="845"/>
      <c r="K18" s="845"/>
      <c r="L18" s="384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5"/>
      <c r="B19" s="845"/>
      <c r="C19" s="845"/>
      <c r="D19" s="845"/>
      <c r="E19" s="845"/>
      <c r="F19" s="845"/>
      <c r="G19" s="845"/>
      <c r="H19" s="845"/>
      <c r="I19" s="845"/>
      <c r="J19" s="845"/>
      <c r="K19" s="845"/>
      <c r="L19" s="384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5"/>
      <c r="B20" s="845"/>
      <c r="C20" s="845"/>
      <c r="D20" s="845"/>
      <c r="E20" s="845"/>
      <c r="F20" s="845"/>
      <c r="G20" s="845"/>
      <c r="H20" s="845"/>
      <c r="I20" s="845"/>
      <c r="J20" s="845"/>
      <c r="K20" s="845"/>
      <c r="L20" s="384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5"/>
      <c r="B21" s="845"/>
      <c r="C21" s="845"/>
      <c r="D21" s="845"/>
      <c r="E21" s="845"/>
      <c r="F21" s="845"/>
      <c r="G21" s="845"/>
      <c r="H21" s="845"/>
      <c r="I21" s="845"/>
      <c r="J21" s="845"/>
      <c r="K21" s="845"/>
      <c r="L21" s="384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5"/>
      <c r="B22" s="845"/>
      <c r="C22" s="845"/>
      <c r="D22" s="845"/>
      <c r="E22" s="845"/>
      <c r="F22" s="845"/>
      <c r="G22" s="845"/>
      <c r="H22" s="845"/>
      <c r="I22" s="845"/>
      <c r="J22" s="845"/>
      <c r="K22" s="845"/>
      <c r="L22" s="384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5"/>
      <c r="B23" s="845"/>
      <c r="C23" s="845"/>
      <c r="D23" s="845"/>
      <c r="E23" s="845"/>
      <c r="F23" s="845"/>
      <c r="G23" s="845"/>
      <c r="H23" s="845"/>
      <c r="I23" s="845"/>
      <c r="J23" s="845"/>
      <c r="K23" s="845"/>
      <c r="L23" s="384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5"/>
      <c r="B24" s="845"/>
      <c r="C24" s="845"/>
      <c r="D24" s="845"/>
      <c r="E24" s="845"/>
      <c r="F24" s="845"/>
      <c r="G24" s="845"/>
      <c r="H24" s="845"/>
      <c r="I24" s="845"/>
      <c r="J24" s="845"/>
      <c r="K24" s="845"/>
      <c r="L24" s="384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5"/>
      <c r="B25" s="845"/>
      <c r="C25" s="845"/>
      <c r="D25" s="845"/>
      <c r="E25" s="845"/>
      <c r="F25" s="845"/>
      <c r="G25" s="845"/>
      <c r="H25" s="845"/>
      <c r="I25" s="845"/>
      <c r="J25" s="845"/>
      <c r="K25" s="845"/>
      <c r="L25" s="384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3"/>
      <c r="B26" s="843"/>
      <c r="C26" s="843"/>
      <c r="D26" s="843"/>
      <c r="E26" s="843"/>
      <c r="F26" s="843"/>
      <c r="G26" s="843"/>
      <c r="H26" s="843"/>
      <c r="I26" s="843"/>
      <c r="J26" s="843"/>
      <c r="K26" s="843"/>
      <c r="L26" s="384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5"/>
      <c r="B27" s="845"/>
      <c r="C27" s="845"/>
      <c r="D27" s="845"/>
      <c r="E27" s="845"/>
      <c r="F27" s="845"/>
      <c r="G27" s="845"/>
      <c r="H27" s="845"/>
      <c r="I27" s="845"/>
      <c r="J27" s="845"/>
      <c r="K27" s="845"/>
      <c r="L27" s="384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5"/>
      <c r="B28" s="845"/>
      <c r="C28" s="845"/>
      <c r="D28" s="845"/>
      <c r="E28" s="845"/>
      <c r="F28" s="845"/>
      <c r="G28" s="845"/>
      <c r="H28" s="845"/>
      <c r="I28" s="845"/>
      <c r="J28" s="845"/>
      <c r="K28" s="845"/>
      <c r="L28" s="384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3"/>
      <c r="B29" s="843"/>
      <c r="C29" s="843"/>
      <c r="D29" s="843"/>
      <c r="E29" s="843"/>
      <c r="F29" s="843"/>
      <c r="G29" s="843"/>
      <c r="H29" s="843"/>
      <c r="I29" s="843"/>
      <c r="J29" s="843"/>
      <c r="K29" s="843"/>
      <c r="L29" s="384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3"/>
      <c r="B30" s="843"/>
      <c r="C30" s="843"/>
      <c r="D30" s="843"/>
      <c r="E30" s="843"/>
      <c r="F30" s="843"/>
      <c r="G30" s="843"/>
      <c r="H30" s="843"/>
      <c r="I30" s="843"/>
      <c r="J30" s="843"/>
      <c r="K30" s="843"/>
      <c r="L30" s="384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3"/>
      <c r="B31" s="843"/>
      <c r="C31" s="843"/>
      <c r="D31" s="843"/>
      <c r="E31" s="843"/>
      <c r="F31" s="843"/>
      <c r="G31" s="843"/>
      <c r="H31" s="843"/>
      <c r="I31" s="843"/>
      <c r="J31" s="843"/>
      <c r="K31" s="843"/>
      <c r="L31" s="384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3"/>
      <c r="B32" s="843"/>
      <c r="C32" s="843"/>
      <c r="D32" s="843"/>
      <c r="E32" s="843"/>
      <c r="F32" s="843"/>
      <c r="G32" s="843"/>
      <c r="H32" s="843"/>
      <c r="I32" s="843"/>
      <c r="J32" s="843"/>
      <c r="K32" s="843"/>
      <c r="L32" s="384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7.25" customHeight="1" x14ac:dyDescent="0.25">
      <c r="A33" s="1142" t="s">
        <v>2791</v>
      </c>
      <c r="B33" s="1142"/>
      <c r="C33" s="1142"/>
      <c r="D33" s="1142"/>
      <c r="E33" s="1142"/>
      <c r="F33" s="1142"/>
      <c r="G33" s="1142"/>
      <c r="H33" s="1142"/>
      <c r="I33" s="1142"/>
      <c r="J33" s="1142"/>
      <c r="K33" s="1142"/>
      <c r="L33" s="384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2" customFormat="1" ht="21.75" customHeight="1" x14ac:dyDescent="0.2">
      <c r="A34" s="316"/>
      <c r="B34" s="316"/>
      <c r="C34" s="317"/>
      <c r="D34" s="317"/>
      <c r="E34" s="316"/>
      <c r="F34" s="316"/>
      <c r="G34" s="316"/>
      <c r="H34" s="316"/>
      <c r="I34" s="316"/>
      <c r="J34" s="316"/>
      <c r="K34" s="372"/>
      <c r="L34" s="337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12"/>
    </row>
    <row r="35" spans="1:26" s="2" customFormat="1" ht="21.75" customHeight="1" x14ac:dyDescent="0.2">
      <c r="A35" s="316"/>
      <c r="B35" s="316"/>
      <c r="C35" s="317"/>
      <c r="D35" s="317"/>
      <c r="E35" s="316"/>
      <c r="F35" s="316"/>
      <c r="G35" s="316"/>
      <c r="H35" s="316"/>
      <c r="I35" s="316"/>
      <c r="J35" s="316"/>
      <c r="K35" s="372"/>
      <c r="L35" s="337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12"/>
    </row>
    <row r="36" spans="1:26" s="2" customFormat="1" ht="21.75" customHeight="1" x14ac:dyDescent="0.2">
      <c r="A36" s="316"/>
      <c r="B36" s="316"/>
      <c r="C36" s="317"/>
      <c r="D36" s="317"/>
      <c r="E36" s="316"/>
      <c r="F36" s="316"/>
      <c r="G36" s="316"/>
      <c r="H36" s="316"/>
      <c r="I36" s="316"/>
      <c r="J36" s="316"/>
      <c r="K36" s="372"/>
      <c r="L36" s="337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70" t="s">
        <v>984</v>
      </c>
      <c r="B37" s="468"/>
      <c r="C37" s="468"/>
      <c r="D37" s="468"/>
      <c r="E37" s="468"/>
      <c r="F37" s="468"/>
      <c r="G37" s="468"/>
      <c r="H37" s="468"/>
      <c r="I37" s="468"/>
      <c r="J37" s="468"/>
      <c r="K37" s="468"/>
      <c r="L37" s="462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41"/>
      <c r="B38" s="342"/>
      <c r="C38" s="342"/>
      <c r="D38" s="342"/>
      <c r="E38" s="342"/>
      <c r="F38" s="342"/>
      <c r="G38" s="342"/>
      <c r="H38" s="342"/>
      <c r="I38" s="342"/>
      <c r="J38" s="342"/>
      <c r="K38" s="342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9" t="s">
        <v>1578</v>
      </c>
      <c r="B39" s="342"/>
      <c r="C39" s="342"/>
      <c r="D39" s="342"/>
      <c r="E39" s="342"/>
      <c r="F39" s="342"/>
      <c r="G39" s="342"/>
      <c r="H39" s="342"/>
      <c r="I39" s="342"/>
      <c r="J39" s="342"/>
      <c r="K39" s="34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32.25" customHeight="1" x14ac:dyDescent="0.2">
      <c r="A40" s="795" t="s">
        <v>1425</v>
      </c>
      <c r="B40" s="550">
        <f>IF(ISBLANK('DEM1'!B7),"-",'DEM1'!B7)</f>
        <v>628</v>
      </c>
      <c r="C40" s="796" t="str">
        <f>IF(LEN('DEM1'!C7)&gt;0,"(" &amp; 'DEM1'!C7 &amp; ")", "-")</f>
        <v>(2022)</v>
      </c>
      <c r="D40" s="150"/>
      <c r="E40" s="316"/>
      <c r="F40" s="316"/>
      <c r="G40" s="5"/>
      <c r="H40" s="5"/>
      <c r="I40" s="5"/>
      <c r="J40" s="5"/>
      <c r="L40" s="337"/>
      <c r="M40" s="316"/>
      <c r="N40" s="316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5" t="s">
        <v>1293</v>
      </c>
      <c r="B41" s="319">
        <f>IF(ISBLANK('DEM1'!B8),"-",'DEM1'!B8)</f>
        <v>41</v>
      </c>
      <c r="C41" s="320" t="str">
        <f>IF(LEN('DEM1'!C8)&gt;0,"(" &amp; 'DEM1'!C8 &amp; ")", "-")</f>
        <v>(2022)</v>
      </c>
      <c r="D41" s="150"/>
      <c r="E41" s="316"/>
      <c r="F41" s="316"/>
      <c r="L41" s="338"/>
      <c r="M41" s="339"/>
      <c r="N41" s="33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5" t="s">
        <v>1304</v>
      </c>
      <c r="B42" s="319">
        <f>IF(ISBLANK('DEM1'!B9),"-",'DEM1'!B9)</f>
        <v>17080</v>
      </c>
      <c r="C42" s="320" t="str">
        <f>IF(LEN('DEM1'!C9)&gt;0,"(" &amp; 'DEM1'!C9 &amp; ")", "-")</f>
        <v>(2022)</v>
      </c>
      <c r="D42" s="150"/>
      <c r="E42" s="316"/>
      <c r="F42" s="316"/>
      <c r="L42" s="340"/>
      <c r="M42" s="340"/>
      <c r="N42" s="340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6" t="s">
        <v>1303</v>
      </c>
      <c r="B43" s="347">
        <f>IF(ISBLANK('DEM1'!B10),"-",'DEM1'!B10)</f>
        <v>27</v>
      </c>
      <c r="C43" s="348" t="str">
        <f>IF(LEN('DEM1'!C10)&gt;0,"(" &amp; 'DEM1'!C10 &amp; ")", "-")</f>
        <v>(2022)</v>
      </c>
      <c r="D43" s="150"/>
      <c r="E43" s="316"/>
      <c r="F43" s="316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9" t="s">
        <v>1294</v>
      </c>
      <c r="B44" s="350">
        <f>IF(ISBLANK('DEM1'!B11),"-",'DEM1'!B11)</f>
        <v>9.6</v>
      </c>
      <c r="C44" s="351" t="str">
        <f>IF(LEN('DEM1'!C11)&gt;0,"(" &amp; 'DEM1'!C11 &amp; ")", "-")</f>
        <v>(2022)</v>
      </c>
      <c r="D44" s="150"/>
      <c r="E44" s="316"/>
      <c r="F44" s="316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5" t="s">
        <v>1301</v>
      </c>
      <c r="B45" s="319">
        <f>IF(ISBLANK('DEM1'!B12),"-",'DEM1'!B12)</f>
        <v>19.8</v>
      </c>
      <c r="C45" s="320" t="str">
        <f>IF(LEN('DEM1'!C12)&gt;0,"(" &amp; 'DEM1'!C12 &amp; ")", "-")</f>
        <v>(2022)</v>
      </c>
      <c r="D45" s="150"/>
      <c r="E45" s="316"/>
      <c r="F45" s="316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6" t="s">
        <v>1295</v>
      </c>
      <c r="B46" s="347">
        <f>IF(ISBLANK('DEM1'!B13),"-",'DEM1'!B13)</f>
        <v>-10.199999999999999</v>
      </c>
      <c r="C46" s="348" t="str">
        <f>IF(LEN('DEM1'!C13)&gt;0,"(" &amp; 'DEM1'!C13 &amp; ")", "-")</f>
        <v>(2022)</v>
      </c>
      <c r="D46" s="150"/>
      <c r="E46" s="316"/>
      <c r="F46" s="316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39" x14ac:dyDescent="0.2">
      <c r="A47" s="345" t="s">
        <v>1296</v>
      </c>
      <c r="B47" s="319">
        <f>IF(ISBLANK('DEM1'!B14),"-",'DEM1'!B14)</f>
        <v>72.09</v>
      </c>
      <c r="C47" s="320" t="str">
        <f>IF(LEN('DEM1'!C14)&gt;0,"(" &amp; 'DEM1'!C14 &amp; ")", "-")</f>
        <v>(2022)</v>
      </c>
      <c r="D47" s="150"/>
      <c r="E47" s="316"/>
      <c r="F47" s="316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5" t="s">
        <v>1302</v>
      </c>
      <c r="B48" s="319">
        <f>IF(ISBLANK('DEM1'!B15),"-",'DEM1'!B15)</f>
        <v>44.3</v>
      </c>
      <c r="C48" s="320" t="str">
        <f>IF(LEN('DEM1'!C15)&gt;0,"(" &amp; 'DEM1'!C15 &amp; ")", "-")</f>
        <v>(2022)</v>
      </c>
      <c r="D48" s="150"/>
      <c r="E48" s="352"/>
      <c r="F48" s="352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5" t="s">
        <v>1297</v>
      </c>
      <c r="B49" s="319">
        <f>IF(ISBLANK('DEM1'!B16),"-",'DEM1'!B16)</f>
        <v>156.69999999999999</v>
      </c>
      <c r="C49" s="320" t="str">
        <f>IF(LEN('DEM1'!C16)&gt;0,"(" &amp; 'DEM1'!C16 &amp; ")", "-")</f>
        <v>(2022)</v>
      </c>
      <c r="D49" s="150"/>
      <c r="E49" s="316"/>
      <c r="F49" s="316"/>
    </row>
    <row r="50" spans="1:26" ht="24.95" customHeight="1" x14ac:dyDescent="0.2">
      <c r="A50" s="345" t="s">
        <v>1300</v>
      </c>
      <c r="B50" s="353">
        <f>IF(ISBLANK('DEM6'!L34),"-",'DEM6'!L34)</f>
        <v>2.74</v>
      </c>
      <c r="C50" s="320" t="str">
        <f>IF(LEN('DEM6'!N36)&gt;0,"(" &amp; 'DEM6'!N36 &amp; ")", "-")</f>
        <v>(2022)</v>
      </c>
      <c r="D50" s="150"/>
      <c r="E50" s="316"/>
      <c r="F50" s="316"/>
    </row>
    <row r="51" spans="1:26" ht="39.950000000000003" customHeight="1" x14ac:dyDescent="0.25">
      <c r="A51" s="354" t="s">
        <v>1298</v>
      </c>
      <c r="B51" s="350">
        <f>IF(ISBLANK('DEM7'!B4),"-",'DEM7'!B4)</f>
        <v>17077</v>
      </c>
      <c r="C51" s="351" t="str">
        <f>IF(LEN('DEM7'!B8)&gt;0,"(" &amp; 'DEM7'!B8 &amp; ")", "-")</f>
        <v>(2041)</v>
      </c>
      <c r="D51" s="150"/>
      <c r="E51" s="316"/>
      <c r="F51" s="316"/>
      <c r="Y51" s="11"/>
      <c r="Z51" s="15"/>
    </row>
    <row r="52" spans="1:26" ht="39.950000000000003" customHeight="1" thickBot="1" x14ac:dyDescent="0.3">
      <c r="A52" s="797" t="s">
        <v>1299</v>
      </c>
      <c r="B52" s="465">
        <f>IF(ISBLANK('DEM7'!B5),"-",'DEM7'!B5)</f>
        <v>15920</v>
      </c>
      <c r="C52" s="798" t="str">
        <f>IF(LEN('DEM7'!B8)&gt;0,"(" &amp; 'DEM7'!B8 &amp; ")", "-")</f>
        <v>(2041)</v>
      </c>
      <c r="D52" s="150"/>
      <c r="E52" s="357"/>
      <c r="F52" s="316"/>
      <c r="Y52" s="11"/>
      <c r="Z52" s="15"/>
    </row>
    <row r="53" spans="1:26" ht="24.95" customHeight="1" x14ac:dyDescent="0.25">
      <c r="A53" s="316"/>
      <c r="B53" s="316"/>
      <c r="C53" s="316"/>
      <c r="D53" s="316"/>
      <c r="E53" s="316"/>
      <c r="F53" s="316"/>
      <c r="Y53" s="11"/>
      <c r="Z53" s="15"/>
    </row>
    <row r="54" spans="1:26" ht="24.95" customHeight="1" x14ac:dyDescent="0.25">
      <c r="C54" s="5"/>
      <c r="D54" s="316"/>
      <c r="Y54" s="11"/>
      <c r="Z54" s="15"/>
    </row>
    <row r="55" spans="1:26" ht="24.95" customHeight="1" x14ac:dyDescent="0.25">
      <c r="C55" s="5"/>
      <c r="D55" s="316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16"/>
      <c r="B58" s="26"/>
      <c r="C58" s="27"/>
      <c r="D58" s="27"/>
      <c r="E58" s="316"/>
      <c r="F58" s="316"/>
      <c r="G58" s="316"/>
      <c r="H58" s="316"/>
      <c r="I58" s="316"/>
      <c r="J58" s="316"/>
      <c r="K58" s="316"/>
      <c r="Y58" s="11"/>
      <c r="Z58" s="15"/>
    </row>
    <row r="59" spans="1:26" ht="24.95" customHeight="1" x14ac:dyDescent="0.3">
      <c r="A59" s="390" t="s">
        <v>2470</v>
      </c>
      <c r="B59" s="390"/>
      <c r="C59" s="390"/>
      <c r="D59" s="390"/>
      <c r="E59" s="390"/>
      <c r="F59" s="390"/>
      <c r="G59" s="420"/>
      <c r="H59" s="316"/>
      <c r="I59" s="316"/>
      <c r="J59" s="316"/>
      <c r="K59" s="316"/>
      <c r="Y59" s="11"/>
      <c r="Z59" s="15"/>
    </row>
    <row r="60" spans="1:26" ht="12" customHeight="1" x14ac:dyDescent="0.25">
      <c r="A60" s="213"/>
      <c r="B60" s="1158">
        <f>'DEM2'!A7</f>
        <v>2021</v>
      </c>
      <c r="C60" s="1158"/>
      <c r="D60" s="391"/>
      <c r="E60" s="1158">
        <f>'DEM2'!A8</f>
        <v>2022</v>
      </c>
      <c r="F60" s="1158"/>
      <c r="G60" s="316"/>
      <c r="H60" s="316"/>
      <c r="I60" s="316"/>
      <c r="J60" s="316"/>
      <c r="K60" s="316"/>
      <c r="Y60" s="11"/>
      <c r="Z60" s="15"/>
    </row>
    <row r="61" spans="1:26" ht="18" customHeight="1" x14ac:dyDescent="0.25">
      <c r="A61" s="213"/>
      <c r="B61" s="1158"/>
      <c r="C61" s="1158"/>
      <c r="D61" s="392"/>
      <c r="E61" s="1158"/>
      <c r="F61" s="1158"/>
      <c r="G61" s="316"/>
      <c r="H61" s="316"/>
      <c r="I61" s="316"/>
      <c r="J61" s="316"/>
      <c r="K61" s="316"/>
      <c r="Y61" s="11"/>
      <c r="Z61" s="15"/>
    </row>
    <row r="62" spans="1:26" ht="24.95" customHeight="1" thickBot="1" x14ac:dyDescent="0.3">
      <c r="A62" s="393"/>
      <c r="B62" s="799" t="s">
        <v>1200</v>
      </c>
      <c r="C62" s="799" t="s">
        <v>1201</v>
      </c>
      <c r="D62" s="394"/>
      <c r="E62" s="799" t="s">
        <v>1200</v>
      </c>
      <c r="F62" s="799" t="s">
        <v>1201</v>
      </c>
      <c r="G62" s="316"/>
      <c r="H62" s="316"/>
      <c r="I62" s="316"/>
      <c r="J62" s="316"/>
      <c r="K62" s="316"/>
      <c r="Y62" s="11"/>
      <c r="Z62" s="15"/>
    </row>
    <row r="63" spans="1:26" ht="39.950000000000003" customHeight="1" x14ac:dyDescent="0.25">
      <c r="A63" s="800" t="s">
        <v>702</v>
      </c>
      <c r="B63" s="550">
        <f>IF(ISBLANK('DEM2'!D7),"-",'DEM2'!D7)</f>
        <v>508</v>
      </c>
      <c r="C63" s="550">
        <f>IF(ISBLANK('DEM2'!C7),"-",'DEM2'!C7)</f>
        <v>561</v>
      </c>
      <c r="D63" s="550"/>
      <c r="E63" s="550">
        <f>IF(ISBLANK('DEM2'!D8),"-",'DEM2'!D8)</f>
        <v>493</v>
      </c>
      <c r="F63" s="550">
        <f>IF(ISBLANK('DEM2'!C8),"-",'DEM2'!C8)</f>
        <v>530</v>
      </c>
      <c r="G63" s="316"/>
      <c r="H63" s="316"/>
      <c r="I63" s="316"/>
      <c r="J63" s="316"/>
      <c r="K63" s="316"/>
      <c r="Y63" s="11"/>
      <c r="Z63" s="15"/>
    </row>
    <row r="64" spans="1:26" ht="39.950000000000003" customHeight="1" x14ac:dyDescent="0.25">
      <c r="A64" s="783" t="s">
        <v>703</v>
      </c>
      <c r="B64" s="319">
        <f>IF(ISBLANK('DEM2'!G7),"-",'DEM2'!G7)</f>
        <v>675</v>
      </c>
      <c r="C64" s="319">
        <f>IF(ISBLANK('DEM2'!F7),"-",'DEM2'!F7)</f>
        <v>723</v>
      </c>
      <c r="D64" s="791"/>
      <c r="E64" s="319">
        <f>IF(ISBLANK('DEM2'!G8),"-",'DEM2'!G8)</f>
        <v>608</v>
      </c>
      <c r="F64" s="319">
        <f>IF(ISBLANK('DEM2'!F8),"-",'DEM2'!F8)</f>
        <v>689</v>
      </c>
      <c r="G64" s="316"/>
      <c r="H64" s="316"/>
      <c r="I64" s="316"/>
      <c r="J64" s="316"/>
      <c r="K64" s="316"/>
      <c r="Y64" s="11"/>
      <c r="Z64" s="15"/>
    </row>
    <row r="65" spans="1:26" ht="39.950000000000003" customHeight="1" x14ac:dyDescent="0.25">
      <c r="A65" s="346" t="s">
        <v>1273</v>
      </c>
      <c r="B65" s="347">
        <f>IF(ISBLANK('DEM2'!J7),"-",'DEM2'!J7)</f>
        <v>403</v>
      </c>
      <c r="C65" s="347">
        <f>IF(ISBLANK('DEM2'!I7),"-",'DEM2'!I7)</f>
        <v>416</v>
      </c>
      <c r="D65" s="395"/>
      <c r="E65" s="347">
        <f>IF(ISBLANK('DEM2'!J8),"-",'DEM2'!J8)</f>
        <v>382</v>
      </c>
      <c r="F65" s="347">
        <f>IF(ISBLANK('DEM2'!I8),"-",'DEM2'!I8)</f>
        <v>389</v>
      </c>
      <c r="G65" s="316"/>
      <c r="H65" s="316"/>
      <c r="I65" s="316"/>
      <c r="J65" s="316"/>
      <c r="K65" s="316"/>
      <c r="Y65" s="11"/>
      <c r="Z65" s="15"/>
    </row>
    <row r="66" spans="1:26" ht="24.95" customHeight="1" x14ac:dyDescent="0.25">
      <c r="A66" s="345" t="s">
        <v>1274</v>
      </c>
      <c r="B66" s="319">
        <f>IF(ISBLANK('DEM2'!M7),"-",'DEM2'!M7)</f>
        <v>1495</v>
      </c>
      <c r="C66" s="319">
        <f>IF(ISBLANK('DEM2'!L7),"-",'DEM2'!L7)</f>
        <v>1603</v>
      </c>
      <c r="D66" s="397"/>
      <c r="E66" s="319">
        <f>IF(ISBLANK('DEM2'!M8),"-",'DEM2'!M8)</f>
        <v>1396</v>
      </c>
      <c r="F66" s="319">
        <f>IF(ISBLANK('DEM2'!L8),"-",'DEM2'!L8)</f>
        <v>1510</v>
      </c>
      <c r="G66" s="316"/>
      <c r="H66" s="316"/>
      <c r="I66" s="316"/>
      <c r="J66" s="316"/>
      <c r="K66" s="316"/>
      <c r="Y66" s="11"/>
      <c r="Z66" s="15"/>
    </row>
    <row r="67" spans="1:26" ht="24.95" customHeight="1" x14ac:dyDescent="0.25">
      <c r="A67" s="345" t="s">
        <v>1275</v>
      </c>
      <c r="B67" s="319">
        <f>IF(ISBLANK('DEM2'!P7),"-",'DEM2'!P7)</f>
        <v>1515</v>
      </c>
      <c r="C67" s="319">
        <f>IF(ISBLANK('DEM2'!O7),"-",'DEM2'!O7)</f>
        <v>1637</v>
      </c>
      <c r="D67" s="397"/>
      <c r="E67" s="319">
        <f>IF(ISBLANK('DEM2'!P8),"-",'DEM2'!P8)</f>
        <v>1320</v>
      </c>
      <c r="F67" s="319">
        <f>IF(ISBLANK('DEM2'!O8),"-",'DEM2'!O8)</f>
        <v>1434</v>
      </c>
      <c r="G67" s="316"/>
      <c r="H67" s="316"/>
      <c r="I67" s="316"/>
      <c r="J67" s="316"/>
      <c r="K67" s="316"/>
      <c r="Y67" s="11"/>
      <c r="Z67" s="15"/>
    </row>
    <row r="68" spans="1:26" ht="39.950000000000003" customHeight="1" x14ac:dyDescent="0.25">
      <c r="A68" s="421" t="s">
        <v>470</v>
      </c>
      <c r="B68" s="416">
        <f>IF(ISBLANK('DEM2'!S7),"-",'DEM2'!S7)</f>
        <v>5823</v>
      </c>
      <c r="C68" s="416">
        <f>IF(ISBLANK('DEM2'!R7),"-",'DEM2'!R7)</f>
        <v>6032</v>
      </c>
      <c r="D68" s="422"/>
      <c r="E68" s="416">
        <f>IF(ISBLANK('DEM2'!S8),"-",'DEM2'!S8)</f>
        <v>5385</v>
      </c>
      <c r="F68" s="416">
        <f>IF(ISBLANK('DEM2'!R8),"-",'DEM2'!R8)</f>
        <v>5600</v>
      </c>
      <c r="G68" s="316"/>
      <c r="H68" s="316"/>
      <c r="I68" s="316"/>
      <c r="J68" s="316"/>
      <c r="K68" s="316"/>
      <c r="Y68" s="11"/>
      <c r="Z68" s="15"/>
    </row>
    <row r="69" spans="1:26" ht="24.95" customHeight="1" thickBot="1" x14ac:dyDescent="0.3">
      <c r="A69" s="797" t="s">
        <v>468</v>
      </c>
      <c r="B69" s="465">
        <f>IF(ISBLANK('DEM2'!V7),"-",'DEM2'!V7)</f>
        <v>8987</v>
      </c>
      <c r="C69" s="465">
        <f>IF(ISBLANK('DEM2'!U7),"-",'DEM2'!U7)</f>
        <v>9036</v>
      </c>
      <c r="D69" s="801"/>
      <c r="E69" s="465">
        <f>IF(ISBLANK('DEM2'!V8),"-",'DEM2'!V8)</f>
        <v>8520</v>
      </c>
      <c r="F69" s="465">
        <f>IF(ISBLANK('DEM2'!U8),"-",'DEM2'!U8)</f>
        <v>8560</v>
      </c>
      <c r="G69" s="316"/>
      <c r="H69" s="316"/>
      <c r="I69" s="316"/>
      <c r="J69" s="316"/>
      <c r="K69" s="316"/>
      <c r="Y69" s="11"/>
      <c r="Z69" s="15"/>
    </row>
    <row r="70" spans="1:26" ht="24.95" customHeight="1" x14ac:dyDescent="0.25">
      <c r="A70" s="1163" t="s">
        <v>1565</v>
      </c>
      <c r="B70" s="1163"/>
      <c r="C70" s="1163"/>
      <c r="D70" s="1163"/>
      <c r="E70" s="1163"/>
      <c r="F70" s="1163"/>
      <c r="G70" s="316"/>
      <c r="H70" s="316"/>
      <c r="I70" s="316"/>
      <c r="J70" s="316"/>
      <c r="K70" s="316"/>
      <c r="Y70" s="11"/>
      <c r="Z70" s="15"/>
    </row>
    <row r="71" spans="1:26" ht="24.95" customHeight="1" x14ac:dyDescent="0.25">
      <c r="A71" s="201"/>
      <c r="B71" s="175"/>
      <c r="C71" s="150"/>
      <c r="D71" s="150"/>
      <c r="E71" s="423"/>
      <c r="F71" s="423"/>
      <c r="G71" s="316"/>
      <c r="H71" s="316"/>
      <c r="I71" s="316"/>
      <c r="J71" s="316"/>
      <c r="K71" s="316"/>
      <c r="Y71" s="11"/>
      <c r="Z71" s="15"/>
    </row>
    <row r="72" spans="1:26" ht="24.95" customHeight="1" x14ac:dyDescent="0.25">
      <c r="A72" s="201"/>
      <c r="B72" s="175"/>
      <c r="C72" s="150"/>
      <c r="D72" s="150"/>
      <c r="E72" s="423"/>
      <c r="F72" s="423"/>
      <c r="G72" s="316"/>
      <c r="H72" s="316"/>
      <c r="I72" s="316"/>
      <c r="J72" s="316"/>
      <c r="K72" s="316"/>
      <c r="Y72" s="11"/>
      <c r="Z72" s="15"/>
    </row>
    <row r="73" spans="1:26" ht="24.95" customHeight="1" x14ac:dyDescent="0.25">
      <c r="A73" s="316"/>
      <c r="B73" s="26"/>
      <c r="C73" s="27"/>
      <c r="D73" s="27"/>
      <c r="E73" s="315"/>
      <c r="F73" s="315"/>
      <c r="G73" s="398"/>
      <c r="H73" s="315"/>
      <c r="I73" s="315"/>
      <c r="J73" s="357"/>
      <c r="K73" s="316"/>
      <c r="Y73" s="11"/>
      <c r="Z73" s="15"/>
    </row>
    <row r="74" spans="1:26" ht="24.95" customHeight="1" x14ac:dyDescent="0.25">
      <c r="B74" s="26"/>
      <c r="C74" s="27"/>
      <c r="D74" s="27"/>
      <c r="E74" s="45"/>
      <c r="F74" s="45"/>
      <c r="G74" s="6"/>
      <c r="H74" s="45"/>
      <c r="I74" s="45"/>
      <c r="J74" s="17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Y75" s="11"/>
      <c r="Z75" s="15"/>
    </row>
    <row r="76" spans="1:26" ht="24.95" customHeight="1" x14ac:dyDescent="0.4">
      <c r="B76" s="26"/>
      <c r="C76" s="27"/>
      <c r="D76" s="27"/>
      <c r="E76" s="45"/>
      <c r="F76" s="45"/>
      <c r="G76" s="6"/>
      <c r="H76" s="342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57" t="s">
        <v>2727</v>
      </c>
      <c r="G114" s="1057" t="s">
        <v>2728</v>
      </c>
      <c r="I114" s="394"/>
      <c r="J114" s="394"/>
      <c r="Y114" s="11"/>
      <c r="Z114" s="15"/>
    </row>
    <row r="115" spans="2:26" ht="24.95" customHeight="1" x14ac:dyDescent="0.25">
      <c r="B115" s="26"/>
      <c r="C115" s="27"/>
      <c r="D115" s="27"/>
      <c r="E115" s="804">
        <f>'DEM2'!A23</f>
        <v>2020</v>
      </c>
      <c r="F115" s="802">
        <f>IF(ISBLANK('DEM2'!B23),"-",'DEM2'!B23)</f>
        <v>0</v>
      </c>
      <c r="G115" s="802">
        <f>IF(ISBLANK('DEM2'!E23),"-",'DEM2'!E23)</f>
        <v>0</v>
      </c>
      <c r="H115" s="804"/>
      <c r="I115" s="353"/>
      <c r="J115" s="353"/>
      <c r="Y115" s="11"/>
      <c r="Z115" s="15"/>
    </row>
    <row r="116" spans="2:26" ht="24.95" customHeight="1" x14ac:dyDescent="0.25">
      <c r="B116" s="26"/>
      <c r="C116" s="27"/>
      <c r="D116" s="27"/>
      <c r="E116" s="804">
        <f>'DEM2'!A24</f>
        <v>2021</v>
      </c>
      <c r="F116" s="409">
        <f>IF(ISBLANK('DEM2'!B24),"-",'DEM2'!B24)</f>
        <v>0</v>
      </c>
      <c r="G116" s="409">
        <f>IF(ISBLANK('DEM2'!E24),"-",'DEM2'!E24)</f>
        <v>7.8</v>
      </c>
      <c r="H116" s="804"/>
      <c r="I116" s="353"/>
      <c r="J116" s="353"/>
      <c r="Y116" s="11"/>
      <c r="Z116" s="15"/>
    </row>
    <row r="117" spans="2:26" ht="24.95" customHeight="1" thickBot="1" x14ac:dyDescent="0.3">
      <c r="B117" s="26"/>
      <c r="C117" s="27"/>
      <c r="D117" s="27"/>
      <c r="E117" s="804">
        <f>'DEM2'!A25</f>
        <v>2022</v>
      </c>
      <c r="F117" s="803">
        <f>IF(ISBLANK('DEM2'!B25),"-",'DEM2'!B25)</f>
        <v>12.2</v>
      </c>
      <c r="G117" s="803">
        <f>IF(ISBLANK('DEM2'!E25),"-",'DEM2'!E25)</f>
        <v>6.1</v>
      </c>
      <c r="H117" s="804"/>
      <c r="I117" s="353"/>
      <c r="J117" s="353"/>
      <c r="Y117" s="11"/>
      <c r="Z117" s="15"/>
    </row>
    <row r="118" spans="2:26" ht="24.95" customHeight="1" x14ac:dyDescent="0.25">
      <c r="B118" s="26"/>
      <c r="C118" s="27"/>
      <c r="D118" s="27"/>
      <c r="E118" s="561"/>
      <c r="F118" s="1058" t="s">
        <v>2729</v>
      </c>
      <c r="G118" s="409"/>
      <c r="H118" s="561"/>
      <c r="I118" s="353"/>
      <c r="J118" s="353"/>
      <c r="Y118" s="11"/>
      <c r="Z118" s="15"/>
    </row>
    <row r="119" spans="2:26" ht="35.25" customHeight="1" x14ac:dyDescent="0.25">
      <c r="B119" s="26"/>
      <c r="C119" s="27"/>
      <c r="D119" s="27"/>
      <c r="E119" s="45"/>
      <c r="F119" s="1149" t="s">
        <v>2730</v>
      </c>
      <c r="G119" s="1150"/>
      <c r="H119" s="1150"/>
      <c r="I119" s="1150"/>
      <c r="J119" s="45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A133" s="16"/>
      <c r="B133" s="26"/>
      <c r="C133" s="27"/>
      <c r="D133" s="27"/>
      <c r="Y133" s="11"/>
      <c r="Z133" s="15"/>
    </row>
    <row r="134" spans="1:26" ht="24.95" customHeight="1" x14ac:dyDescent="0.25">
      <c r="A134" s="16"/>
      <c r="B134" s="26"/>
      <c r="C134" s="27"/>
      <c r="D134" s="2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6">
      <c r="A156" s="470" t="s">
        <v>999</v>
      </c>
      <c r="B156" s="471"/>
      <c r="C156" s="472"/>
      <c r="D156" s="472"/>
      <c r="E156" s="471"/>
      <c r="F156" s="471"/>
      <c r="G156" s="471"/>
      <c r="H156" s="471"/>
      <c r="I156" s="471"/>
      <c r="J156" s="471"/>
      <c r="K156" s="471"/>
      <c r="L156" s="316"/>
      <c r="Z156" s="25"/>
    </row>
    <row r="157" spans="1:26" s="2" customFormat="1" ht="39.950000000000003" customHeight="1" x14ac:dyDescent="0.2">
      <c r="A157" s="316"/>
      <c r="B157" s="316"/>
      <c r="C157" s="317"/>
      <c r="D157" s="317"/>
      <c r="E157" s="316"/>
      <c r="F157" s="316"/>
      <c r="G157" s="316"/>
      <c r="H157" s="316"/>
      <c r="I157" s="316"/>
      <c r="J157" s="316"/>
      <c r="K157" s="372"/>
      <c r="L157" s="9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12"/>
    </row>
    <row r="158" spans="1:26" s="2" customFormat="1" ht="30.75" customHeight="1" thickBot="1" x14ac:dyDescent="0.4">
      <c r="A158" s="848" t="s">
        <v>1576</v>
      </c>
      <c r="B158" s="316"/>
      <c r="C158" s="317"/>
      <c r="D158" s="317"/>
      <c r="E158" s="316"/>
      <c r="F158" s="316"/>
      <c r="G158" s="316"/>
      <c r="H158" s="316"/>
      <c r="I158" s="316"/>
      <c r="J158" s="316"/>
      <c r="K158" s="372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5" t="s">
        <v>1656</v>
      </c>
      <c r="B159" s="550"/>
      <c r="C159" s="796"/>
      <c r="D159" s="150"/>
      <c r="E159" s="316"/>
      <c r="F159" s="316"/>
      <c r="G159" s="316"/>
      <c r="H159" s="316"/>
      <c r="I159" s="316"/>
      <c r="J159" s="316"/>
      <c r="K159" s="372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81" t="s">
        <v>1516</v>
      </c>
      <c r="B160" s="319">
        <f>IF(ISBLANK('EKO1'!B5),"-",'EKO1'!B5)</f>
        <v>4408</v>
      </c>
      <c r="C160" s="320" t="str">
        <f>IF(LEN('EKO1'!C5)&gt;0,"(" &amp; 'EKO1'!C5 &amp; ")", "-")</f>
        <v>(2022)</v>
      </c>
      <c r="D160" s="150"/>
      <c r="E160" s="316"/>
      <c r="F160" s="316"/>
      <c r="G160" s="316"/>
      <c r="H160" s="316"/>
      <c r="I160" s="316"/>
      <c r="J160" s="316"/>
      <c r="K160" s="372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81" t="s">
        <v>1517</v>
      </c>
      <c r="B161" s="319">
        <f>IF(ISBLANK('EKO1'!B6),"-",'EKO1'!B6)</f>
        <v>5042</v>
      </c>
      <c r="C161" s="320" t="str">
        <f>IF(LEN('EKO1'!C6)&gt;0,"(" &amp; 'EKO1'!C6 &amp; ")", "-")</f>
        <v>(2022)</v>
      </c>
      <c r="D161" s="150"/>
      <c r="E161" s="316"/>
      <c r="F161" s="316"/>
      <c r="G161" s="316"/>
      <c r="H161" s="316"/>
      <c r="I161" s="316"/>
      <c r="J161" s="316"/>
      <c r="K161" s="372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4" t="s">
        <v>1521</v>
      </c>
      <c r="B162" s="347">
        <f>IF(ISBLANK('EKO1'!B7),"-",'EKO1'!B7)</f>
        <v>29.5</v>
      </c>
      <c r="C162" s="348" t="str">
        <f>IF(LEN('EKO1'!C7)&gt;0,"(" &amp; 'EKO1'!C7 &amp; ")", "-")</f>
        <v>(2022)</v>
      </c>
      <c r="D162" s="150"/>
      <c r="E162" s="316"/>
      <c r="F162" s="316"/>
      <c r="G162" s="316"/>
      <c r="H162" s="316"/>
      <c r="I162" s="316"/>
      <c r="J162" s="316"/>
      <c r="K162" s="372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39.950000000000003" customHeight="1" x14ac:dyDescent="0.2">
      <c r="A163" s="425" t="s">
        <v>1361</v>
      </c>
      <c r="B163" s="416">
        <f>IF(ISBLANK('EKO1'!B8),"-",'EKO1'!B8)</f>
        <v>58912</v>
      </c>
      <c r="C163" s="417" t="str">
        <f>IF(LEN('EKO1'!C8)&gt;0,"(" &amp; 'EKO1'!C8 &amp; ")", "-")</f>
        <v>(2022)</v>
      </c>
      <c r="D163" s="150"/>
      <c r="E163" s="316"/>
      <c r="F163" s="316"/>
      <c r="G163" s="316"/>
      <c r="H163" s="316"/>
      <c r="I163" s="316"/>
      <c r="J163" s="316"/>
      <c r="K163" s="372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400" t="s">
        <v>1653</v>
      </c>
      <c r="B164" s="319">
        <f>IF(ISBLANK('EKO1'!B9),"-",'EKO1'!B9)</f>
        <v>1868</v>
      </c>
      <c r="C164" s="320" t="str">
        <f>IF(LEN('EKO1'!C9)&gt;0,"(" &amp; 'EKO1'!C9 &amp; ")", "-")</f>
        <v>(2023)</v>
      </c>
      <c r="D164" s="150"/>
      <c r="E164" s="316"/>
      <c r="F164" s="316"/>
      <c r="G164" s="316"/>
      <c r="H164" s="316"/>
      <c r="I164" s="316"/>
      <c r="J164" s="316"/>
      <c r="K164" s="372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39.950000000000003" customHeight="1" thickBot="1" x14ac:dyDescent="0.25">
      <c r="A165" s="806" t="s">
        <v>1292</v>
      </c>
      <c r="B165" s="465">
        <f>IF(ISBLANK('EKO1'!B10),"-",'EKO1'!B10)</f>
        <v>115</v>
      </c>
      <c r="C165" s="798" t="str">
        <f>IF(LEN('EKO1'!C10)&gt;0,"(" &amp; 'EKO1'!C10 &amp; ")", "-")</f>
        <v>(2022)</v>
      </c>
      <c r="D165" s="150"/>
      <c r="E165" s="316"/>
      <c r="F165" s="316"/>
      <c r="G165" s="316"/>
      <c r="H165" s="316"/>
      <c r="I165" s="316"/>
      <c r="J165" s="316"/>
      <c r="K165" s="372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7"/>
      <c r="B166" s="247"/>
      <c r="C166" s="248"/>
      <c r="D166" s="248"/>
      <c r="E166" s="316"/>
      <c r="F166" s="316"/>
      <c r="G166" s="316"/>
      <c r="H166" s="316"/>
      <c r="I166" s="316"/>
      <c r="J166" s="316"/>
      <c r="K166" s="372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7"/>
      <c r="B167" s="247"/>
      <c r="C167" s="248"/>
      <c r="D167" s="248"/>
      <c r="E167" s="316"/>
      <c r="F167" s="316"/>
      <c r="G167" s="316"/>
      <c r="H167" s="316"/>
      <c r="I167" s="316"/>
      <c r="J167" s="316"/>
      <c r="K167" s="372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7"/>
      <c r="B168" s="247"/>
      <c r="C168" s="248"/>
      <c r="D168" s="248"/>
      <c r="E168" s="316"/>
      <c r="F168" s="316"/>
      <c r="G168" s="316"/>
      <c r="H168" s="316"/>
      <c r="I168" s="316"/>
      <c r="J168" s="316"/>
      <c r="K168" s="372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7"/>
      <c r="B169" s="247"/>
      <c r="C169" s="248"/>
      <c r="D169" s="248"/>
      <c r="E169" s="316"/>
      <c r="F169" s="316"/>
      <c r="G169" s="316"/>
      <c r="H169" s="316"/>
      <c r="I169" s="316"/>
      <c r="J169" s="316"/>
      <c r="K169" s="372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6"/>
      <c r="B170" s="316"/>
      <c r="C170" s="317"/>
      <c r="D170" s="317"/>
      <c r="E170" s="316"/>
      <c r="F170" s="316"/>
      <c r="G170" s="316"/>
      <c r="H170" s="316"/>
      <c r="I170" s="316"/>
      <c r="J170" s="316"/>
      <c r="K170" s="372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6"/>
      <c r="B171" s="316"/>
      <c r="C171" s="317"/>
      <c r="D171" s="317"/>
      <c r="E171" s="316"/>
      <c r="F171" s="316"/>
      <c r="G171" s="316"/>
      <c r="H171" s="316"/>
      <c r="I171" s="316"/>
      <c r="J171" s="316"/>
      <c r="K171" s="372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6"/>
      <c r="B172" s="316"/>
      <c r="C172" s="317"/>
      <c r="D172" s="317"/>
      <c r="E172" s="316"/>
      <c r="F172" s="316"/>
      <c r="G172" s="316"/>
      <c r="H172" s="316"/>
      <c r="I172" s="316"/>
      <c r="J172" s="316"/>
      <c r="K172" s="372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6"/>
      <c r="B173" s="316"/>
      <c r="C173" s="317"/>
      <c r="D173" s="317"/>
      <c r="E173" s="316"/>
      <c r="F173" s="316"/>
      <c r="G173" s="316"/>
      <c r="H173" s="316"/>
      <c r="I173" s="316"/>
      <c r="J173" s="316"/>
      <c r="K173" s="372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6"/>
      <c r="B174" s="316"/>
      <c r="C174" s="317"/>
      <c r="D174" s="317"/>
      <c r="E174" s="316"/>
      <c r="F174" s="316"/>
      <c r="G174" s="316"/>
      <c r="H174" s="316"/>
      <c r="I174" s="316"/>
      <c r="J174" s="316"/>
      <c r="K174" s="372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6"/>
      <c r="B175" s="316"/>
      <c r="C175" s="317"/>
      <c r="D175" s="317"/>
      <c r="E175" s="316"/>
      <c r="F175" s="316"/>
      <c r="G175" s="316"/>
      <c r="H175" s="316"/>
      <c r="I175" s="316"/>
      <c r="J175" s="316"/>
      <c r="K175" s="372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6"/>
      <c r="B176" s="316"/>
      <c r="C176" s="317"/>
      <c r="D176" s="317"/>
      <c r="E176" s="316"/>
      <c r="F176" s="316"/>
      <c r="G176" s="316"/>
      <c r="H176" s="316"/>
      <c r="I176" s="316"/>
      <c r="J176" s="316"/>
      <c r="K176" s="372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6"/>
      <c r="B177" s="316"/>
      <c r="C177" s="317"/>
      <c r="D177" s="317"/>
      <c r="E177" s="316"/>
      <c r="F177" s="316"/>
      <c r="G177" s="316"/>
      <c r="H177" s="316"/>
      <c r="I177" s="316"/>
      <c r="J177" s="316"/>
      <c r="K177" s="372"/>
      <c r="L177" s="337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6"/>
      <c r="B178" s="316"/>
      <c r="C178" s="317"/>
      <c r="D178" s="317"/>
      <c r="E178" s="316"/>
      <c r="F178" s="316"/>
      <c r="G178" s="316"/>
      <c r="H178" s="316"/>
      <c r="I178" s="316"/>
      <c r="J178" s="316"/>
      <c r="K178" s="372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6"/>
      <c r="B179" s="316"/>
      <c r="C179" s="317"/>
      <c r="D179" s="317"/>
      <c r="E179" s="316"/>
      <c r="F179" s="316"/>
      <c r="G179" s="316"/>
      <c r="H179" s="316"/>
      <c r="I179" s="316"/>
      <c r="J179" s="316"/>
      <c r="K179" s="372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6"/>
      <c r="B180" s="316"/>
      <c r="C180" s="317"/>
      <c r="D180" s="317"/>
      <c r="E180" s="316"/>
      <c r="F180" s="316"/>
      <c r="G180" s="316"/>
      <c r="H180" s="316"/>
      <c r="I180" s="316"/>
      <c r="J180" s="316"/>
      <c r="K180" s="372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6"/>
      <c r="B181" s="316"/>
      <c r="C181" s="317"/>
      <c r="D181" s="317"/>
      <c r="E181" s="316"/>
      <c r="F181" s="316"/>
      <c r="G181" s="316"/>
      <c r="H181" s="316"/>
      <c r="I181" s="316"/>
      <c r="J181" s="316"/>
      <c r="K181" s="372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6"/>
      <c r="B182" s="316"/>
      <c r="C182" s="317"/>
      <c r="D182" s="317"/>
      <c r="E182" s="316"/>
      <c r="F182" s="316"/>
      <c r="G182" s="316"/>
      <c r="H182" s="316"/>
      <c r="I182" s="316"/>
      <c r="J182" s="316"/>
      <c r="K182" s="372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6"/>
      <c r="B183" s="316"/>
      <c r="C183" s="317"/>
      <c r="D183" s="317"/>
      <c r="E183" s="316"/>
      <c r="F183" s="316"/>
      <c r="G183" s="316"/>
      <c r="H183" s="316"/>
      <c r="I183" s="316"/>
      <c r="J183" s="316"/>
      <c r="K183" s="372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6"/>
      <c r="B184" s="316"/>
      <c r="C184" s="317"/>
      <c r="D184" s="317"/>
      <c r="E184" s="316"/>
      <c r="F184" s="316"/>
      <c r="G184" s="316"/>
      <c r="H184" s="316"/>
      <c r="I184" s="316"/>
      <c r="J184" s="316"/>
      <c r="K184" s="372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6"/>
      <c r="B185" s="316"/>
      <c r="C185" s="317"/>
      <c r="D185" s="317"/>
      <c r="E185" s="316"/>
      <c r="F185" s="316"/>
      <c r="G185" s="316"/>
      <c r="H185" s="316"/>
      <c r="I185" s="316"/>
      <c r="J185" s="316"/>
      <c r="K185" s="372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6"/>
      <c r="B186" s="316"/>
      <c r="C186" s="317"/>
      <c r="D186" s="317"/>
      <c r="E186" s="316"/>
      <c r="F186" s="316"/>
      <c r="G186" s="316"/>
      <c r="H186" s="316"/>
      <c r="I186" s="316"/>
      <c r="J186" s="316"/>
      <c r="K186" s="372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6"/>
      <c r="B187" s="316"/>
      <c r="C187" s="317"/>
      <c r="D187" s="317"/>
      <c r="E187" s="316"/>
      <c r="F187" s="316"/>
      <c r="G187" s="316"/>
      <c r="H187" s="316"/>
      <c r="I187" s="316"/>
      <c r="J187" s="316"/>
      <c r="K187" s="372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6"/>
      <c r="B188" s="316"/>
      <c r="C188" s="317"/>
      <c r="D188" s="317"/>
      <c r="E188" s="316"/>
      <c r="F188" s="316"/>
      <c r="G188" s="316"/>
      <c r="H188" s="316"/>
      <c r="I188" s="316"/>
      <c r="J188" s="316"/>
      <c r="K188" s="372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6"/>
      <c r="B189" s="316"/>
      <c r="C189" s="317"/>
      <c r="D189" s="317"/>
      <c r="E189" s="316"/>
      <c r="F189" s="316"/>
      <c r="G189" s="316"/>
      <c r="H189" s="316"/>
      <c r="I189" s="316"/>
      <c r="J189" s="316"/>
      <c r="K189" s="372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6"/>
      <c r="B190" s="316"/>
      <c r="C190" s="317"/>
      <c r="D190" s="317"/>
      <c r="E190" s="316"/>
      <c r="F190" s="316"/>
      <c r="G190" s="316"/>
      <c r="H190" s="316"/>
      <c r="I190" s="316"/>
      <c r="J190" s="316"/>
      <c r="K190" s="372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6"/>
      <c r="B191" s="316"/>
      <c r="C191" s="317"/>
      <c r="D191" s="317"/>
      <c r="E191" s="316"/>
      <c r="F191" s="316"/>
      <c r="G191" s="316"/>
      <c r="H191" s="316"/>
      <c r="I191" s="316"/>
      <c r="J191" s="316"/>
      <c r="K191" s="372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6"/>
      <c r="B192" s="316"/>
      <c r="C192" s="317"/>
      <c r="D192" s="317"/>
      <c r="E192" s="316"/>
      <c r="F192" s="316"/>
      <c r="G192" s="316"/>
      <c r="H192" s="316"/>
      <c r="I192" s="316"/>
      <c r="J192" s="316"/>
      <c r="K192" s="372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6"/>
      <c r="B193" s="316"/>
      <c r="C193" s="317"/>
      <c r="D193" s="317"/>
      <c r="E193" s="316"/>
      <c r="F193" s="316"/>
      <c r="G193" s="316"/>
      <c r="H193" s="316"/>
      <c r="I193" s="316"/>
      <c r="J193" s="316"/>
      <c r="K193" s="372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6"/>
      <c r="B194" s="316"/>
      <c r="C194" s="317"/>
      <c r="D194" s="317"/>
      <c r="E194" s="316"/>
      <c r="F194" s="316"/>
      <c r="G194" s="316"/>
      <c r="H194" s="316"/>
      <c r="I194" s="316"/>
      <c r="J194" s="316"/>
      <c r="K194" s="372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6"/>
      <c r="B195" s="316"/>
      <c r="C195" s="317"/>
      <c r="D195" s="317"/>
      <c r="E195" s="316"/>
      <c r="F195" s="316"/>
      <c r="G195" s="316"/>
      <c r="H195" s="316"/>
      <c r="I195" s="316"/>
      <c r="J195" s="316"/>
      <c r="K195" s="372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6"/>
      <c r="B196" s="316"/>
      <c r="C196" s="317"/>
      <c r="D196" s="317"/>
      <c r="E196" s="316"/>
      <c r="F196" s="316"/>
      <c r="G196" s="316"/>
      <c r="H196" s="316"/>
      <c r="I196" s="316"/>
      <c r="J196" s="316"/>
      <c r="K196" s="372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6"/>
      <c r="B197" s="316"/>
      <c r="C197" s="317"/>
      <c r="D197" s="317"/>
      <c r="E197" s="316"/>
      <c r="F197" s="316"/>
      <c r="G197" s="316"/>
      <c r="H197" s="316"/>
      <c r="I197" s="316"/>
      <c r="J197" s="316"/>
      <c r="K197" s="372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6"/>
      <c r="B198" s="316"/>
      <c r="C198" s="317"/>
      <c r="D198" s="317"/>
      <c r="E198" s="316"/>
      <c r="F198" s="316"/>
      <c r="G198" s="316"/>
      <c r="H198" s="316"/>
      <c r="I198" s="316"/>
      <c r="J198" s="316"/>
      <c r="K198" s="372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6"/>
      <c r="B199" s="316"/>
      <c r="C199" s="317"/>
      <c r="D199" s="317"/>
      <c r="E199" s="316"/>
      <c r="F199" s="316"/>
      <c r="G199" s="316"/>
      <c r="H199" s="316"/>
      <c r="I199" s="316"/>
      <c r="J199" s="316"/>
      <c r="K199" s="372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6"/>
      <c r="B200" s="316"/>
      <c r="C200" s="317"/>
      <c r="D200" s="317"/>
      <c r="E200" s="316"/>
      <c r="F200" s="316"/>
      <c r="G200" s="316"/>
      <c r="H200" s="316"/>
      <c r="I200" s="316"/>
      <c r="J200" s="316"/>
      <c r="K200" s="372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6"/>
      <c r="B201" s="316"/>
      <c r="C201" s="317"/>
      <c r="D201" s="317"/>
      <c r="E201" s="316"/>
      <c r="F201" s="316"/>
      <c r="G201" s="316"/>
      <c r="H201" s="316"/>
      <c r="I201" s="316"/>
      <c r="J201" s="316"/>
      <c r="K201" s="372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6"/>
      <c r="B202" s="316"/>
      <c r="C202" s="317"/>
      <c r="D202" s="317"/>
      <c r="E202" s="316"/>
      <c r="F202" s="316"/>
      <c r="G202" s="316"/>
      <c r="H202" s="316"/>
      <c r="I202" s="316"/>
      <c r="J202" s="316"/>
      <c r="K202" s="372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6"/>
      <c r="B203" s="316"/>
      <c r="C203" s="317"/>
      <c r="D203" s="317"/>
      <c r="E203" s="316"/>
      <c r="F203" s="316"/>
      <c r="G203" s="316"/>
      <c r="H203" s="316"/>
      <c r="I203" s="316"/>
      <c r="J203" s="316"/>
      <c r="K203" s="372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6"/>
      <c r="B204" s="316"/>
      <c r="C204" s="317"/>
      <c r="D204" s="317"/>
      <c r="E204" s="316"/>
      <c r="F204" s="316"/>
      <c r="G204" s="316"/>
      <c r="H204" s="316"/>
      <c r="I204" s="316"/>
      <c r="J204" s="316"/>
      <c r="K204" s="372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6"/>
      <c r="B205" s="316"/>
      <c r="C205" s="317"/>
      <c r="D205" s="317"/>
      <c r="E205" s="316"/>
      <c r="F205" s="316"/>
      <c r="G205" s="316"/>
      <c r="H205" s="316"/>
      <c r="I205" s="316"/>
      <c r="J205" s="316"/>
      <c r="K205" s="372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6"/>
      <c r="B206" s="316"/>
      <c r="C206" s="317"/>
      <c r="D206" s="317"/>
      <c r="E206" s="316"/>
      <c r="F206" s="316"/>
      <c r="G206" s="316"/>
      <c r="H206" s="316"/>
      <c r="I206" s="316"/>
      <c r="J206" s="316"/>
      <c r="K206" s="372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6"/>
      <c r="B207" s="316"/>
      <c r="C207" s="317"/>
      <c r="D207" s="317"/>
      <c r="E207" s="316"/>
      <c r="F207" s="316"/>
      <c r="G207" s="316"/>
      <c r="H207" s="316"/>
      <c r="I207" s="316"/>
      <c r="J207" s="316"/>
      <c r="K207" s="372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6"/>
      <c r="B208" s="316"/>
      <c r="C208" s="317"/>
      <c r="D208" s="317"/>
      <c r="E208" s="316"/>
      <c r="F208" s="316"/>
      <c r="G208" s="316"/>
      <c r="H208" s="316"/>
      <c r="I208" s="316"/>
      <c r="J208" s="316"/>
      <c r="K208" s="372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6"/>
      <c r="B209" s="316"/>
      <c r="C209" s="317"/>
      <c r="D209" s="317"/>
      <c r="E209" s="316"/>
      <c r="F209" s="316"/>
      <c r="G209" s="316"/>
      <c r="H209" s="316"/>
      <c r="I209" s="316"/>
      <c r="J209" s="316"/>
      <c r="K209" s="372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6"/>
      <c r="B210" s="316"/>
      <c r="C210" s="317"/>
      <c r="D210" s="317"/>
      <c r="E210" s="316"/>
      <c r="F210" s="316"/>
      <c r="G210" s="316"/>
      <c r="H210" s="316"/>
      <c r="I210" s="316"/>
      <c r="J210" s="316"/>
      <c r="K210" s="372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6"/>
      <c r="B211" s="316"/>
      <c r="C211" s="317"/>
      <c r="D211" s="317"/>
      <c r="E211" s="316"/>
      <c r="F211" s="316"/>
      <c r="G211" s="316"/>
      <c r="H211" s="316"/>
      <c r="I211" s="316"/>
      <c r="J211" s="316"/>
      <c r="K211" s="372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6"/>
      <c r="B212" s="316"/>
      <c r="C212" s="317"/>
      <c r="D212" s="317"/>
      <c r="E212" s="316"/>
      <c r="F212" s="316"/>
      <c r="G212" s="316"/>
      <c r="H212" s="316"/>
      <c r="I212" s="316"/>
      <c r="J212" s="316"/>
      <c r="K212" s="372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6"/>
      <c r="B213" s="316"/>
      <c r="C213" s="317"/>
      <c r="D213" s="317"/>
      <c r="E213" s="316"/>
      <c r="F213" s="316"/>
      <c r="G213" s="316"/>
      <c r="H213" s="316"/>
      <c r="I213" s="316"/>
      <c r="J213" s="316"/>
      <c r="K213" s="372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6"/>
      <c r="B214" s="316"/>
      <c r="C214" s="317"/>
      <c r="D214" s="317"/>
      <c r="E214" s="316"/>
      <c r="F214" s="316"/>
      <c r="G214" s="316"/>
      <c r="H214" s="316"/>
      <c r="I214" s="316"/>
      <c r="J214" s="316"/>
      <c r="K214" s="372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337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316"/>
      <c r="B230" s="316"/>
      <c r="C230" s="317"/>
      <c r="D230" s="317"/>
      <c r="E230" s="316"/>
      <c r="F230" s="316"/>
      <c r="G230" s="398"/>
      <c r="H230" s="316"/>
      <c r="I230" s="316"/>
      <c r="J230" s="316"/>
      <c r="K230" s="372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316"/>
      <c r="B231" s="316"/>
      <c r="C231" s="317"/>
      <c r="D231" s="317"/>
      <c r="E231" s="316"/>
      <c r="F231" s="316"/>
      <c r="G231" s="398"/>
      <c r="H231" s="316"/>
      <c r="I231" s="316"/>
      <c r="J231" s="316"/>
      <c r="K231" s="372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316"/>
      <c r="B232" s="316"/>
      <c r="C232" s="317"/>
      <c r="D232" s="317"/>
      <c r="E232" s="316"/>
      <c r="F232" s="316"/>
      <c r="G232" s="398"/>
      <c r="H232" s="316"/>
      <c r="I232" s="316"/>
      <c r="J232" s="316"/>
      <c r="K232" s="372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4" t="s">
        <v>1204</v>
      </c>
      <c r="B233" s="316"/>
      <c r="C233" s="317"/>
      <c r="D233" s="317"/>
      <c r="E233" s="316"/>
      <c r="F233" s="316"/>
      <c r="G233" s="398"/>
      <c r="H233" s="316"/>
      <c r="I233" s="316"/>
      <c r="J233" s="316"/>
      <c r="K233" s="372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52" t="s">
        <v>1448</v>
      </c>
      <c r="B234" s="1152"/>
      <c r="C234" s="807">
        <f>IF(ISBLANK(SIROMASTVO1!B6),"-",SIROMASTVO1!B6)</f>
        <v>46.7</v>
      </c>
      <c r="D234" s="317"/>
      <c r="E234" s="316"/>
      <c r="F234" s="316"/>
      <c r="G234" s="398"/>
      <c r="H234" s="316"/>
      <c r="I234" s="316"/>
      <c r="J234" s="316"/>
      <c r="K234" s="372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66" t="s">
        <v>1045</v>
      </c>
      <c r="B235" s="1166"/>
      <c r="C235" s="545">
        <f>IF(ISBLANK(SIROMASTVO1!B7),"-",SIROMASTVO1!B7)</f>
        <v>145</v>
      </c>
      <c r="D235" s="317"/>
      <c r="E235" s="316"/>
      <c r="F235" s="316"/>
      <c r="G235" s="398"/>
      <c r="H235" s="316"/>
      <c r="I235" s="316"/>
      <c r="J235" s="316"/>
      <c r="K235" s="372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48" t="s">
        <v>1410</v>
      </c>
      <c r="B236" s="1148"/>
      <c r="C236" s="545">
        <f>IF(ISBLANK(SIROMASTVO1!B4),"-",SIROMASTVO1!B4)</f>
        <v>36.799999999999997</v>
      </c>
      <c r="D236" s="317"/>
      <c r="E236" s="316"/>
      <c r="F236" s="316"/>
      <c r="G236" s="398"/>
      <c r="H236" s="316"/>
      <c r="I236" s="316"/>
      <c r="J236" s="316"/>
      <c r="K236" s="372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07" t="s">
        <v>1449</v>
      </c>
      <c r="B237" s="1107"/>
      <c r="C237" s="808">
        <f>IF(ISBLANK(SIROMASTVO1!B5),"-",SIROMASTVO1!B5)</f>
        <v>18.2</v>
      </c>
      <c r="D237" s="317"/>
      <c r="E237" s="316"/>
      <c r="F237" s="316"/>
      <c r="G237" s="398"/>
      <c r="H237" s="316"/>
      <c r="I237" s="316"/>
      <c r="J237" s="316"/>
      <c r="K237" s="372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5">
      <c r="A238" s="546"/>
      <c r="B238" s="546"/>
      <c r="C238" s="545"/>
      <c r="D238" s="317"/>
      <c r="E238" s="316"/>
      <c r="F238" s="316"/>
      <c r="G238" s="398"/>
      <c r="H238" s="316"/>
      <c r="I238" s="316"/>
      <c r="J238" s="316"/>
      <c r="K238" s="372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5">
      <c r="A239" s="844"/>
      <c r="B239" s="844"/>
      <c r="C239" s="545"/>
      <c r="D239" s="317"/>
      <c r="E239" s="316"/>
      <c r="F239" s="316"/>
      <c r="G239" s="398"/>
      <c r="H239" s="316"/>
      <c r="I239" s="316"/>
      <c r="J239" s="316"/>
      <c r="K239" s="372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5">
      <c r="A240" s="966"/>
      <c r="B240" s="966"/>
      <c r="C240" s="545"/>
      <c r="D240" s="317"/>
      <c r="E240" s="316"/>
      <c r="F240" s="316"/>
      <c r="G240" s="398"/>
      <c r="H240" s="316"/>
      <c r="I240" s="316"/>
      <c r="J240" s="316"/>
      <c r="K240" s="372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5">
      <c r="A241" s="844"/>
      <c r="B241" s="844"/>
      <c r="C241" s="545"/>
      <c r="D241" s="317"/>
      <c r="E241" s="316"/>
      <c r="F241" s="316"/>
      <c r="G241" s="398"/>
      <c r="H241" s="316"/>
      <c r="I241" s="316"/>
      <c r="J241" s="316"/>
      <c r="K241" s="372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08" t="s">
        <v>2803</v>
      </c>
      <c r="B242" s="1108"/>
      <c r="C242" s="1108"/>
      <c r="D242" s="1108"/>
      <c r="E242" s="1108"/>
      <c r="F242" s="1108"/>
      <c r="G242" s="315"/>
      <c r="H242" s="316"/>
      <c r="I242" s="316"/>
      <c r="J242" s="316"/>
      <c r="K242" s="372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39.950000000000003" customHeight="1" x14ac:dyDescent="0.2">
      <c r="A243" s="1136" t="s">
        <v>592</v>
      </c>
      <c r="B243" s="1136"/>
      <c r="C243" s="1136"/>
      <c r="D243" s="1136"/>
      <c r="E243" s="1143">
        <f>IF(ISBLANK('EKO4'!B8),"-",'EKO4'!B8)</f>
        <v>2945662</v>
      </c>
      <c r="F243" s="1143"/>
      <c r="G243" s="315"/>
      <c r="H243" s="316"/>
      <c r="I243" s="316"/>
      <c r="J243" s="316"/>
      <c r="K243" s="372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38" t="s">
        <v>593</v>
      </c>
      <c r="B244" s="1138"/>
      <c r="C244" s="1138"/>
      <c r="D244" s="1138"/>
      <c r="E244" s="1145">
        <f>IF(ISBLANK('EKO4'!B9),"-",'EKO4'!B9)</f>
        <v>172463</v>
      </c>
      <c r="F244" s="1145"/>
      <c r="G244" s="315"/>
      <c r="H244" s="316"/>
      <c r="I244" s="316"/>
      <c r="J244" s="316"/>
      <c r="K244" s="372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13" t="s">
        <v>1450</v>
      </c>
      <c r="B245" s="1113"/>
      <c r="C245" s="1113"/>
      <c r="D245" s="1113"/>
      <c r="E245" s="1146">
        <f>IF(ISBLANK('EKO6'!D6),"-",'EKO6'!D6)</f>
        <v>612315</v>
      </c>
      <c r="F245" s="1146"/>
      <c r="G245" s="315"/>
      <c r="H245" s="316"/>
      <c r="I245" s="316"/>
      <c r="J245" s="316"/>
      <c r="K245" s="372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14" t="s">
        <v>982</v>
      </c>
      <c r="B246" s="1114"/>
      <c r="C246" s="1114"/>
      <c r="D246" s="1114"/>
      <c r="E246" s="1117">
        <f>IF(ISBLANK(OBRAZ9!B5),"-",OBRAZ9!B5)</f>
        <v>350611</v>
      </c>
      <c r="F246" s="1117"/>
      <c r="G246" s="315"/>
      <c r="H246" s="316"/>
      <c r="I246" s="316"/>
      <c r="J246" s="316"/>
      <c r="K246" s="372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15" t="s">
        <v>1451</v>
      </c>
      <c r="B247" s="1115"/>
      <c r="C247" s="1115"/>
      <c r="D247" s="1115"/>
      <c r="E247" s="1118">
        <f>IF(ISBLANK('EKO6'!E6),"-",'EKO6'!E6)</f>
        <v>35850</v>
      </c>
      <c r="F247" s="1118"/>
      <c r="G247" s="315"/>
      <c r="H247" s="316"/>
      <c r="I247" s="316"/>
      <c r="J247" s="316"/>
      <c r="K247" s="372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16" t="s">
        <v>1452</v>
      </c>
      <c r="B248" s="1116"/>
      <c r="C248" s="1116"/>
      <c r="D248" s="1116"/>
      <c r="E248" s="1119">
        <f>IF(ISBLANK('EKO6'!B6),"-",'EKO6'!B6)</f>
        <v>1025035</v>
      </c>
      <c r="F248" s="1119"/>
      <c r="G248" s="315"/>
      <c r="H248" s="316"/>
      <c r="I248" s="316"/>
      <c r="J248" s="316"/>
      <c r="K248" s="372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15" t="s">
        <v>1453</v>
      </c>
      <c r="B249" s="1115"/>
      <c r="C249" s="1115"/>
      <c r="D249" s="1115"/>
      <c r="E249" s="1118">
        <f>IF(ISBLANK('EKO6'!C6),"-",'EKO6'!C6)</f>
        <v>60014</v>
      </c>
      <c r="F249" s="1118"/>
      <c r="G249" s="315"/>
      <c r="H249" s="316"/>
      <c r="I249" s="316"/>
      <c r="J249" s="316"/>
      <c r="K249" s="372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13" t="s">
        <v>1454</v>
      </c>
      <c r="B250" s="1113"/>
      <c r="C250" s="1113"/>
      <c r="D250" s="1113"/>
      <c r="E250" s="1119">
        <f>IF(ISBLANK('EKO6'!F6),"-",'EKO6'!F6)</f>
        <v>84202</v>
      </c>
      <c r="F250" s="1119"/>
      <c r="G250" s="315"/>
      <c r="H250" s="316"/>
      <c r="I250" s="316"/>
      <c r="J250" s="316"/>
      <c r="K250" s="372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44" t="s">
        <v>1455</v>
      </c>
      <c r="B251" s="1144"/>
      <c r="C251" s="1144"/>
      <c r="D251" s="1144"/>
      <c r="E251" s="1120">
        <f>IF(ISBLANK('EKO6'!G6),"-",'EKO6'!G6)</f>
        <v>4930</v>
      </c>
      <c r="F251" s="1120"/>
      <c r="G251" s="315"/>
      <c r="H251" s="316"/>
      <c r="I251" s="316"/>
      <c r="J251" s="316"/>
      <c r="K251" s="372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9"/>
      <c r="B252" s="549"/>
      <c r="C252" s="549"/>
      <c r="D252" s="549"/>
      <c r="E252" s="550"/>
      <c r="F252" s="551"/>
      <c r="G252" s="315"/>
      <c r="H252" s="316"/>
      <c r="I252" s="316"/>
      <c r="J252" s="316"/>
      <c r="K252" s="372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4"/>
      <c r="B253" s="564"/>
      <c r="C253" s="564"/>
      <c r="D253" s="564"/>
      <c r="E253" s="319"/>
      <c r="F253" s="466"/>
      <c r="G253" s="315"/>
      <c r="H253" s="316"/>
      <c r="I253" s="316"/>
      <c r="J253" s="316"/>
      <c r="K253" s="372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4"/>
      <c r="B254" s="964"/>
      <c r="C254" s="964"/>
      <c r="D254" s="964"/>
      <c r="E254" s="965"/>
      <c r="F254" s="466"/>
      <c r="G254" s="315"/>
      <c r="H254" s="316"/>
      <c r="I254" s="316"/>
      <c r="J254" s="316"/>
      <c r="K254" s="372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64" t="s">
        <v>2804</v>
      </c>
      <c r="B255" s="1164"/>
      <c r="C255" s="1164"/>
      <c r="D255" s="1164"/>
      <c r="E255" s="1164"/>
      <c r="F255" s="1164"/>
      <c r="G255" s="315"/>
      <c r="H255" s="316"/>
      <c r="I255" s="316"/>
      <c r="J255" s="316"/>
      <c r="K255" s="372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36" t="s">
        <v>588</v>
      </c>
      <c r="B256" s="1136"/>
      <c r="C256" s="1136"/>
      <c r="D256" s="1136"/>
      <c r="E256" s="1143">
        <f>IF(ISBLANK('EKO4'!B4),"-",'EKO4'!B4)</f>
        <v>893435</v>
      </c>
      <c r="F256" s="1143"/>
      <c r="G256" s="315"/>
      <c r="H256" s="316"/>
      <c r="I256" s="316"/>
      <c r="J256" s="316"/>
      <c r="K256" s="372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38" t="s">
        <v>589</v>
      </c>
      <c r="B257" s="1138"/>
      <c r="C257" s="1138"/>
      <c r="D257" s="1138"/>
      <c r="E257" s="1145">
        <f>IF(ISBLANK('EKO4'!B5),"-",'EKO4'!B5)</f>
        <v>52309</v>
      </c>
      <c r="F257" s="1145"/>
      <c r="G257" s="315"/>
      <c r="H257" s="316"/>
      <c r="I257" s="316"/>
      <c r="J257" s="316"/>
      <c r="K257" s="372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33" t="s">
        <v>590</v>
      </c>
      <c r="B258" s="1133"/>
      <c r="C258" s="1133"/>
      <c r="D258" s="1133"/>
      <c r="E258" s="1146">
        <f>IF(ISBLANK('EKO4'!B6),"-",'EKO4'!B6)</f>
        <v>974416</v>
      </c>
      <c r="F258" s="1146"/>
      <c r="G258" s="315"/>
      <c r="H258" s="316"/>
      <c r="I258" s="316"/>
      <c r="J258" s="316"/>
      <c r="K258" s="372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41" t="s">
        <v>591</v>
      </c>
      <c r="B259" s="1141"/>
      <c r="C259" s="1141"/>
      <c r="D259" s="1141"/>
      <c r="E259" s="1120">
        <f>IF(ISBLANK('EKO4'!B7),"-",'EKO4'!B7)</f>
        <v>57050</v>
      </c>
      <c r="F259" s="1120"/>
      <c r="G259" s="315"/>
      <c r="H259" s="316"/>
      <c r="I259" s="316"/>
      <c r="J259" s="316"/>
      <c r="K259" s="372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7"/>
      <c r="B260" s="787"/>
      <c r="C260" s="787"/>
      <c r="D260" s="787"/>
      <c r="E260" s="319"/>
      <c r="F260" s="320"/>
      <c r="G260" s="315"/>
      <c r="H260" s="316"/>
      <c r="I260" s="316"/>
      <c r="J260" s="316"/>
      <c r="K260" s="372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2"/>
      <c r="B261" s="562"/>
      <c r="C261" s="562"/>
      <c r="D261" s="562"/>
      <c r="E261" s="319"/>
      <c r="F261" s="320"/>
      <c r="G261" s="315"/>
      <c r="H261" s="316"/>
      <c r="I261" s="316"/>
      <c r="J261" s="316"/>
      <c r="K261" s="372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30.75" customHeight="1" thickBot="1" x14ac:dyDescent="0.35">
      <c r="A262" s="1109" t="s">
        <v>1577</v>
      </c>
      <c r="B262" s="1109"/>
      <c r="C262" s="1109"/>
      <c r="D262" s="1109"/>
      <c r="E262" s="1109"/>
      <c r="F262" s="1109"/>
      <c r="G262" s="315"/>
      <c r="H262" s="316"/>
      <c r="I262" s="316"/>
      <c r="J262" s="316"/>
      <c r="K262" s="372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800" t="s">
        <v>165</v>
      </c>
      <c r="B263" s="800"/>
      <c r="C263" s="1143">
        <f>IF(ISBLANK('EKO4'!B10),"-",'EKO4'!B10)</f>
        <v>101</v>
      </c>
      <c r="D263" s="1143"/>
      <c r="E263" s="1143"/>
      <c r="F263" s="796" t="str">
        <f>IF(LEN('EKO4'!C10)&gt;0,"(" &amp; 'EKO4'!C10 &amp; ")", "-")</f>
        <v>(2022)</v>
      </c>
      <c r="G263" s="315"/>
      <c r="H263" s="316"/>
      <c r="I263" s="316"/>
      <c r="J263" s="316"/>
      <c r="K263" s="372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7" t="s">
        <v>166</v>
      </c>
      <c r="B264" s="847"/>
      <c r="C264" s="1117">
        <f>IF(ISBLANK('EKO4'!B13),"-",'EKO4'!B13)</f>
        <v>811</v>
      </c>
      <c r="D264" s="1117"/>
      <c r="E264" s="1117"/>
      <c r="F264" s="320" t="str">
        <f>IF(LEN('EKO4'!C13)&gt;0,"(" &amp; 'EKO4'!C13 &amp; ")", "-")</f>
        <v>(2022)</v>
      </c>
      <c r="G264" s="315"/>
      <c r="H264" s="316"/>
      <c r="I264" s="316"/>
      <c r="J264" s="316"/>
      <c r="K264" s="372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41" t="s">
        <v>1574</v>
      </c>
      <c r="B265" s="1141"/>
      <c r="C265" s="1120">
        <f>IF(ISBLANK('EKO4'!B16),"-",'EKO4'!B16)</f>
        <v>225473</v>
      </c>
      <c r="D265" s="1120"/>
      <c r="E265" s="1120"/>
      <c r="F265" s="798" t="str">
        <f>IF(LEN('EKO4'!C16)&gt;0,"(" &amp; 'EKO4'!C16 &amp; ")", "-")</f>
        <v>(2022)</v>
      </c>
      <c r="G265" s="315"/>
      <c r="H265" s="316"/>
      <c r="I265" s="316"/>
      <c r="J265" s="316"/>
      <c r="K265" s="372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6"/>
      <c r="B266" s="316"/>
      <c r="C266" s="317"/>
      <c r="D266" s="317"/>
      <c r="E266" s="316"/>
      <c r="F266" s="316"/>
      <c r="G266" s="315"/>
      <c r="H266" s="316"/>
      <c r="I266" s="316"/>
      <c r="J266" s="316"/>
      <c r="K266" s="372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6"/>
      <c r="B267" s="316"/>
      <c r="C267" s="317"/>
      <c r="D267" s="317"/>
      <c r="E267" s="316"/>
      <c r="F267" s="316"/>
      <c r="G267" s="315"/>
      <c r="H267" s="316"/>
      <c r="I267" s="316"/>
      <c r="J267" s="316"/>
      <c r="K267" s="372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6"/>
      <c r="B268" s="316"/>
      <c r="C268" s="317"/>
      <c r="D268" s="317"/>
      <c r="E268" s="316"/>
      <c r="F268" s="316"/>
      <c r="G268" s="315"/>
      <c r="H268" s="316"/>
      <c r="I268" s="316"/>
      <c r="J268" s="316"/>
      <c r="K268" s="372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6"/>
      <c r="B269" s="316"/>
      <c r="C269" s="317"/>
      <c r="D269" s="317"/>
      <c r="E269" s="316"/>
      <c r="F269" s="316"/>
      <c r="G269" s="315"/>
      <c r="H269" s="316"/>
      <c r="I269" s="316"/>
      <c r="J269" s="316"/>
      <c r="K269" s="372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7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6">
      <c r="A287" s="470" t="s">
        <v>985</v>
      </c>
      <c r="B287" s="473"/>
      <c r="C287" s="474"/>
      <c r="D287" s="474"/>
      <c r="E287" s="473"/>
      <c r="F287" s="473"/>
      <c r="G287" s="473"/>
      <c r="H287" s="473"/>
      <c r="I287" s="473"/>
      <c r="J287" s="473"/>
      <c r="K287" s="473"/>
      <c r="L287" s="316"/>
      <c r="M287" s="373"/>
      <c r="N287" s="373"/>
      <c r="O287" s="373"/>
      <c r="P287" s="373"/>
      <c r="Q287" s="373"/>
      <c r="Z287" s="25"/>
    </row>
    <row r="288" spans="1:26" s="24" customFormat="1" ht="39.950000000000003" customHeight="1" x14ac:dyDescent="0.4">
      <c r="A288" s="341"/>
      <c r="B288" s="369"/>
      <c r="C288" s="370"/>
      <c r="D288" s="370"/>
      <c r="E288" s="369"/>
      <c r="F288" s="369"/>
      <c r="G288" s="369"/>
      <c r="H288" s="369"/>
      <c r="I288" s="369"/>
      <c r="J288" s="369"/>
      <c r="K288" s="369"/>
      <c r="Z288" s="25"/>
    </row>
    <row r="289" spans="1:26" s="2" customFormat="1" ht="30.75" customHeight="1" thickBot="1" x14ac:dyDescent="0.4">
      <c r="A289" s="851" t="s">
        <v>1578</v>
      </c>
      <c r="B289" s="316"/>
      <c r="C289" s="317"/>
      <c r="D289" s="317"/>
      <c r="E289" s="316"/>
      <c r="F289" s="316"/>
      <c r="G289" s="315"/>
      <c r="H289" s="316"/>
      <c r="I289" s="316"/>
      <c r="J289" s="316"/>
      <c r="K289" s="372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5" t="s">
        <v>764</v>
      </c>
      <c r="B290" s="550">
        <f>IF(ISBLANK(POLJ1!B4),"-",POLJ1!B4)</f>
        <v>2261</v>
      </c>
      <c r="C290" s="796" t="str">
        <f>IF(LEN(POLJ1!C4)&gt;0,"(" &amp; POLJ1!C4 &amp; ")", "-")</f>
        <v>(2012)</v>
      </c>
      <c r="D290" s="150"/>
      <c r="E290" s="316"/>
      <c r="F290" s="426"/>
      <c r="G290" s="426"/>
      <c r="H290" s="426"/>
      <c r="I290" s="426"/>
      <c r="J290" s="426"/>
      <c r="K290" s="426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400" t="s">
        <v>1456</v>
      </c>
      <c r="B291" s="319">
        <f>IF(ISBLANK(POLJ1!B6),"-",POLJ1!B6)</f>
        <v>2007</v>
      </c>
      <c r="C291" s="320" t="str">
        <f>IF(LEN(POLJ1!C6)&gt;0,"(" &amp; POLJ1!C6 &amp; ")", "-")</f>
        <v>(2012)</v>
      </c>
      <c r="D291" s="150"/>
      <c r="E291" s="316"/>
      <c r="F291" s="426"/>
      <c r="G291" s="427"/>
      <c r="H291" s="427"/>
      <c r="I291" s="427"/>
      <c r="J291" s="426"/>
      <c r="K291" s="426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400" t="s">
        <v>765</v>
      </c>
      <c r="B292" s="319">
        <f>IF(ISBLANK(POLJ1!B5),"-",POLJ1!B5)</f>
        <v>653</v>
      </c>
      <c r="C292" s="320" t="str">
        <f>IF(LEN(POLJ1!C5)&gt;0,"(" &amp; POLJ1!C5 &amp; ")", "-")</f>
        <v>(2012)</v>
      </c>
      <c r="D292" s="150"/>
      <c r="E292" s="316"/>
      <c r="F292" s="255"/>
      <c r="G292" s="428"/>
      <c r="H292" s="399"/>
      <c r="I292" s="429"/>
      <c r="J292" s="316"/>
      <c r="K292" s="372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6" t="s">
        <v>1457</v>
      </c>
      <c r="B293" s="809">
        <f>IF(ISBLANK(POLJ2!H10),"-",POLJ2!H10)</f>
        <v>3367</v>
      </c>
      <c r="C293" s="798" t="str">
        <f>IF(LEN(POLJ2!I10)&gt;0,"(" &amp; POLJ2!I10 &amp; ")", "-")</f>
        <v>(2012)</v>
      </c>
      <c r="D293" s="150"/>
      <c r="E293" s="316"/>
      <c r="F293" s="372"/>
      <c r="G293" s="428"/>
      <c r="H293" s="399"/>
      <c r="I293" s="429"/>
      <c r="J293" s="372"/>
      <c r="K293" s="372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30" t="s">
        <v>1566</v>
      </c>
      <c r="B294" s="316"/>
      <c r="C294" s="317"/>
      <c r="D294" s="317"/>
      <c r="E294" s="316"/>
      <c r="F294" s="372"/>
      <c r="G294" s="428"/>
      <c r="H294" s="399"/>
      <c r="I294" s="429"/>
      <c r="J294" s="372"/>
      <c r="K294" s="372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30"/>
      <c r="B295" s="316"/>
      <c r="C295" s="317"/>
      <c r="D295" s="317"/>
      <c r="E295" s="316"/>
      <c r="F295" s="372"/>
      <c r="G295" s="428"/>
      <c r="H295" s="399"/>
      <c r="I295" s="429"/>
      <c r="J295" s="372"/>
      <c r="K295" s="372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30"/>
      <c r="B296" s="316"/>
      <c r="C296" s="317"/>
      <c r="D296" s="317"/>
      <c r="E296" s="316"/>
      <c r="F296" s="372"/>
      <c r="G296" s="428"/>
      <c r="H296" s="399"/>
      <c r="I296" s="429"/>
      <c r="J296" s="372"/>
      <c r="K296" s="372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6"/>
      <c r="B297" s="316"/>
      <c r="C297" s="317"/>
      <c r="D297" s="317"/>
      <c r="E297" s="316"/>
      <c r="F297" s="372"/>
      <c r="G297" s="428"/>
      <c r="H297" s="399"/>
      <c r="I297" s="429"/>
      <c r="J297" s="372"/>
      <c r="K297" s="372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28" t="s">
        <v>779</v>
      </c>
      <c r="B298" s="1128"/>
      <c r="C298" s="1128"/>
      <c r="D298" s="1128"/>
      <c r="E298" s="1128"/>
      <c r="F298" s="372"/>
      <c r="G298" s="428"/>
      <c r="H298" s="399"/>
      <c r="I298" s="429"/>
      <c r="J298" s="372"/>
      <c r="K298" s="372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31"/>
      <c r="B299" s="392" t="s">
        <v>16</v>
      </c>
      <c r="C299" s="392" t="s">
        <v>126</v>
      </c>
      <c r="D299" s="1110" t="s">
        <v>127</v>
      </c>
      <c r="E299" s="1110"/>
      <c r="F299" s="372"/>
      <c r="G299" s="389"/>
      <c r="H299" s="399"/>
      <c r="I299" s="429"/>
      <c r="J299" s="372"/>
      <c r="K299" s="372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800" t="s">
        <v>824</v>
      </c>
      <c r="B300" s="810">
        <f>IF(ISBLANK(POLJ3!B4),"-",POLJ3!B4)</f>
        <v>2254</v>
      </c>
      <c r="C300" s="810">
        <f>IF(ISBLANK(POLJ3!C4),"-",POLJ3!C4)</f>
        <v>480</v>
      </c>
      <c r="D300" s="1129">
        <f>IF(ISBLANK(POLJ3!D4),"-",POLJ3!D4)</f>
        <v>1774</v>
      </c>
      <c r="E300" s="1129"/>
      <c r="F300" s="372"/>
      <c r="G300" s="432"/>
      <c r="H300" s="399"/>
      <c r="I300" s="429"/>
      <c r="J300" s="372"/>
      <c r="K300" s="372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54" x14ac:dyDescent="0.2">
      <c r="A301" s="783" t="s">
        <v>892</v>
      </c>
      <c r="B301" s="791">
        <f>IF(ISBLANK(POLJ3!B5),"-",POLJ3!B5)</f>
        <v>3029</v>
      </c>
      <c r="C301" s="791">
        <f>IF(ISBLANK(POLJ3!C5),"-",POLJ3!C5)</f>
        <v>1952</v>
      </c>
      <c r="D301" s="1130">
        <f>IF(ISBLANK(POLJ3!D5),"-",POLJ3!D5)</f>
        <v>1077</v>
      </c>
      <c r="E301" s="1130"/>
      <c r="F301" s="372"/>
      <c r="G301" s="314"/>
      <c r="H301" s="247"/>
      <c r="I301" s="247"/>
      <c r="J301" s="372"/>
      <c r="K301" s="372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36" x14ac:dyDescent="0.2">
      <c r="A302" s="433" t="s">
        <v>780</v>
      </c>
      <c r="B302" s="792">
        <f>IF(ISBLANK(POLJ3!B6),"-",POLJ3!B6)</f>
        <v>0</v>
      </c>
      <c r="C302" s="792">
        <f>IF(ISBLANK(POLJ3!C6),"-",POLJ3!C6)</f>
        <v>0</v>
      </c>
      <c r="D302" s="1131">
        <f>IF(ISBLANK(POLJ3!D6),"-",POLJ3!D6)</f>
        <v>0</v>
      </c>
      <c r="E302" s="1131"/>
      <c r="F302" s="316"/>
      <c r="G302" s="315"/>
      <c r="H302" s="316"/>
      <c r="I302" s="316"/>
      <c r="J302" s="316"/>
      <c r="K302" s="372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21" t="s">
        <v>781</v>
      </c>
      <c r="B303" s="793">
        <f>IF(ISBLANK(POLJ3!B7),"-",POLJ3!B7)</f>
        <v>44</v>
      </c>
      <c r="C303" s="793">
        <f>IF(ISBLANK(POLJ3!C7),"-",POLJ3!C7)</f>
        <v>7</v>
      </c>
      <c r="D303" s="1111">
        <f>IF(ISBLANK(POLJ3!D7),"-",POLJ3!D7)</f>
        <v>37</v>
      </c>
      <c r="E303" s="1111"/>
      <c r="F303" s="316"/>
      <c r="G303" s="428"/>
      <c r="H303" s="434"/>
      <c r="I303" s="316"/>
      <c r="J303" s="316"/>
      <c r="K303" s="372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7" t="s">
        <v>782</v>
      </c>
      <c r="B304" s="809">
        <f>IF(ISBLANK(POLJ3!B8),"-",POLJ3!B8)</f>
        <v>2261</v>
      </c>
      <c r="C304" s="809">
        <f>IF(ISBLANK(POLJ3!C8),"-",POLJ3!C8)</f>
        <v>495</v>
      </c>
      <c r="D304" s="1159">
        <f>IF(ISBLANK(POLJ3!D8),"-",POLJ3!D8)</f>
        <v>1766</v>
      </c>
      <c r="E304" s="1159"/>
      <c r="F304" s="428"/>
      <c r="G304" s="315"/>
      <c r="H304" s="316"/>
      <c r="I304" s="316"/>
      <c r="J304" s="316"/>
      <c r="K304" s="372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6"/>
      <c r="B305" s="316"/>
      <c r="C305" s="317"/>
      <c r="D305" s="317"/>
      <c r="E305" s="316"/>
      <c r="F305" s="316"/>
      <c r="G305" s="315"/>
      <c r="H305" s="316"/>
      <c r="I305" s="316"/>
      <c r="J305" s="316"/>
      <c r="K305" s="372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6"/>
      <c r="B306" s="316"/>
      <c r="C306" s="317"/>
      <c r="D306" s="317"/>
      <c r="E306" s="316"/>
      <c r="F306" s="316"/>
      <c r="G306" s="315"/>
      <c r="H306" s="316"/>
      <c r="I306" s="316"/>
      <c r="J306" s="316"/>
      <c r="K306" s="372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316"/>
      <c r="B307" s="316"/>
      <c r="C307" s="317"/>
      <c r="D307" s="317"/>
      <c r="E307" s="316"/>
      <c r="F307" s="316"/>
      <c r="G307" s="315"/>
      <c r="H307" s="316"/>
      <c r="I307" s="316"/>
      <c r="J307" s="316"/>
      <c r="K307" s="372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316"/>
      <c r="B308" s="316"/>
      <c r="C308" s="317"/>
      <c r="D308" s="317"/>
      <c r="E308" s="316"/>
      <c r="F308" s="316"/>
      <c r="G308" s="315"/>
      <c r="H308" s="316"/>
      <c r="I308" s="316"/>
      <c r="J308" s="316"/>
      <c r="K308" s="372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35.25" customHeight="1" thickBot="1" x14ac:dyDescent="0.4">
      <c r="A309" s="850" t="s">
        <v>1581</v>
      </c>
      <c r="B309" s="5"/>
      <c r="C309" s="3"/>
      <c r="D309" s="3"/>
      <c r="E309" s="5"/>
      <c r="F309" s="5"/>
      <c r="G309" s="420" t="s">
        <v>1583</v>
      </c>
      <c r="H309" s="426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5" t="s">
        <v>767</v>
      </c>
      <c r="B310" s="1160">
        <f>IF(ISBLANK(POLJ2!B3),"-",POLJ2!B3)</f>
        <v>63.47</v>
      </c>
      <c r="C310" s="1160"/>
      <c r="D310" s="3"/>
      <c r="E310" s="5"/>
      <c r="F310" s="5"/>
      <c r="G310" s="817" t="s">
        <v>773</v>
      </c>
      <c r="H310" s="818">
        <f>IF(ISBLANK(POLJ2!H3),"-",POLJ2!H3)</f>
        <v>1619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2" t="s">
        <v>768</v>
      </c>
      <c r="B311" s="1161">
        <f>IF(ISBLANK(POLJ2!B4),"-",POLJ2!B4)</f>
        <v>1368.29</v>
      </c>
      <c r="C311" s="1161"/>
      <c r="D311" s="3"/>
      <c r="E311" s="5"/>
      <c r="F311" s="5"/>
      <c r="G311" s="812" t="s">
        <v>774</v>
      </c>
      <c r="H311" s="250">
        <f>IF(ISBLANK(POLJ2!H4),"-",POLJ2!H4)</f>
        <v>4496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2" t="s">
        <v>769</v>
      </c>
      <c r="B312" s="1161">
        <f>IF(ISBLANK(POLJ2!B5),"-",POLJ2!B5)</f>
        <v>428.7</v>
      </c>
      <c r="C312" s="1161"/>
      <c r="D312" s="3"/>
      <c r="E312" s="5"/>
      <c r="F312" s="5"/>
      <c r="G312" s="812" t="s">
        <v>775</v>
      </c>
      <c r="H312" s="250">
        <f>IF(ISBLANK(POLJ2!H5),"-",POLJ2!H5)</f>
        <v>2261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2" t="s">
        <v>770</v>
      </c>
      <c r="B313" s="1161">
        <f>IF(ISBLANK(POLJ2!B6),"-",POLJ2!B6)</f>
        <v>2.44</v>
      </c>
      <c r="C313" s="1161"/>
      <c r="D313" s="3"/>
      <c r="E313" s="5"/>
      <c r="F313" s="5"/>
      <c r="G313" s="814" t="s">
        <v>776</v>
      </c>
      <c r="H313" s="251">
        <f>IF(ISBLANK(POLJ2!H6),"-",POLJ2!H6)</f>
        <v>38447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2" t="s">
        <v>771</v>
      </c>
      <c r="B314" s="1161">
        <f>IF(ISBLANK(POLJ2!B7),"-",POLJ2!B7)</f>
        <v>1</v>
      </c>
      <c r="C314" s="1161"/>
      <c r="D314" s="3"/>
      <c r="E314" s="5"/>
      <c r="F314" s="5"/>
      <c r="G314" s="816" t="s">
        <v>16</v>
      </c>
      <c r="H314" s="819">
        <f>IF(ISBLANK(POLJ2!H7),"-",POLJ2!H7)</f>
        <v>46823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3" t="s">
        <v>772</v>
      </c>
      <c r="B315" s="1162">
        <f>IF(ISBLANK(POLJ2!B8),"-",POLJ2!B8)</f>
        <v>3351.75</v>
      </c>
      <c r="C315" s="1162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16" t="s">
        <v>16</v>
      </c>
      <c r="B316" s="1127">
        <f>IF(ISBLANK(POLJ2!B9),"-",POLJ2!B9)</f>
        <v>5215.6499999999996</v>
      </c>
      <c r="C316" s="1127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3"/>
      <c r="B317" s="239"/>
      <c r="C317" s="237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5">
      <c r="A318" s="243"/>
      <c r="B318" s="239"/>
      <c r="C318" s="467"/>
      <c r="D318" s="3"/>
      <c r="E318" s="5"/>
      <c r="F318" s="5"/>
      <c r="G318" s="4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5">
      <c r="A319" s="240"/>
      <c r="B319" s="239"/>
      <c r="C319" s="237"/>
      <c r="D319" s="3"/>
      <c r="E319" s="5"/>
      <c r="F319" s="5"/>
      <c r="G319" s="4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6">
      <c r="A320" s="470" t="s">
        <v>988</v>
      </c>
      <c r="B320" s="471"/>
      <c r="C320" s="472"/>
      <c r="D320" s="472"/>
      <c r="E320" s="471"/>
      <c r="F320" s="471"/>
      <c r="G320" s="471"/>
      <c r="H320" s="471"/>
      <c r="I320" s="471"/>
      <c r="J320" s="471"/>
      <c r="K320" s="471"/>
      <c r="L320" s="316"/>
      <c r="Z320" s="25"/>
    </row>
    <row r="321" spans="1:26" s="24" customFormat="1" ht="30" customHeight="1" x14ac:dyDescent="0.4">
      <c r="A321" s="341"/>
      <c r="B321" s="369"/>
      <c r="C321" s="370"/>
      <c r="D321" s="370"/>
      <c r="E321" s="369"/>
      <c r="F321" s="369"/>
      <c r="G321" s="369"/>
      <c r="H321" s="369"/>
      <c r="I321" s="369"/>
      <c r="J321" s="369"/>
      <c r="K321" s="369"/>
      <c r="L321" s="373"/>
      <c r="Z321" s="25"/>
    </row>
    <row r="322" spans="1:26" s="24" customFormat="1" ht="18" customHeight="1" x14ac:dyDescent="0.4">
      <c r="A322" s="341"/>
      <c r="B322" s="369"/>
      <c r="C322" s="370"/>
      <c r="D322" s="370"/>
      <c r="E322" s="369"/>
      <c r="F322" s="369"/>
      <c r="G322" s="369"/>
      <c r="H322" s="369"/>
      <c r="I322" s="369"/>
      <c r="J322" s="369"/>
      <c r="K322" s="369"/>
      <c r="L322" s="373"/>
      <c r="Z322" s="25"/>
    </row>
    <row r="323" spans="1:26" s="24" customFormat="1" ht="24.95" customHeight="1" x14ac:dyDescent="0.4">
      <c r="A323" s="341"/>
      <c r="B323" s="369"/>
      <c r="C323" s="370"/>
      <c r="D323" s="370"/>
      <c r="E323" s="369"/>
      <c r="F323" s="369"/>
      <c r="G323" s="369"/>
      <c r="H323" s="369"/>
      <c r="I323" s="369"/>
      <c r="J323" s="369"/>
      <c r="K323" s="369"/>
      <c r="L323" s="373"/>
      <c r="Z323" s="25"/>
    </row>
    <row r="324" spans="1:26" s="24" customFormat="1" ht="24.95" customHeight="1" x14ac:dyDescent="0.4">
      <c r="A324" s="341"/>
      <c r="B324" s="369"/>
      <c r="C324" s="370"/>
      <c r="D324" s="370"/>
      <c r="E324" s="369"/>
      <c r="F324" s="369"/>
      <c r="G324" s="369"/>
      <c r="H324" s="369"/>
      <c r="I324" s="369"/>
      <c r="J324" s="369"/>
      <c r="K324" s="369"/>
      <c r="L324" s="373"/>
      <c r="Z324" s="25"/>
    </row>
    <row r="325" spans="1:26" s="24" customFormat="1" ht="24.95" customHeight="1" x14ac:dyDescent="0.4">
      <c r="A325" s="341"/>
      <c r="B325" s="369"/>
      <c r="C325" s="370"/>
      <c r="D325" s="370"/>
      <c r="E325" s="369"/>
      <c r="F325" s="369"/>
      <c r="G325" s="369"/>
      <c r="H325" s="369"/>
      <c r="I325" s="369"/>
      <c r="J325" s="369"/>
      <c r="K325" s="369"/>
      <c r="L325" s="373"/>
      <c r="Z325" s="25"/>
    </row>
    <row r="326" spans="1:26" s="24" customFormat="1" ht="24.95" customHeight="1" x14ac:dyDescent="0.4">
      <c r="A326" s="341"/>
      <c r="B326" s="369"/>
      <c r="C326" s="370"/>
      <c r="D326" s="370"/>
      <c r="E326" s="369"/>
      <c r="F326" s="369"/>
      <c r="G326" s="369"/>
      <c r="H326" s="369"/>
      <c r="I326" s="369"/>
      <c r="J326" s="369"/>
      <c r="K326" s="369"/>
      <c r="L326" s="373"/>
      <c r="Z326" s="25"/>
    </row>
    <row r="327" spans="1:26" s="24" customFormat="1" ht="24.95" customHeight="1" x14ac:dyDescent="0.4">
      <c r="A327" s="341"/>
      <c r="B327" s="369"/>
      <c r="C327" s="370"/>
      <c r="D327" s="370"/>
      <c r="E327" s="369"/>
      <c r="F327" s="369"/>
      <c r="G327" s="369"/>
      <c r="H327" s="369"/>
      <c r="I327" s="369"/>
      <c r="J327" s="369"/>
      <c r="K327" s="369"/>
      <c r="L327" s="373"/>
      <c r="Z327" s="25"/>
    </row>
    <row r="328" spans="1:26" s="24" customFormat="1" ht="24.95" customHeight="1" x14ac:dyDescent="0.4">
      <c r="A328" s="341"/>
      <c r="B328" s="369"/>
      <c r="C328" s="370"/>
      <c r="D328" s="370"/>
      <c r="E328" s="369"/>
      <c r="F328" s="369"/>
      <c r="G328" s="369"/>
      <c r="H328" s="369"/>
      <c r="I328" s="369"/>
      <c r="J328" s="369"/>
      <c r="K328" s="369"/>
      <c r="L328" s="373"/>
      <c r="Z328" s="25"/>
    </row>
    <row r="329" spans="1:26" s="24" customFormat="1" ht="24.95" customHeight="1" x14ac:dyDescent="0.4">
      <c r="A329" s="341"/>
      <c r="B329" s="369"/>
      <c r="C329" s="370"/>
      <c r="D329" s="370"/>
      <c r="E329" s="369"/>
      <c r="F329" s="369"/>
      <c r="G329" s="369"/>
      <c r="H329" s="369"/>
      <c r="I329" s="369"/>
      <c r="J329" s="369"/>
      <c r="K329" s="369"/>
      <c r="L329" s="373"/>
      <c r="Z329" s="25"/>
    </row>
    <row r="330" spans="1:26" s="24" customFormat="1" ht="24.95" customHeight="1" x14ac:dyDescent="0.4">
      <c r="A330" s="341"/>
      <c r="B330" s="369"/>
      <c r="C330" s="370"/>
      <c r="D330" s="370"/>
      <c r="E330" s="369"/>
      <c r="F330" s="369"/>
      <c r="G330" s="369"/>
      <c r="H330" s="369"/>
      <c r="I330" s="369"/>
      <c r="J330" s="369"/>
      <c r="K330" s="369"/>
      <c r="L330" s="373"/>
      <c r="Z330" s="25"/>
    </row>
    <row r="331" spans="1:26" s="24" customFormat="1" ht="24.95" customHeight="1" x14ac:dyDescent="0.4">
      <c r="A331" s="341"/>
      <c r="B331" s="369"/>
      <c r="C331" s="370"/>
      <c r="D331" s="370"/>
      <c r="E331" s="369"/>
      <c r="F331" s="369"/>
      <c r="G331" s="369"/>
      <c r="H331" s="369"/>
      <c r="I331" s="369"/>
      <c r="J331" s="369"/>
      <c r="K331" s="369"/>
      <c r="L331" s="373"/>
      <c r="Z331" s="25"/>
    </row>
    <row r="332" spans="1:26" s="24" customFormat="1" ht="24.95" customHeight="1" x14ac:dyDescent="0.4">
      <c r="A332" s="341"/>
      <c r="B332" s="369"/>
      <c r="C332" s="370"/>
      <c r="D332" s="370"/>
      <c r="E332" s="369"/>
      <c r="F332" s="369"/>
      <c r="G332" s="369"/>
      <c r="H332" s="369"/>
      <c r="I332" s="369"/>
      <c r="J332" s="369"/>
      <c r="K332" s="369"/>
      <c r="L332" s="373"/>
      <c r="Z332" s="25"/>
    </row>
    <row r="333" spans="1:26" s="24" customFormat="1" ht="24.95" customHeight="1" x14ac:dyDescent="0.4">
      <c r="A333" s="341"/>
      <c r="B333" s="369"/>
      <c r="C333" s="370"/>
      <c r="D333" s="370"/>
      <c r="E333" s="369"/>
      <c r="F333" s="369"/>
      <c r="G333" s="369"/>
      <c r="H333" s="369"/>
      <c r="I333" s="369"/>
      <c r="J333" s="369"/>
      <c r="K333" s="369"/>
      <c r="L333" s="373"/>
      <c r="Z333" s="25"/>
    </row>
    <row r="334" spans="1:26" s="24" customFormat="1" ht="24.95" customHeight="1" x14ac:dyDescent="0.4">
      <c r="A334" s="341"/>
      <c r="B334" s="369"/>
      <c r="C334" s="370"/>
      <c r="D334" s="370"/>
      <c r="E334" s="369"/>
      <c r="F334" s="369"/>
      <c r="G334" s="369"/>
      <c r="H334" s="369"/>
      <c r="I334" s="369"/>
      <c r="J334" s="369"/>
      <c r="K334" s="369"/>
      <c r="L334" s="373"/>
      <c r="Z334" s="25"/>
    </row>
    <row r="335" spans="1:26" s="24" customFormat="1" ht="24.95" customHeight="1" x14ac:dyDescent="0.4">
      <c r="A335" s="341"/>
      <c r="B335" s="369"/>
      <c r="C335" s="370"/>
      <c r="D335" s="370"/>
      <c r="E335" s="369"/>
      <c r="F335" s="369"/>
      <c r="G335" s="369"/>
      <c r="H335" s="369"/>
      <c r="I335" s="369"/>
      <c r="J335" s="369"/>
      <c r="K335" s="369"/>
      <c r="L335" s="373"/>
      <c r="Z335" s="25"/>
    </row>
    <row r="336" spans="1:26" s="24" customFormat="1" ht="24.95" customHeight="1" x14ac:dyDescent="0.4">
      <c r="A336" s="341"/>
      <c r="B336" s="369"/>
      <c r="C336" s="370"/>
      <c r="D336" s="370"/>
      <c r="E336" s="369"/>
      <c r="F336" s="369"/>
      <c r="G336" s="369"/>
      <c r="H336" s="369"/>
      <c r="I336" s="369"/>
      <c r="J336" s="369"/>
      <c r="K336" s="369"/>
      <c r="L336" s="373"/>
      <c r="Z336" s="25"/>
    </row>
    <row r="337" spans="1:26" s="24" customFormat="1" ht="24.95" customHeight="1" x14ac:dyDescent="0.4">
      <c r="A337" s="341"/>
      <c r="B337" s="369"/>
      <c r="C337" s="370"/>
      <c r="D337" s="370"/>
      <c r="E337" s="369"/>
      <c r="F337" s="369"/>
      <c r="G337" s="369"/>
      <c r="H337" s="369"/>
      <c r="I337" s="369"/>
      <c r="J337" s="369"/>
      <c r="K337" s="369"/>
      <c r="L337" s="373"/>
      <c r="Z337" s="25"/>
    </row>
    <row r="338" spans="1:26" s="24" customFormat="1" ht="24.95" customHeight="1" x14ac:dyDescent="0.4">
      <c r="A338" s="341"/>
      <c r="B338" s="369"/>
      <c r="C338" s="370"/>
      <c r="D338" s="370"/>
      <c r="E338" s="369"/>
      <c r="F338" s="369"/>
      <c r="G338" s="369"/>
      <c r="H338" s="369"/>
      <c r="I338" s="369"/>
      <c r="J338" s="369"/>
      <c r="K338" s="369"/>
      <c r="L338" s="373"/>
      <c r="Z338" s="25"/>
    </row>
    <row r="339" spans="1:26" s="24" customFormat="1" ht="24.95" customHeight="1" x14ac:dyDescent="0.4">
      <c r="A339" s="341"/>
      <c r="B339" s="369"/>
      <c r="C339" s="370"/>
      <c r="D339" s="370"/>
      <c r="E339" s="369"/>
      <c r="F339" s="369"/>
      <c r="G339" s="369"/>
      <c r="H339" s="369"/>
      <c r="I339" s="369"/>
      <c r="J339" s="369"/>
      <c r="K339" s="369"/>
      <c r="L339" s="373"/>
      <c r="Z339" s="25"/>
    </row>
    <row r="340" spans="1:26" s="24" customFormat="1" ht="24.95" customHeight="1" x14ac:dyDescent="0.4">
      <c r="A340" s="341"/>
      <c r="B340" s="369"/>
      <c r="C340" s="370"/>
      <c r="D340" s="370"/>
      <c r="E340" s="369"/>
      <c r="F340" s="369"/>
      <c r="G340" s="369"/>
      <c r="H340" s="369"/>
      <c r="I340" s="369"/>
      <c r="J340" s="369"/>
      <c r="K340" s="369"/>
      <c r="L340" s="373"/>
      <c r="Z340" s="25"/>
    </row>
    <row r="341" spans="1:26" s="24" customFormat="1" ht="24.95" customHeight="1" x14ac:dyDescent="0.4">
      <c r="A341" s="341"/>
      <c r="B341" s="369"/>
      <c r="C341" s="370"/>
      <c r="D341" s="370"/>
      <c r="E341" s="369"/>
      <c r="F341" s="369"/>
      <c r="G341" s="369"/>
      <c r="H341" s="369"/>
      <c r="I341" s="369"/>
      <c r="J341" s="369"/>
      <c r="K341" s="369"/>
      <c r="L341" s="373"/>
      <c r="Z341" s="25"/>
    </row>
    <row r="342" spans="1:26" s="24" customFormat="1" ht="24.95" customHeight="1" x14ac:dyDescent="0.4">
      <c r="A342" s="341"/>
      <c r="B342" s="369"/>
      <c r="C342" s="370"/>
      <c r="D342" s="370"/>
      <c r="E342" s="369"/>
      <c r="F342" s="369"/>
      <c r="G342" s="369"/>
      <c r="H342" s="369"/>
      <c r="I342" s="369"/>
      <c r="J342" s="369"/>
      <c r="K342" s="369"/>
      <c r="L342" s="373"/>
      <c r="Z342" s="25"/>
    </row>
    <row r="343" spans="1:26" s="24" customFormat="1" ht="24.95" customHeight="1" x14ac:dyDescent="0.4">
      <c r="A343" s="341"/>
      <c r="B343" s="369"/>
      <c r="C343" s="370"/>
      <c r="D343" s="370"/>
      <c r="E343" s="369"/>
      <c r="F343" s="369"/>
      <c r="G343" s="369"/>
      <c r="H343" s="369"/>
      <c r="I343" s="369"/>
      <c r="J343" s="369"/>
      <c r="K343" s="369"/>
      <c r="L343" s="373"/>
      <c r="Z343" s="25"/>
    </row>
    <row r="344" spans="1:26" s="24" customFormat="1" ht="24.95" customHeight="1" x14ac:dyDescent="0.4">
      <c r="A344" s="341"/>
      <c r="B344" s="369"/>
      <c r="C344" s="370"/>
      <c r="D344" s="370"/>
      <c r="E344" s="369"/>
      <c r="F344" s="369"/>
      <c r="G344" s="369"/>
      <c r="H344" s="369"/>
      <c r="I344" s="369"/>
      <c r="J344" s="369"/>
      <c r="K344" s="369"/>
      <c r="L344" s="373"/>
      <c r="Z344" s="25"/>
    </row>
    <row r="345" spans="1:26" s="24" customFormat="1" ht="24.95" customHeight="1" x14ac:dyDescent="0.4">
      <c r="A345" s="341"/>
      <c r="B345" s="369"/>
      <c r="C345" s="370"/>
      <c r="D345" s="370"/>
      <c r="E345" s="369"/>
      <c r="F345" s="369"/>
      <c r="G345" s="369"/>
      <c r="H345" s="369"/>
      <c r="I345" s="369"/>
      <c r="J345" s="369"/>
      <c r="K345" s="369"/>
      <c r="L345" s="373"/>
      <c r="Z345" s="25"/>
    </row>
    <row r="346" spans="1:26" s="24" customFormat="1" ht="24.95" customHeight="1" x14ac:dyDescent="0.4">
      <c r="A346" s="341"/>
      <c r="B346" s="369"/>
      <c r="C346" s="370"/>
      <c r="D346" s="370"/>
      <c r="E346" s="369"/>
      <c r="F346" s="369"/>
      <c r="G346" s="369"/>
      <c r="H346" s="369"/>
      <c r="I346" s="369"/>
      <c r="J346" s="369"/>
      <c r="K346" s="369"/>
      <c r="L346" s="373"/>
      <c r="Z346" s="25"/>
    </row>
    <row r="347" spans="1:26" s="24" customFormat="1" ht="24.95" customHeight="1" x14ac:dyDescent="0.4">
      <c r="A347" s="341"/>
      <c r="B347" s="369"/>
      <c r="C347" s="370"/>
      <c r="D347" s="370"/>
      <c r="E347" s="369"/>
      <c r="F347" s="369"/>
      <c r="G347" s="369"/>
      <c r="H347" s="369"/>
      <c r="I347" s="369"/>
      <c r="J347" s="369"/>
      <c r="K347" s="369"/>
      <c r="L347" s="373"/>
      <c r="Z347" s="25"/>
    </row>
    <row r="348" spans="1:26" s="24" customFormat="1" ht="24.95" customHeight="1" x14ac:dyDescent="0.4">
      <c r="A348" s="341"/>
      <c r="B348" s="369"/>
      <c r="C348" s="370"/>
      <c r="D348" s="370"/>
      <c r="E348" s="369"/>
      <c r="F348" s="369"/>
      <c r="G348" s="369"/>
      <c r="H348" s="369"/>
      <c r="I348" s="369"/>
      <c r="J348" s="369"/>
      <c r="K348" s="369"/>
      <c r="L348" s="373"/>
      <c r="Z348" s="25"/>
    </row>
    <row r="349" spans="1:26" s="24" customFormat="1" ht="24.95" customHeight="1" x14ac:dyDescent="0.4">
      <c r="A349" s="341"/>
      <c r="B349" s="369"/>
      <c r="C349" s="370"/>
      <c r="D349" s="370"/>
      <c r="E349" s="369"/>
      <c r="F349" s="369"/>
      <c r="G349" s="369"/>
      <c r="H349" s="369"/>
      <c r="I349" s="369"/>
      <c r="J349" s="369"/>
      <c r="K349" s="369"/>
      <c r="L349" s="373"/>
      <c r="Z349" s="25"/>
    </row>
    <row r="350" spans="1:26" s="24" customFormat="1" ht="24.95" customHeight="1" x14ac:dyDescent="0.4">
      <c r="A350" s="341"/>
      <c r="B350" s="369"/>
      <c r="C350" s="370"/>
      <c r="D350" s="370"/>
      <c r="E350" s="369"/>
      <c r="F350" s="369"/>
      <c r="G350" s="369"/>
      <c r="H350" s="369"/>
      <c r="I350" s="369"/>
      <c r="J350" s="369"/>
      <c r="K350" s="369"/>
      <c r="L350" s="373"/>
      <c r="Z350" s="25"/>
    </row>
    <row r="351" spans="1:26" s="24" customFormat="1" ht="24.95" customHeight="1" x14ac:dyDescent="0.4">
      <c r="A351" s="341"/>
      <c r="B351" s="369"/>
      <c r="C351" s="370"/>
      <c r="D351" s="370"/>
      <c r="E351" s="369"/>
      <c r="F351" s="369"/>
      <c r="G351" s="369"/>
      <c r="H351" s="369"/>
      <c r="I351" s="369"/>
      <c r="J351" s="369"/>
      <c r="K351" s="369"/>
      <c r="L351" s="373"/>
      <c r="Z351" s="25"/>
    </row>
    <row r="352" spans="1:26" s="24" customFormat="1" ht="24.95" customHeight="1" x14ac:dyDescent="0.4">
      <c r="A352" s="341"/>
      <c r="B352" s="369"/>
      <c r="C352" s="370"/>
      <c r="D352" s="370"/>
      <c r="E352" s="369"/>
      <c r="F352" s="369"/>
      <c r="G352" s="369"/>
      <c r="H352" s="369"/>
      <c r="I352" s="369"/>
      <c r="J352" s="369"/>
      <c r="K352" s="369"/>
      <c r="L352" s="373"/>
      <c r="Z352" s="25"/>
    </row>
    <row r="353" spans="1:26" s="24" customFormat="1" ht="24.95" customHeight="1" x14ac:dyDescent="0.4">
      <c r="A353" s="341"/>
      <c r="B353" s="369"/>
      <c r="C353" s="370"/>
      <c r="D353" s="370"/>
      <c r="E353" s="369"/>
      <c r="F353" s="369"/>
      <c r="G353" s="369"/>
      <c r="H353" s="369"/>
      <c r="I353" s="369"/>
      <c r="J353" s="369"/>
      <c r="K353" s="369"/>
      <c r="L353" s="373"/>
      <c r="Z353" s="25"/>
    </row>
    <row r="354" spans="1:26" s="24" customFormat="1" ht="24.95" customHeight="1" x14ac:dyDescent="0.4">
      <c r="A354" s="341"/>
      <c r="B354" s="369"/>
      <c r="C354" s="370"/>
      <c r="D354" s="370"/>
      <c r="E354" s="369"/>
      <c r="F354" s="369"/>
      <c r="G354" s="369"/>
      <c r="H354" s="369"/>
      <c r="I354" s="369"/>
      <c r="J354" s="369"/>
      <c r="K354" s="369"/>
      <c r="L354" s="373"/>
      <c r="Z354" s="25"/>
    </row>
    <row r="355" spans="1:26" s="24" customFormat="1" ht="24.95" customHeight="1" x14ac:dyDescent="0.4">
      <c r="A355" s="341"/>
      <c r="B355" s="369"/>
      <c r="C355" s="370"/>
      <c r="D355" s="370"/>
      <c r="E355" s="369"/>
      <c r="F355" s="369"/>
      <c r="G355" s="369"/>
      <c r="H355" s="369"/>
      <c r="I355" s="369"/>
      <c r="J355" s="369"/>
      <c r="K355" s="369"/>
      <c r="L355" s="373"/>
      <c r="Z355" s="25"/>
    </row>
    <row r="356" spans="1:26" s="24" customFormat="1" ht="24.95" customHeight="1" x14ac:dyDescent="0.4">
      <c r="A356" s="341"/>
      <c r="B356" s="369"/>
      <c r="C356" s="370"/>
      <c r="D356" s="370"/>
      <c r="E356" s="369"/>
      <c r="F356" s="369"/>
      <c r="G356" s="369"/>
      <c r="H356" s="369"/>
      <c r="I356" s="369"/>
      <c r="J356" s="369"/>
      <c r="K356" s="369"/>
      <c r="L356" s="373"/>
      <c r="Z356" s="25"/>
    </row>
    <row r="357" spans="1:26" s="24" customFormat="1" ht="24.95" customHeight="1" x14ac:dyDescent="0.4">
      <c r="A357" s="341"/>
      <c r="B357" s="369"/>
      <c r="C357" s="370"/>
      <c r="D357" s="370"/>
      <c r="E357" s="369"/>
      <c r="F357" s="369"/>
      <c r="G357" s="369"/>
      <c r="H357" s="369"/>
      <c r="I357" s="369"/>
      <c r="J357" s="369"/>
      <c r="K357" s="369"/>
      <c r="L357" s="373"/>
      <c r="Z357" s="25"/>
    </row>
    <row r="358" spans="1:26" s="24" customFormat="1" ht="43.5" customHeight="1" x14ac:dyDescent="0.4">
      <c r="A358" s="146" t="s">
        <v>188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6"/>
      <c r="Z358" s="25"/>
    </row>
    <row r="359" spans="1:26" s="24" customFormat="1" ht="30" customHeight="1" x14ac:dyDescent="0.4">
      <c r="A359" s="371"/>
      <c r="B359" s="371"/>
      <c r="C359" s="371"/>
      <c r="D359" s="371"/>
      <c r="E359" s="371"/>
      <c r="F359" s="371"/>
      <c r="G359" s="371"/>
      <c r="H359" s="371"/>
      <c r="I359" s="371"/>
      <c r="J359" s="371"/>
      <c r="K359" s="371"/>
      <c r="Z359" s="25"/>
    </row>
    <row r="360" spans="1:26" s="2" customFormat="1" ht="18" customHeight="1" thickBot="1" x14ac:dyDescent="0.25">
      <c r="A360" s="316"/>
      <c r="B360" s="316"/>
      <c r="C360" s="317"/>
      <c r="D360" s="317"/>
      <c r="E360" s="316"/>
      <c r="F360" s="316"/>
      <c r="G360" s="316"/>
      <c r="H360" s="316"/>
      <c r="I360" s="316"/>
      <c r="J360" s="316"/>
      <c r="K360" s="372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x14ac:dyDescent="0.35">
      <c r="A361" s="1136" t="s">
        <v>896</v>
      </c>
      <c r="B361" s="1136"/>
      <c r="C361" s="550">
        <f>IF(ISBLANK(OBRAZ1!B4),"-",OBRAZ1!B4)</f>
        <v>1</v>
      </c>
      <c r="D361" s="820"/>
      <c r="E361" s="796" t="str">
        <f>IF(LEN(OBRAZ1!C4)&gt;0,"(" &amp; OBRAZ1!C4 &amp; ")", "-")</f>
        <v>(2022)</v>
      </c>
      <c r="F361" s="316"/>
      <c r="G361" s="435" t="s">
        <v>2065</v>
      </c>
      <c r="H361" s="435"/>
      <c r="I361" s="435"/>
      <c r="J361" s="435"/>
      <c r="K361" s="435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38" t="s">
        <v>897</v>
      </c>
      <c r="B362" s="1138"/>
      <c r="C362" s="347">
        <f>IF(ISBLANK(OBRAZ1!B5),"-",OBRAZ1!B5)</f>
        <v>11</v>
      </c>
      <c r="D362" s="403"/>
      <c r="E362" s="348" t="str">
        <f>IF(LEN(OBRAZ1!C5)&gt;0,"(" &amp; OBRAZ1!C5 &amp; ")", "-")</f>
        <v>(2022)</v>
      </c>
      <c r="F362" s="316"/>
      <c r="G362" s="213"/>
      <c r="H362" s="391"/>
      <c r="I362" s="391"/>
      <c r="J362" s="391"/>
      <c r="K362" s="247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39.950000000000003" customHeight="1" thickBot="1" x14ac:dyDescent="0.25">
      <c r="A363" s="1133" t="s">
        <v>1305</v>
      </c>
      <c r="B363" s="1133"/>
      <c r="C363" s="350">
        <f>IF(ISBLANK(OBRAZ1!B6),"-",OBRAZ1!B6)</f>
        <v>95</v>
      </c>
      <c r="D363" s="404"/>
      <c r="E363" s="351" t="str">
        <f>IF(LEN(OBRAZ1!C6)&gt;0,"(" &amp; OBRAZ1!C6 &amp; ")", "-")</f>
        <v>(2022)</v>
      </c>
      <c r="F363" s="316"/>
      <c r="G363" s="822"/>
      <c r="H363" s="823" t="s">
        <v>16</v>
      </c>
      <c r="I363" s="823" t="s">
        <v>217</v>
      </c>
      <c r="J363" s="823" t="s">
        <v>218</v>
      </c>
      <c r="K363" s="316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38" t="s">
        <v>1426</v>
      </c>
      <c r="B364" s="1138"/>
      <c r="C364" s="411">
        <f>IF(ISBLANK(OBRAZ1!B7),"-",OBRAZ1!B7)</f>
        <v>26.5</v>
      </c>
      <c r="D364" s="403"/>
      <c r="E364" s="348" t="str">
        <f>IF(LEN(OBRAZ1!C7)&gt;0,"(" &amp; OBRAZ1!C7 &amp; ")", "-")</f>
        <v>(2022)</v>
      </c>
      <c r="F364" s="316"/>
      <c r="G364" s="800" t="s">
        <v>1584</v>
      </c>
      <c r="H364" s="810">
        <f>IF(ISBLANK(OBRAZ2!H6),"-",OBRAZ2!H6)</f>
        <v>432</v>
      </c>
      <c r="I364" s="810">
        <f>IF(ISBLANK(OBRAZ2!I6),"-",OBRAZ2!I6)</f>
        <v>367</v>
      </c>
      <c r="J364" s="810">
        <f>IF(ISBLANK(OBRAZ2!J6),"-",OBRAZ2!J6)</f>
        <v>65</v>
      </c>
      <c r="K364" s="316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33" t="s">
        <v>1306</v>
      </c>
      <c r="B365" s="1133"/>
      <c r="C365" s="350">
        <f>IF(ISBLANK(OBRAZ1!B8),"-",OBRAZ1!B8)</f>
        <v>196</v>
      </c>
      <c r="D365" s="404"/>
      <c r="E365" s="351" t="str">
        <f>IF(LEN(OBRAZ1!C8)&gt;0,"(" &amp; OBRAZ1!C8 &amp; ")", "-")</f>
        <v>(2022)</v>
      </c>
      <c r="F365" s="316"/>
      <c r="G365" s="783" t="s">
        <v>1585</v>
      </c>
      <c r="H365" s="791">
        <f>IF(ISBLANK(OBRAZ2!H7),"-",OBRAZ2!H7)</f>
        <v>0</v>
      </c>
      <c r="I365" s="791">
        <f>IF(ISBLANK(OBRAZ2!I7),"-",OBRAZ2!I7)</f>
        <v>0</v>
      </c>
      <c r="J365" s="791">
        <f>IF(ISBLANK(OBRAZ2!J7),"-",OBRAZ2!J7)</f>
        <v>0</v>
      </c>
      <c r="K365" s="316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72.75" thickBot="1" x14ac:dyDescent="0.25">
      <c r="A366" s="1138" t="s">
        <v>1427</v>
      </c>
      <c r="B366" s="1138"/>
      <c r="C366" s="411">
        <f>IF(ISBLANK(OBRAZ1!B9),"-",OBRAZ1!B9)</f>
        <v>52.1</v>
      </c>
      <c r="D366" s="403"/>
      <c r="E366" s="348" t="str">
        <f>IF(LEN(OBRAZ1!C9)&gt;0,"(" &amp; OBRAZ1!C9 &amp; ")", "-")</f>
        <v>(2022)</v>
      </c>
      <c r="F366" s="316"/>
      <c r="G366" s="824" t="s">
        <v>1586</v>
      </c>
      <c r="H366" s="809">
        <f>IF(ISBLANK(OBRAZ2!H8),"-",OBRAZ2!H8)</f>
        <v>0</v>
      </c>
      <c r="I366" s="809">
        <f>IF(ISBLANK(OBRAZ2!I8),"-",OBRAZ2!I8)</f>
        <v>0</v>
      </c>
      <c r="J366" s="809">
        <f>IF(ISBLANK(OBRAZ2!J8),"-",OBRAZ2!J8)</f>
        <v>0</v>
      </c>
      <c r="K366" s="316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65" t="s">
        <v>195</v>
      </c>
      <c r="B367" s="1165"/>
      <c r="C367" s="465">
        <f>IF(ISBLANK(OBRAZ1!B10),"-",OBRAZ1!B10)</f>
        <v>160</v>
      </c>
      <c r="D367" s="821"/>
      <c r="E367" s="798" t="str">
        <f>IF(LEN(OBRAZ1!C10)&gt;0,"(" &amp; OBRAZ1!C10 &amp; ")", "-")</f>
        <v>(2022)</v>
      </c>
      <c r="F367" s="316"/>
      <c r="G367" s="316"/>
      <c r="H367" s="316"/>
      <c r="I367" s="316"/>
      <c r="J367" s="316"/>
      <c r="K367" s="372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x14ac:dyDescent="0.2">
      <c r="A368" s="436"/>
      <c r="B368" s="316"/>
      <c r="C368" s="317"/>
      <c r="D368" s="317"/>
      <c r="E368" s="316"/>
      <c r="F368" s="316"/>
      <c r="G368" s="316"/>
      <c r="H368" s="316"/>
      <c r="I368" s="316"/>
      <c r="J368" s="316"/>
      <c r="K368" s="372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37"/>
      <c r="B369" s="316"/>
      <c r="C369" s="317"/>
      <c r="D369" s="317"/>
      <c r="E369" s="316"/>
      <c r="F369" s="316"/>
      <c r="G369" s="316"/>
      <c r="H369" s="316"/>
      <c r="I369" s="316"/>
      <c r="J369" s="316"/>
      <c r="K369" s="372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153"/>
      <c r="B370" s="5"/>
      <c r="C370" s="3"/>
      <c r="D370" s="3"/>
      <c r="E370" s="5"/>
      <c r="F370" s="5"/>
      <c r="G370" s="5"/>
      <c r="H370" s="5"/>
      <c r="I370" s="5"/>
      <c r="J370" s="5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9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5">
      <c r="A372" s="153"/>
      <c r="B372" s="5"/>
      <c r="C372" s="3"/>
      <c r="D372" s="3"/>
      <c r="E372" s="5"/>
      <c r="F372" s="5"/>
      <c r="G372" s="5"/>
      <c r="H372" s="5"/>
      <c r="I372" s="5"/>
      <c r="J372" s="5"/>
      <c r="L372" s="447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L373" s="9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7">
        <f>OBRAZ2!B11</f>
        <v>2020</v>
      </c>
      <c r="I374" s="747">
        <f>OBRAZ2!C11</f>
        <v>2021</v>
      </c>
      <c r="J374" s="747">
        <f>OBRAZ2!D11</f>
        <v>2022</v>
      </c>
      <c r="L374" s="9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5" t="s">
        <v>1416</v>
      </c>
      <c r="H375" s="852">
        <f>IF(ISBLANK(OBRAZ2!B12),"-",OBRAZ2!B21)</f>
        <v>6.7599067599067597</v>
      </c>
      <c r="I375" s="852">
        <f>IF(ISBLANK(OBRAZ2!C12),"-",OBRAZ2!C21)</f>
        <v>7.8703703703703702</v>
      </c>
      <c r="J375" s="852">
        <f>IF(ISBLANK(OBRAZ2!D12),"-",OBRAZ2!D21)</f>
        <v>8.2039911308204001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1417</v>
      </c>
      <c r="H376" s="853">
        <f>IF(ISBLANK(OBRAZ2!B13),"-",OBRAZ2!B22)</f>
        <v>0</v>
      </c>
      <c r="I376" s="853">
        <f>IF(ISBLANK(OBRAZ2!C13),"-",OBRAZ2!C22)</f>
        <v>0</v>
      </c>
      <c r="J376" s="853">
        <f>IF(ISBLANK(OBRAZ2!D13),"-",OBRAZ2!D22)</f>
        <v>0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1418</v>
      </c>
      <c r="H377" s="853">
        <f>IF(ISBLANK(OBRAZ2!B14),"-",OBRAZ2!B23)</f>
        <v>55.011655011655016</v>
      </c>
      <c r="I377" s="853">
        <f>IF(ISBLANK(OBRAZ2!C14),"-",OBRAZ2!C23)</f>
        <v>57.870370370370374</v>
      </c>
      <c r="J377" s="853">
        <f>IF(ISBLANK(OBRAZ2!D14),"-",OBRAZ2!D23)</f>
        <v>56.31929046563193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1419</v>
      </c>
      <c r="H378" s="853">
        <f>IF(ISBLANK(OBRAZ2!B15),"-",OBRAZ2!B24)</f>
        <v>0</v>
      </c>
      <c r="I378" s="853">
        <f>IF(ISBLANK(OBRAZ2!C15),"-",OBRAZ2!C24)</f>
        <v>0</v>
      </c>
      <c r="J378" s="853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1420</v>
      </c>
      <c r="H379" s="853">
        <f>IF(ISBLANK(OBRAZ2!B16),"-",OBRAZ2!B25)</f>
        <v>19.347319347319349</v>
      </c>
      <c r="I379" s="853">
        <f>IF(ISBLANK(OBRAZ2!C16),"-",OBRAZ2!C25)</f>
        <v>14.814814814814813</v>
      </c>
      <c r="J379" s="853">
        <f>IF(ISBLANK(OBRAZ2!D16),"-",OBRAZ2!D25)</f>
        <v>17.516629711751662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1421</v>
      </c>
      <c r="H380" s="854">
        <f>IF(ISBLANK(OBRAZ2!B17),"-",OBRAZ2!B26)</f>
        <v>18.88111888111888</v>
      </c>
      <c r="I380" s="854">
        <f>IF(ISBLANK(OBRAZ2!C17),"-",OBRAZ2!C26)</f>
        <v>19.444444444444446</v>
      </c>
      <c r="J380" s="854">
        <f>IF(ISBLANK(OBRAZ2!D17),"-",OBRAZ2!D26)</f>
        <v>17.96008869179601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77" t="s">
        <v>16</v>
      </c>
      <c r="H381" s="1077">
        <v>100</v>
      </c>
      <c r="I381" s="1077">
        <v>100</v>
      </c>
      <c r="J381" s="1077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745"/>
      <c r="H388" s="592"/>
      <c r="I388" s="592"/>
      <c r="J388" s="592"/>
      <c r="L388" s="447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5">
      <c r="A389" s="153"/>
      <c r="B389" s="5"/>
      <c r="C389" s="3"/>
      <c r="D389" s="3"/>
      <c r="E389" s="5"/>
      <c r="F389" s="5"/>
      <c r="G389" s="745"/>
      <c r="H389" s="592"/>
      <c r="I389" s="592"/>
      <c r="J389" s="592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5">
      <c r="A390" s="153"/>
      <c r="B390" s="5"/>
      <c r="C390" s="3"/>
      <c r="D390" s="3"/>
      <c r="E390" s="5"/>
      <c r="F390" s="5"/>
      <c r="G390" s="745"/>
      <c r="H390" s="592"/>
      <c r="I390" s="592"/>
      <c r="J390" s="592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5">
      <c r="A391" s="153"/>
      <c r="B391" s="5"/>
      <c r="C391" s="3"/>
      <c r="D391" s="3"/>
      <c r="E391" s="5"/>
      <c r="F391" s="5"/>
      <c r="G391" s="745"/>
      <c r="H391" s="592"/>
      <c r="I391" s="592"/>
      <c r="J391" s="592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5">
      <c r="A392" s="153"/>
      <c r="B392" s="5"/>
      <c r="C392" s="3"/>
      <c r="D392" s="3"/>
      <c r="E392" s="5"/>
      <c r="F392" s="5"/>
      <c r="G392" s="745"/>
      <c r="H392" s="746"/>
      <c r="I392" s="746"/>
      <c r="J392" s="592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5">
      <c r="A393" s="153"/>
      <c r="B393" s="5"/>
      <c r="C393" s="3"/>
      <c r="D393" s="3"/>
      <c r="E393" s="5"/>
      <c r="F393" s="5"/>
      <c r="G393" s="745"/>
      <c r="H393" s="592"/>
      <c r="I393" s="592"/>
      <c r="J393" s="592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153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24.95" customHeight="1" x14ac:dyDescent="0.25">
      <c r="A405" s="386"/>
      <c r="B405" s="5"/>
      <c r="C405" s="3"/>
      <c r="D405" s="3"/>
      <c r="E405" s="5"/>
      <c r="F405" s="5"/>
      <c r="G405" s="5"/>
      <c r="H405" s="5"/>
      <c r="I405" s="5"/>
      <c r="J405" s="5"/>
      <c r="L405" s="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43.5" customHeight="1" x14ac:dyDescent="0.2">
      <c r="A406" s="146" t="s">
        <v>238</v>
      </c>
      <c r="B406" s="146"/>
      <c r="C406" s="146"/>
      <c r="D406" s="146"/>
      <c r="E406" s="146"/>
      <c r="F406" s="146"/>
      <c r="G406" s="146"/>
      <c r="H406" s="146"/>
      <c r="I406" s="146"/>
      <c r="J406" s="146"/>
      <c r="K406" s="146"/>
      <c r="L406" s="461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30" customHeight="1" x14ac:dyDescent="0.2">
      <c r="A407" s="371"/>
      <c r="B407" s="371"/>
      <c r="C407" s="371"/>
      <c r="D407" s="371"/>
      <c r="E407" s="371"/>
      <c r="F407" s="371"/>
      <c r="G407" s="371"/>
      <c r="H407" s="371"/>
      <c r="I407" s="371"/>
      <c r="J407" s="371"/>
      <c r="K407" s="371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18" customHeight="1" thickBot="1" x14ac:dyDescent="0.25">
      <c r="A408" s="315"/>
      <c r="B408" s="316"/>
      <c r="C408" s="317"/>
      <c r="D408" s="317"/>
      <c r="E408" s="316"/>
      <c r="F408" s="316"/>
      <c r="G408" s="316"/>
      <c r="H408" s="316"/>
      <c r="I408" s="316"/>
      <c r="J408" s="316"/>
      <c r="K408" s="372"/>
      <c r="L408" s="9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40" t="s">
        <v>1307</v>
      </c>
      <c r="B409" s="1140"/>
      <c r="C409" s="550">
        <f>IF(ISBLANK(OBRAZ5!B4),"-",OBRAZ5!B4)</f>
        <v>7</v>
      </c>
      <c r="D409" s="820"/>
      <c r="E409" s="796" t="str">
        <f>IF(LEN(OBRAZ5!C4)&gt;0,"(" &amp; OBRAZ5!C4 &amp; ")", "-")</f>
        <v>(2022)</v>
      </c>
      <c r="F409" s="316"/>
      <c r="G409" s="316"/>
      <c r="H409" s="316"/>
      <c r="I409" s="316"/>
      <c r="J409" s="316"/>
      <c r="K409" s="372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12" t="s">
        <v>1308</v>
      </c>
      <c r="B410" s="1112"/>
      <c r="C410" s="347">
        <f>IF(ISBLANK(OBRAZ5!B5),"-",OBRAZ5!B5)</f>
        <v>9</v>
      </c>
      <c r="D410" s="403"/>
      <c r="E410" s="348" t="str">
        <f>IF(LEN(OBRAZ5!C5)&gt;0,"(" &amp; OBRAZ5!C5 &amp; ")", "-")</f>
        <v>(2022)</v>
      </c>
      <c r="F410" s="316"/>
      <c r="G410" s="316"/>
      <c r="H410" s="316"/>
      <c r="I410" s="316"/>
      <c r="J410" s="316"/>
      <c r="K410" s="372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39.950000000000003" customHeight="1" x14ac:dyDescent="0.2">
      <c r="A411" s="1133" t="s">
        <v>1309</v>
      </c>
      <c r="B411" s="1133"/>
      <c r="C411" s="350"/>
      <c r="D411" s="404"/>
      <c r="E411" s="351"/>
      <c r="F411" s="316"/>
      <c r="G411" s="316"/>
      <c r="H411" s="316"/>
      <c r="I411" s="316"/>
      <c r="J411" s="316"/>
      <c r="K411" s="372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5" t="s">
        <v>480</v>
      </c>
      <c r="B412" s="247"/>
      <c r="C412" s="319">
        <f>IF(ISBLANK(OBRAZ5!B7),"-",OBRAZ5!B7)</f>
        <v>491</v>
      </c>
      <c r="D412" s="151"/>
      <c r="E412" s="320" t="str">
        <f>IF(LEN(OBRAZ5!C7)&gt;0,"(" &amp; OBRAZ5!C7 &amp; ")", "-")</f>
        <v>(2022)</v>
      </c>
      <c r="F412" s="316"/>
      <c r="G412" s="316"/>
      <c r="H412" s="316"/>
      <c r="I412" s="316"/>
      <c r="J412" s="316"/>
      <c r="K412" s="372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24.95" customHeight="1" x14ac:dyDescent="0.2">
      <c r="A413" s="405" t="s">
        <v>479</v>
      </c>
      <c r="B413" s="247"/>
      <c r="C413" s="319">
        <f>IF(ISBLANK(OBRAZ5!B8),"-",OBRAZ5!B8)</f>
        <v>689</v>
      </c>
      <c r="D413" s="151"/>
      <c r="E413" s="320" t="str">
        <f>IF(LEN(OBRAZ5!C8)&gt;0,"(" &amp; OBRAZ5!C8 &amp; ")", "-")</f>
        <v>(2022)</v>
      </c>
      <c r="F413" s="316"/>
      <c r="G413" s="316"/>
      <c r="H413" s="316"/>
      <c r="I413" s="316"/>
      <c r="J413" s="316"/>
      <c r="K413" s="372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39.950000000000003" customHeight="1" x14ac:dyDescent="0.2">
      <c r="A414" s="1105" t="s">
        <v>1310</v>
      </c>
      <c r="B414" s="1105"/>
      <c r="C414" s="319"/>
      <c r="D414" s="151"/>
      <c r="E414" s="320"/>
      <c r="F414" s="316"/>
      <c r="G414" s="316"/>
      <c r="H414" s="316"/>
      <c r="I414" s="316"/>
      <c r="J414" s="316"/>
      <c r="K414" s="372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5" t="s">
        <v>480</v>
      </c>
      <c r="B415" s="247"/>
      <c r="C415" s="319">
        <f>IF(ISBLANK(OBRAZ5!B10),"-",OBRAZ5!B10)</f>
        <v>133</v>
      </c>
      <c r="D415" s="151"/>
      <c r="E415" s="320" t="str">
        <f>IF(LEN(OBRAZ5!C10)&gt;0,"(" &amp; OBRAZ5!C10 &amp; ")", "-")</f>
        <v>(2022)</v>
      </c>
      <c r="F415" s="316"/>
      <c r="G415" s="316"/>
      <c r="H415" s="316"/>
      <c r="I415" s="316"/>
      <c r="J415" s="316"/>
      <c r="K415" s="372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95" customHeight="1" x14ac:dyDescent="0.2">
      <c r="A416" s="406" t="s">
        <v>479</v>
      </c>
      <c r="B416" s="407"/>
      <c r="C416" s="347">
        <f>IF(ISBLANK(OBRAZ5!B11),"-",OBRAZ5!B11)</f>
        <v>5</v>
      </c>
      <c r="D416" s="403"/>
      <c r="E416" s="348" t="str">
        <f>IF(LEN(OBRAZ5!C11)&gt;0,"(" &amp; OBRAZ5!C11 &amp; ")", "-")</f>
        <v>(2022)</v>
      </c>
      <c r="F416" s="316"/>
      <c r="G416" s="316"/>
      <c r="H416" s="316"/>
      <c r="I416" s="316"/>
      <c r="J416" s="316"/>
      <c r="K416" s="372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06" t="s">
        <v>1428</v>
      </c>
      <c r="B417" s="1106"/>
      <c r="C417" s="409">
        <f>IF(ISBLANK(OBRAZ5!B12),"-",OBRAZ5!B12)</f>
        <v>98</v>
      </c>
      <c r="D417" s="151"/>
      <c r="E417" s="320" t="str">
        <f>IF(LEN(OBRAZ5!C12)&gt;0,"(" &amp; OBRAZ5!C12 &amp; ")", "-")</f>
        <v>(2022)</v>
      </c>
      <c r="F417" s="316"/>
      <c r="G417" s="316"/>
      <c r="H417" s="316"/>
      <c r="I417" s="316"/>
      <c r="J417" s="316"/>
      <c r="K417" s="372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05" t="s">
        <v>1038</v>
      </c>
      <c r="B418" s="1105"/>
      <c r="C418" s="319">
        <f>IF(ISBLANK(OBRAZ5!B13),"-",OBRAZ5!B13)</f>
        <v>190</v>
      </c>
      <c r="D418" s="151"/>
      <c r="E418" s="320" t="str">
        <f>IF(LEN(OBRAZ5!C13)&gt;0,"(" &amp; OBRAZ5!C13 &amp; ")", "-")</f>
        <v>(2022)</v>
      </c>
      <c r="F418" s="316"/>
      <c r="G418" s="316"/>
      <c r="H418" s="316"/>
      <c r="I418" s="316"/>
      <c r="J418" s="316"/>
      <c r="K418" s="372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06" t="s">
        <v>1429</v>
      </c>
      <c r="B419" s="1106"/>
      <c r="C419" s="409">
        <f>IF(ISBLANK(OBRAZ5!B14),"-",OBRAZ5!B14)</f>
        <v>105.6</v>
      </c>
      <c r="D419" s="151"/>
      <c r="E419" s="320" t="str">
        <f>IF(LEN(OBRAZ5!C14)&gt;0,"(" &amp; OBRAZ5!C14 &amp; ")", "-")</f>
        <v>(2022)</v>
      </c>
      <c r="F419" s="316"/>
      <c r="G419" s="316"/>
      <c r="H419" s="316"/>
      <c r="I419" s="316"/>
      <c r="J419" s="316"/>
      <c r="K419" s="372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05" t="s">
        <v>1458</v>
      </c>
      <c r="B420" s="1105"/>
      <c r="C420" s="409">
        <f>IF(ISBLANK(OBRAZ5!B15),"-",OBRAZ5!B15)</f>
        <v>0.7</v>
      </c>
      <c r="D420" s="151"/>
      <c r="E420" s="320" t="str">
        <f>IF(LEN(OBRAZ5!C15)&gt;0,"(" &amp; OBRAZ5!C15 &amp; ")", "-")</f>
        <v>(2022)</v>
      </c>
      <c r="F420" s="316"/>
      <c r="G420" s="316"/>
      <c r="H420" s="316"/>
      <c r="I420" s="316"/>
      <c r="J420" s="316"/>
      <c r="K420" s="372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39.950000000000003" customHeight="1" x14ac:dyDescent="0.2">
      <c r="A421" s="1133" t="s">
        <v>1441</v>
      </c>
      <c r="B421" s="1133"/>
      <c r="C421" s="350">
        <f>IF(ISBLANK(OBRAZ5!B16),"-",OBRAZ5!B16)</f>
        <v>0</v>
      </c>
      <c r="D421" s="404"/>
      <c r="E421" s="351" t="str">
        <f>IF(LEN(OBRAZ5!C16)&gt;0,"(" &amp; OBRAZ5!C16 &amp; ")", "-")</f>
        <v>(2022)</v>
      </c>
      <c r="F421" s="316"/>
      <c r="G421" s="316"/>
      <c r="H421" s="316"/>
      <c r="I421" s="316"/>
      <c r="J421" s="316"/>
      <c r="K421" s="372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thickBot="1" x14ac:dyDescent="0.25">
      <c r="A422" s="1141" t="s">
        <v>478</v>
      </c>
      <c r="B422" s="1141"/>
      <c r="C422" s="465">
        <f>IF(ISBLANK(OBRAZ5!B17),"-",OBRAZ5!B17)</f>
        <v>0</v>
      </c>
      <c r="D422" s="821"/>
      <c r="E422" s="798" t="str">
        <f>IF(LEN(OBRAZ5!C17)&gt;0,"(" &amp; OBRAZ5!C17 &amp; ")", "-")</f>
        <v>(2022)</v>
      </c>
      <c r="F422" s="316"/>
      <c r="G422" s="316"/>
      <c r="H422" s="398"/>
      <c r="I422" s="316"/>
      <c r="J422" s="316"/>
      <c r="K422" s="372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5"/>
      <c r="B423" s="316"/>
      <c r="C423" s="317"/>
      <c r="D423" s="317"/>
      <c r="E423" s="316"/>
      <c r="F423" s="316"/>
      <c r="G423" s="316"/>
      <c r="H423" s="316"/>
      <c r="I423" s="316"/>
      <c r="J423" s="316"/>
      <c r="K423" s="372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5"/>
      <c r="B424" s="316"/>
      <c r="C424" s="317"/>
      <c r="D424" s="317"/>
      <c r="E424" s="316"/>
      <c r="F424" s="316"/>
      <c r="G424" s="316"/>
      <c r="H424" s="316"/>
      <c r="I424" s="316"/>
      <c r="J424" s="316"/>
      <c r="K424" s="372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5"/>
      <c r="B425" s="316"/>
      <c r="C425" s="317"/>
      <c r="D425" s="317"/>
      <c r="E425" s="316"/>
      <c r="F425" s="316"/>
      <c r="G425" s="316"/>
      <c r="H425" s="316"/>
      <c r="I425" s="316"/>
      <c r="J425" s="316"/>
      <c r="K425" s="372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269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61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71"/>
      <c r="B443" s="371"/>
      <c r="C443" s="371"/>
      <c r="D443" s="371"/>
      <c r="E443" s="371"/>
      <c r="F443" s="371"/>
      <c r="G443" s="371"/>
      <c r="H443" s="371"/>
      <c r="I443" s="371"/>
      <c r="J443" s="371"/>
      <c r="K443" s="371"/>
      <c r="L443" s="337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54" t="s">
        <v>1040</v>
      </c>
      <c r="B444" s="1154"/>
      <c r="C444" s="550">
        <f>IF(ISBLANK(OBRAZ7!B4),"-",OBRAZ7!B4)</f>
        <v>3</v>
      </c>
      <c r="D444" s="820"/>
      <c r="E444" s="796" t="str">
        <f>IF(LEN(OBRAZ7!C4)&gt;0,"(" &amp; OBRAZ7!C4 &amp; ")", "-")</f>
        <v>(2022)</v>
      </c>
      <c r="F444" s="316"/>
      <c r="G444" s="316"/>
      <c r="H444" s="316"/>
      <c r="I444" s="316"/>
      <c r="J444" s="316"/>
      <c r="K444" s="372"/>
      <c r="L444" s="337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55" t="s">
        <v>1311</v>
      </c>
      <c r="B445" s="1155"/>
      <c r="C445" s="319">
        <f>IF(COUNT(OBRAZ8!B7,OBRAZ8!E7,OBRAZ8!H7)=0,"-",OBRAZ8!K7)</f>
        <v>723</v>
      </c>
      <c r="D445" s="151"/>
      <c r="E445" s="320" t="str">
        <f>IF(COUNT(OBRAZ8!B7,OBRAZ8!E7,OBRAZ8!H7)=0,"-","(" &amp; OBRAZ8!A7 &amp; ")")</f>
        <v>(2022)</v>
      </c>
      <c r="F445" s="316"/>
      <c r="G445" s="316"/>
      <c r="H445" s="316"/>
      <c r="I445" s="316"/>
      <c r="J445" s="316"/>
      <c r="K445" s="372"/>
      <c r="L445" s="337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35" t="s">
        <v>1430</v>
      </c>
      <c r="B446" s="1135"/>
      <c r="C446" s="409" t="str">
        <f>IF(ISBLANK(OBRAZ7!B6),"-",OBRAZ7!B6)</f>
        <v>-</v>
      </c>
      <c r="D446" s="151"/>
      <c r="E446" s="320" t="str">
        <f>IF(LEN(OBRAZ7!C6)&gt;0,"(" &amp; OBRAZ7!C6 &amp; ")", "-")</f>
        <v>-</v>
      </c>
      <c r="F446" s="316"/>
      <c r="G446" s="316"/>
      <c r="H446" s="316"/>
      <c r="I446" s="316"/>
      <c r="J446" s="316"/>
      <c r="K446" s="372"/>
      <c r="L446" s="337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39" t="s">
        <v>1312</v>
      </c>
      <c r="B447" s="1139"/>
      <c r="C447" s="350">
        <f>IF(COUNT(OBRAZ8!B23,OBRAZ8!E23,OBRAZ8!H23)=0,"-",OBRAZ8!K23)</f>
        <v>190</v>
      </c>
      <c r="D447" s="404"/>
      <c r="E447" s="351" t="str">
        <f>IF(COUNT(OBRAZ8!B23,OBRAZ8!E23,OBRAZ8!H23)=0,"-","(" &amp; OBRAZ8!A23 &amp; ")")</f>
        <v>(2022)</v>
      </c>
      <c r="F447" s="316"/>
      <c r="G447" s="316"/>
      <c r="H447" s="316"/>
      <c r="I447" s="316"/>
      <c r="J447" s="316"/>
      <c r="K447" s="372"/>
      <c r="L447" s="337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53" t="s">
        <v>1459</v>
      </c>
      <c r="B448" s="1153"/>
      <c r="C448" s="411" t="str">
        <f>IF(ISBLANK(OBRAZ7!B8),"-",OBRAZ7!B8)</f>
        <v>-</v>
      </c>
      <c r="D448" s="403"/>
      <c r="E448" s="348" t="str">
        <f>IF(LEN(OBRAZ7!C8)&gt;0,"(" &amp; OBRAZ7!C8 &amp; ")", "-")</f>
        <v>-</v>
      </c>
      <c r="F448" s="316"/>
      <c r="G448" s="316"/>
      <c r="H448" s="316"/>
      <c r="I448" s="316"/>
      <c r="J448" s="316"/>
      <c r="K448" s="372"/>
      <c r="L448" s="337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39.950000000000003" customHeight="1" x14ac:dyDescent="0.2">
      <c r="A449" s="1168" t="s">
        <v>1460</v>
      </c>
      <c r="B449" s="1168"/>
      <c r="C449" s="409">
        <f>IF(ISBLANK(OBRAZ7!B9),"-",OBRAZ7!B9)</f>
        <v>1.6</v>
      </c>
      <c r="D449" s="151"/>
      <c r="E449" s="320" t="str">
        <f>IF(LEN(OBRAZ7!C9)&gt;0,"(" &amp; OBRAZ7!C9 &amp; ")", "-")</f>
        <v>(2022)</v>
      </c>
      <c r="F449" s="316"/>
      <c r="G449" s="316"/>
      <c r="H449" s="316"/>
      <c r="I449" s="316"/>
      <c r="J449" s="316"/>
      <c r="K449" s="372"/>
      <c r="L449" s="337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34" t="s">
        <v>1442</v>
      </c>
      <c r="B450" s="1134"/>
      <c r="C450" s="465">
        <f>IF(ISBLANK(OBRAZ7!B10),"-",OBRAZ7!B10)</f>
        <v>0</v>
      </c>
      <c r="D450" s="821"/>
      <c r="E450" s="798" t="str">
        <f>IF(LEN(OBRAZ7!C10)&gt;0,"(" &amp; OBRAZ7!C10 &amp; ")", "-")</f>
        <v>(2022)</v>
      </c>
      <c r="F450" s="316"/>
      <c r="G450" s="316"/>
      <c r="H450" s="316"/>
      <c r="I450" s="316"/>
      <c r="J450" s="316"/>
      <c r="K450" s="372"/>
      <c r="L450" s="337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6"/>
      <c r="B451" s="376"/>
      <c r="C451" s="319"/>
      <c r="D451" s="151"/>
      <c r="E451" s="320"/>
      <c r="F451" s="316"/>
      <c r="G451" s="316"/>
      <c r="H451" s="316"/>
      <c r="I451" s="316"/>
      <c r="J451" s="316"/>
      <c r="K451" s="372"/>
      <c r="L451" s="337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6"/>
      <c r="B452" s="376"/>
      <c r="C452" s="319"/>
      <c r="D452" s="151"/>
      <c r="E452" s="320"/>
      <c r="F452" s="316"/>
      <c r="G452" s="316"/>
      <c r="H452" s="316"/>
      <c r="I452" s="316"/>
      <c r="J452" s="316"/>
      <c r="K452" s="372"/>
      <c r="L452" s="337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6"/>
      <c r="B453" s="376"/>
      <c r="C453" s="319"/>
      <c r="D453" s="151"/>
      <c r="E453" s="320"/>
      <c r="F453" s="316"/>
      <c r="G453" s="316"/>
      <c r="H453" s="316"/>
      <c r="I453" s="316"/>
      <c r="J453" s="316"/>
      <c r="K453" s="372"/>
      <c r="L453" s="337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315"/>
      <c r="B454" s="316"/>
      <c r="C454" s="317"/>
      <c r="D454" s="317"/>
      <c r="E454" s="316"/>
      <c r="F454" s="316"/>
      <c r="G454" s="316"/>
      <c r="H454" s="316"/>
      <c r="I454" s="316"/>
      <c r="J454" s="316"/>
      <c r="K454" s="372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315"/>
      <c r="B455" s="316"/>
      <c r="C455" s="317"/>
      <c r="D455" s="317"/>
      <c r="E455" s="316"/>
      <c r="F455" s="316"/>
      <c r="G455" s="316"/>
      <c r="H455" s="316"/>
      <c r="I455" s="316"/>
      <c r="J455" s="316"/>
      <c r="K455" s="372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315"/>
      <c r="B456" s="316"/>
      <c r="C456" s="317"/>
      <c r="D456" s="317"/>
      <c r="E456" s="316"/>
      <c r="F456" s="316"/>
      <c r="G456" s="316"/>
      <c r="H456" s="316"/>
      <c r="I456" s="316"/>
      <c r="J456" s="316"/>
      <c r="K456" s="372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315"/>
      <c r="B457" s="316"/>
      <c r="C457" s="317"/>
      <c r="D457" s="317"/>
      <c r="E457" s="316"/>
      <c r="F457" s="316"/>
      <c r="G457" s="316"/>
      <c r="H457" s="316"/>
      <c r="I457" s="316"/>
      <c r="J457" s="316"/>
      <c r="K457" s="372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315"/>
      <c r="B458" s="316"/>
      <c r="C458" s="317"/>
      <c r="D458" s="317"/>
      <c r="E458" s="316"/>
      <c r="F458" s="316"/>
      <c r="G458" s="316"/>
      <c r="H458" s="316"/>
      <c r="I458" s="316"/>
      <c r="J458" s="316"/>
      <c r="K458" s="372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315"/>
      <c r="B459" s="316"/>
      <c r="C459" s="317"/>
      <c r="D459" s="317"/>
      <c r="E459" s="316"/>
      <c r="F459" s="316"/>
      <c r="G459" s="316"/>
      <c r="H459" s="316"/>
      <c r="I459" s="316"/>
      <c r="J459" s="316"/>
      <c r="K459" s="372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315"/>
      <c r="B460" s="316"/>
      <c r="C460" s="317"/>
      <c r="D460" s="317"/>
      <c r="E460" s="316"/>
      <c r="F460" s="316"/>
      <c r="G460" s="316"/>
      <c r="H460" s="316"/>
      <c r="I460" s="316"/>
      <c r="J460" s="316"/>
      <c r="K460" s="372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315"/>
      <c r="B461" s="316"/>
      <c r="C461" s="317"/>
      <c r="D461" s="317"/>
      <c r="E461" s="316"/>
      <c r="F461" s="316"/>
      <c r="G461" s="316"/>
      <c r="H461" s="316"/>
      <c r="I461" s="316"/>
      <c r="J461" s="316"/>
      <c r="K461" s="372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315"/>
      <c r="B462" s="316"/>
      <c r="C462" s="317"/>
      <c r="D462" s="317"/>
      <c r="E462" s="316"/>
      <c r="F462" s="316"/>
      <c r="G462" s="316"/>
      <c r="H462" s="316"/>
      <c r="I462" s="316"/>
      <c r="J462" s="316"/>
      <c r="K462" s="372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315"/>
      <c r="B463" s="316"/>
      <c r="C463" s="317"/>
      <c r="D463" s="317"/>
      <c r="E463" s="316"/>
      <c r="F463" s="316"/>
      <c r="G463" s="316"/>
      <c r="H463" s="316"/>
      <c r="I463" s="316"/>
      <c r="J463" s="316"/>
      <c r="K463" s="372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315"/>
      <c r="B464" s="316"/>
      <c r="C464" s="317"/>
      <c r="D464" s="317"/>
      <c r="E464" s="316"/>
      <c r="F464" s="316"/>
      <c r="G464" s="316"/>
      <c r="H464" s="316"/>
      <c r="I464" s="316"/>
      <c r="J464" s="316"/>
      <c r="K464" s="372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315"/>
      <c r="B465" s="316"/>
      <c r="C465" s="317"/>
      <c r="D465" s="317"/>
      <c r="E465" s="316"/>
      <c r="F465" s="316"/>
      <c r="G465" s="316"/>
      <c r="H465" s="316"/>
      <c r="I465" s="316"/>
      <c r="J465" s="316"/>
      <c r="K465" s="372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315"/>
      <c r="B466" s="316"/>
      <c r="C466" s="317"/>
      <c r="D466" s="317"/>
      <c r="E466" s="316"/>
      <c r="F466" s="316"/>
      <c r="G466" s="316"/>
      <c r="H466" s="316"/>
      <c r="I466" s="316"/>
      <c r="J466" s="316"/>
      <c r="K466" s="372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315"/>
      <c r="B467" s="316"/>
      <c r="C467" s="317"/>
      <c r="D467" s="317"/>
      <c r="E467" s="316"/>
      <c r="F467" s="316"/>
      <c r="G467" s="316"/>
      <c r="H467" s="316"/>
      <c r="I467" s="316"/>
      <c r="J467" s="316"/>
      <c r="K467" s="372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315"/>
      <c r="B468" s="316"/>
      <c r="C468" s="317"/>
      <c r="D468" s="317"/>
      <c r="E468" s="316"/>
      <c r="F468" s="316"/>
      <c r="G468" s="316"/>
      <c r="H468" s="315"/>
      <c r="I468" s="316"/>
      <c r="J468" s="316"/>
      <c r="K468" s="372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315"/>
      <c r="B469" s="316"/>
      <c r="C469" s="317"/>
      <c r="D469" s="317"/>
      <c r="E469" s="316"/>
      <c r="F469" s="316"/>
      <c r="G469" s="316"/>
      <c r="H469" s="315"/>
      <c r="I469" s="316"/>
      <c r="J469" s="316"/>
      <c r="K469" s="372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315"/>
      <c r="B470" s="316"/>
      <c r="C470" s="317"/>
      <c r="D470" s="317"/>
      <c r="E470" s="316"/>
      <c r="F470" s="316"/>
      <c r="G470" s="316"/>
      <c r="H470" s="315"/>
      <c r="I470" s="316"/>
      <c r="J470" s="316"/>
      <c r="K470" s="372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315"/>
      <c r="B471" s="316"/>
      <c r="C471" s="317"/>
      <c r="D471" s="317"/>
      <c r="E471" s="316"/>
      <c r="F471" s="316"/>
      <c r="G471" s="316"/>
      <c r="H471" s="315"/>
      <c r="I471" s="316"/>
      <c r="J471" s="316"/>
      <c r="K471" s="372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5"/>
      <c r="B472" s="316"/>
      <c r="C472" s="317"/>
      <c r="D472" s="317"/>
      <c r="E472" s="316"/>
      <c r="F472" s="316"/>
      <c r="G472" s="316"/>
      <c r="H472" s="315"/>
      <c r="I472" s="316"/>
      <c r="J472" s="316"/>
      <c r="K472" s="372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9" t="s">
        <v>1228</v>
      </c>
      <c r="B473" s="473"/>
      <c r="C473" s="474"/>
      <c r="D473" s="474"/>
      <c r="E473" s="473"/>
      <c r="F473" s="473"/>
      <c r="G473" s="473"/>
      <c r="H473" s="473"/>
      <c r="I473" s="473"/>
      <c r="J473" s="473"/>
      <c r="K473" s="473"/>
      <c r="L473" s="461"/>
      <c r="Z473" s="25"/>
    </row>
    <row r="474" spans="1:26" s="2" customFormat="1" ht="30" customHeight="1" x14ac:dyDescent="0.2">
      <c r="A474" s="315"/>
      <c r="B474" s="316"/>
      <c r="C474" s="317"/>
      <c r="D474" s="317"/>
      <c r="E474" s="316"/>
      <c r="F474" s="316"/>
      <c r="G474" s="316"/>
      <c r="H474" s="315"/>
      <c r="I474" s="316"/>
      <c r="J474" s="316"/>
      <c r="K474" s="372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315"/>
      <c r="B475" s="316"/>
      <c r="C475" s="317"/>
      <c r="D475" s="317"/>
      <c r="E475" s="316"/>
      <c r="F475" s="316"/>
      <c r="G475" s="316"/>
      <c r="H475" s="315"/>
      <c r="I475" s="316"/>
      <c r="J475" s="316"/>
      <c r="K475" s="372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8" t="s">
        <v>2742</v>
      </c>
      <c r="B476" s="316"/>
      <c r="C476" s="317"/>
      <c r="D476" s="317"/>
      <c r="E476" s="316"/>
      <c r="F476" s="316"/>
      <c r="G476" s="316"/>
      <c r="H476" s="315"/>
      <c r="I476" s="316"/>
      <c r="J476" s="316"/>
      <c r="K476" s="372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5">
      <c r="A477" s="800" t="s">
        <v>1025</v>
      </c>
      <c r="B477" s="550">
        <f>IF(ISBLANK(KULT1!B4),"-",KULT1!B4)</f>
        <v>1</v>
      </c>
      <c r="C477" s="320"/>
      <c r="D477" s="543"/>
      <c r="E477" s="319"/>
      <c r="F477" s="320"/>
      <c r="G477" s="316"/>
      <c r="H477" s="553"/>
      <c r="I477" s="316"/>
      <c r="J477" s="316"/>
      <c r="K477" s="372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5">
      <c r="A478" s="433" t="s">
        <v>1233</v>
      </c>
      <c r="B478" s="347">
        <f>IF(ISBLANK(KULT1!B5),"-",KULT1!B5)</f>
        <v>5020</v>
      </c>
      <c r="C478" s="320"/>
      <c r="D478" s="543"/>
      <c r="E478" s="409"/>
      <c r="F478" s="320"/>
      <c r="G478" s="316"/>
      <c r="H478" s="553"/>
      <c r="I478" s="316"/>
      <c r="J478" s="316"/>
      <c r="K478" s="372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5">
      <c r="A479" s="552" t="s">
        <v>1026</v>
      </c>
      <c r="B479" s="350">
        <f>IF(ISBLANK(KULT1!B6),"-",KULT1!B6)</f>
        <v>0</v>
      </c>
      <c r="C479" s="320"/>
      <c r="D479" s="543"/>
      <c r="E479" s="409"/>
      <c r="F479" s="320"/>
      <c r="G479" s="316"/>
      <c r="H479" s="553"/>
      <c r="I479" s="316"/>
      <c r="J479" s="316"/>
      <c r="K479" s="372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5">
      <c r="A480" s="433" t="s">
        <v>1234</v>
      </c>
      <c r="B480" s="347">
        <f>IF(ISBLANK(KULT1!B7),"-",KULT1!B7)</f>
        <v>0</v>
      </c>
      <c r="C480" s="320"/>
      <c r="D480" s="543"/>
      <c r="E480" s="409"/>
      <c r="F480" s="320"/>
      <c r="G480" s="316"/>
      <c r="H480" s="553"/>
      <c r="I480" s="316"/>
      <c r="J480" s="316"/>
      <c r="K480" s="372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5">
      <c r="A481" s="783" t="s">
        <v>1027</v>
      </c>
      <c r="B481" s="319">
        <f>IF(ISBLANK(KULT1!B8),"-",KULT1!B8)</f>
        <v>1</v>
      </c>
      <c r="C481" s="320"/>
      <c r="D481" s="543"/>
      <c r="E481" s="409"/>
      <c r="F481" s="320"/>
      <c r="G481" s="316"/>
      <c r="H481" s="553"/>
      <c r="I481" s="316"/>
      <c r="J481" s="316"/>
      <c r="K481" s="372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5">
      <c r="A482" s="783" t="s">
        <v>1028</v>
      </c>
      <c r="B482" s="319">
        <f>IF(ISBLANK(KULT1!B9),"-",KULT1!B9)</f>
        <v>9</v>
      </c>
      <c r="C482" s="320"/>
      <c r="D482" s="543"/>
      <c r="E482" s="409"/>
      <c r="F482" s="320"/>
      <c r="G482" s="316"/>
      <c r="H482" s="553"/>
      <c r="I482" s="316"/>
      <c r="J482" s="316"/>
      <c r="K482" s="372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3">
      <c r="A483" s="824" t="s">
        <v>1235</v>
      </c>
      <c r="B483" s="465">
        <f>IF(ISBLANK(KULT1!B10),"-",KULT1!B10)</f>
        <v>750</v>
      </c>
      <c r="C483" s="320"/>
      <c r="D483" s="543"/>
      <c r="E483" s="353"/>
      <c r="F483" s="320"/>
      <c r="G483" s="316"/>
      <c r="H483" s="553"/>
      <c r="I483" s="316"/>
      <c r="J483" s="316"/>
      <c r="K483" s="372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315"/>
      <c r="B484" s="316"/>
      <c r="C484" s="317"/>
      <c r="D484" s="317"/>
      <c r="E484" s="316"/>
      <c r="F484" s="316"/>
      <c r="G484" s="316"/>
      <c r="H484" s="315"/>
      <c r="I484" s="316"/>
      <c r="J484" s="316"/>
      <c r="K484" s="372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315"/>
      <c r="B485" s="316"/>
      <c r="C485" s="317"/>
      <c r="D485" s="317"/>
      <c r="E485" s="316"/>
      <c r="F485" s="316"/>
      <c r="G485" s="316"/>
      <c r="H485" s="315"/>
      <c r="I485" s="316"/>
      <c r="J485" s="316"/>
      <c r="K485" s="372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9" t="s">
        <v>986</v>
      </c>
      <c r="B486" s="473"/>
      <c r="C486" s="474"/>
      <c r="D486" s="474"/>
      <c r="E486" s="473"/>
      <c r="F486" s="473"/>
      <c r="G486" s="473"/>
      <c r="H486" s="473"/>
      <c r="I486" s="473"/>
      <c r="J486" s="473"/>
      <c r="K486" s="473"/>
      <c r="L486" s="461"/>
      <c r="Z486" s="25"/>
    </row>
    <row r="487" spans="1:26" s="24" customFormat="1" ht="30" customHeight="1" x14ac:dyDescent="0.4">
      <c r="A487" s="341"/>
      <c r="B487" s="369"/>
      <c r="C487" s="370"/>
      <c r="D487" s="370"/>
      <c r="E487" s="369"/>
      <c r="F487" s="369"/>
      <c r="G487" s="369"/>
      <c r="H487" s="369"/>
      <c r="I487" s="369"/>
      <c r="J487" s="369"/>
      <c r="K487" s="369"/>
      <c r="Z487" s="25"/>
    </row>
    <row r="488" spans="1:26" s="24" customFormat="1" ht="30" customHeight="1" x14ac:dyDescent="0.4">
      <c r="A488" s="341"/>
      <c r="B488" s="369"/>
      <c r="C488" s="370"/>
      <c r="D488" s="370"/>
      <c r="E488" s="369"/>
      <c r="F488" s="369"/>
      <c r="G488" s="369"/>
      <c r="H488" s="369"/>
      <c r="I488" s="369"/>
      <c r="J488" s="369"/>
      <c r="K488" s="369"/>
      <c r="Z488" s="25"/>
    </row>
    <row r="489" spans="1:26" s="2" customFormat="1" ht="30" customHeight="1" thickBot="1" x14ac:dyDescent="0.4">
      <c r="A489" s="848" t="s">
        <v>2742</v>
      </c>
      <c r="B489" s="316"/>
      <c r="C489" s="317"/>
      <c r="D489" s="317"/>
      <c r="E489" s="316"/>
      <c r="F489" s="316"/>
      <c r="G489" s="316"/>
      <c r="H489" s="315"/>
      <c r="I489" s="316"/>
      <c r="J489" s="316"/>
      <c r="K489" s="372"/>
      <c r="L489" s="9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36" t="s">
        <v>430</v>
      </c>
      <c r="B490" s="1136"/>
      <c r="C490" s="1136"/>
      <c r="D490" s="1051"/>
      <c r="E490" s="1055">
        <f>IF(ISBLANK(ZDRAV1!B4),"-",ZDRAV1!B4)</f>
        <v>89</v>
      </c>
      <c r="F490" s="320"/>
      <c r="G490" s="5"/>
      <c r="H490" s="45"/>
      <c r="I490" s="5"/>
      <c r="J490" s="5"/>
      <c r="L490" s="9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05" t="s">
        <v>2239</v>
      </c>
      <c r="B491" s="1105"/>
      <c r="C491" s="1105"/>
      <c r="D491" s="1052"/>
      <c r="E491" s="409">
        <f>IF(ISBLANK(ZDRAV1!B5),"-",ZDRAV1!B5)</f>
        <v>5.2</v>
      </c>
      <c r="F491" s="320"/>
      <c r="G491" s="5"/>
      <c r="H491" s="45"/>
      <c r="I491" s="5"/>
      <c r="J491" s="5"/>
      <c r="L491" s="9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39.950000000000003" customHeight="1" x14ac:dyDescent="0.2">
      <c r="A492" s="1105" t="s">
        <v>2747</v>
      </c>
      <c r="B492" s="1105"/>
      <c r="C492" s="1105"/>
      <c r="D492" s="1052"/>
      <c r="E492" s="409">
        <f>IF(ISBLANK(ZDRAV1!B6),"-",ZDRAV1!B6)</f>
        <v>2.8</v>
      </c>
      <c r="F492" s="320"/>
      <c r="G492" s="5"/>
      <c r="H492" s="45"/>
      <c r="I492" s="5"/>
      <c r="J492" s="5"/>
      <c r="L492" s="9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05" t="s">
        <v>2748</v>
      </c>
      <c r="B493" s="1105"/>
      <c r="C493" s="1105"/>
      <c r="D493" s="1052"/>
      <c r="E493" s="409">
        <f>IF(ISBLANK(ZDRAV1!B7),"-",ZDRAV1!B7)</f>
        <v>1.4</v>
      </c>
      <c r="F493" s="320"/>
      <c r="G493" s="5"/>
      <c r="H493" s="45"/>
      <c r="I493" s="5"/>
      <c r="J493" s="5"/>
      <c r="L493" s="9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05" t="s">
        <v>2749</v>
      </c>
      <c r="B494" s="1105"/>
      <c r="C494" s="1105"/>
      <c r="D494" s="1052"/>
      <c r="E494" s="409">
        <f>IF(ISBLANK(ZDRAV1!B8),"-",ZDRAV1!B8)</f>
        <v>0.4</v>
      </c>
      <c r="F494" s="320"/>
      <c r="G494" s="5"/>
      <c r="H494" s="45"/>
      <c r="I494" s="5"/>
      <c r="J494" s="5"/>
      <c r="L494" s="9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75" customHeight="1" x14ac:dyDescent="0.2">
      <c r="A495" s="1137" t="s">
        <v>2741</v>
      </c>
      <c r="B495" s="1137"/>
      <c r="C495" s="1137"/>
      <c r="D495" s="1052"/>
      <c r="E495" s="409">
        <f>IF(ISBLANK(ZDRAV1!B9),"-",ZDRAV1!B9)</f>
        <v>3.5</v>
      </c>
      <c r="F495" s="320"/>
      <c r="G495" s="5"/>
      <c r="H495" s="45"/>
      <c r="I495" s="5"/>
      <c r="J495" s="5"/>
      <c r="L495" s="9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45.75" customHeight="1" x14ac:dyDescent="0.2">
      <c r="A496" s="1132" t="s">
        <v>1431</v>
      </c>
      <c r="B496" s="1132"/>
      <c r="C496" s="1132"/>
      <c r="D496" s="1054"/>
      <c r="E496" s="412">
        <f>IF(ISBLANK(ZDRAV1!B10),"-",ZDRAV1!B10)</f>
        <v>90.8</v>
      </c>
      <c r="F496" s="320"/>
      <c r="G496" s="5"/>
      <c r="H496" s="45"/>
      <c r="I496" s="5"/>
      <c r="J496" s="5"/>
      <c r="L496" s="9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75" customHeight="1" x14ac:dyDescent="0.2">
      <c r="A497" s="1137" t="s">
        <v>527</v>
      </c>
      <c r="B497" s="1137"/>
      <c r="C497" s="1137"/>
      <c r="D497" s="1053"/>
      <c r="E497" s="413">
        <f>IF(ISBLANK(ZDRAV1!B11),"-",ZDRAV1!B11)</f>
        <v>0.71</v>
      </c>
      <c r="F497" s="320"/>
      <c r="G497" s="5"/>
      <c r="H497" s="236"/>
      <c r="I497" s="236"/>
      <c r="J497" s="236"/>
      <c r="K497" s="236"/>
      <c r="L497" s="9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75" customHeight="1" x14ac:dyDescent="0.2">
      <c r="A498" s="1132" t="s">
        <v>431</v>
      </c>
      <c r="B498" s="1132"/>
      <c r="C498" s="1132"/>
      <c r="D498" s="1052"/>
      <c r="E498" s="1056">
        <f>IF(ISBLANK(ZDRAV1!B14),"-",ZDRAV1!B14)</f>
        <v>16</v>
      </c>
      <c r="F498" s="320"/>
      <c r="G498" s="5"/>
      <c r="L498" s="9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75" customHeight="1" x14ac:dyDescent="0.2">
      <c r="A499" s="1138" t="s">
        <v>2744</v>
      </c>
      <c r="B499" s="1138"/>
      <c r="C499" s="1138"/>
      <c r="D499" s="414"/>
      <c r="E499" s="409">
        <f>IF(ISBLANK(ZDRAV1!B15),"-",ZDRAV1!B15)</f>
        <v>93.7</v>
      </c>
      <c r="F499" s="320"/>
      <c r="G499" s="5"/>
      <c r="L499" s="9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33" t="s">
        <v>2240</v>
      </c>
      <c r="B500" s="1133"/>
      <c r="C500" s="1133"/>
      <c r="D500" s="415"/>
      <c r="E500" s="408">
        <f>IF(ISBLANK(ZDRAV1!B18),"-",ZDRAV1!B18)</f>
        <v>70.400000000000006</v>
      </c>
      <c r="F500" s="320"/>
      <c r="G500" s="47"/>
      <c r="L500" s="9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39.950000000000003" customHeight="1" thickBot="1" x14ac:dyDescent="0.3">
      <c r="A501" s="1141" t="s">
        <v>2241</v>
      </c>
      <c r="B501" s="1141"/>
      <c r="C501" s="1141"/>
      <c r="D501" s="827"/>
      <c r="E501" s="803">
        <f>IF(ISBLANK(ZDRAV1!B19),"-",ZDRAV1!B19)</f>
        <v>80.8</v>
      </c>
      <c r="F501" s="320"/>
      <c r="G501" s="47"/>
      <c r="J501" s="5"/>
      <c r="L501" s="9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5"/>
      <c r="B502" s="316"/>
      <c r="C502" s="317"/>
      <c r="D502" s="317"/>
      <c r="E502" s="316"/>
      <c r="F502" s="316"/>
      <c r="G502" s="316"/>
      <c r="H502" s="315"/>
      <c r="I502" s="316"/>
      <c r="J502" s="316"/>
      <c r="K502" s="372"/>
      <c r="L502" s="9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45"/>
      <c r="B503" s="345"/>
      <c r="C503" s="345"/>
      <c r="D503" s="345"/>
      <c r="E503" s="319"/>
      <c r="F503" s="320"/>
      <c r="G503" s="345"/>
      <c r="H503" s="372"/>
      <c r="I503" s="372"/>
      <c r="J503" s="316"/>
      <c r="K503" s="372"/>
      <c r="L503" s="9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45"/>
      <c r="B504" s="345"/>
      <c r="C504" s="345"/>
      <c r="D504" s="345"/>
      <c r="E504" s="965"/>
      <c r="F504" s="320"/>
      <c r="G504" s="345"/>
      <c r="H504" s="372"/>
      <c r="I504" s="372"/>
      <c r="J504" s="316"/>
      <c r="K504" s="372"/>
      <c r="L504" s="9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45"/>
      <c r="B505" s="345"/>
      <c r="C505" s="345"/>
      <c r="D505" s="345"/>
      <c r="E505" s="984"/>
      <c r="F505" s="320"/>
      <c r="G505" s="345"/>
      <c r="H505" s="372"/>
      <c r="I505" s="372"/>
      <c r="J505" s="316"/>
      <c r="K505" s="372"/>
      <c r="L505" s="9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5"/>
      <c r="B506" s="345"/>
      <c r="C506" s="345"/>
      <c r="D506" s="345"/>
      <c r="E506" s="319"/>
      <c r="F506" s="320"/>
      <c r="G506" s="345"/>
      <c r="H506" s="372"/>
      <c r="I506" s="372"/>
      <c r="J506" s="316"/>
      <c r="K506" s="372"/>
      <c r="L506" s="9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77"/>
      <c r="B507" s="345"/>
      <c r="C507" s="345"/>
      <c r="D507" s="345"/>
      <c r="E507" s="378"/>
      <c r="F507" s="150"/>
      <c r="G507" s="345"/>
      <c r="H507" s="372"/>
      <c r="I507" s="372"/>
      <c r="J507" s="316"/>
      <c r="K507" s="372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148"/>
      <c r="E508" s="378"/>
      <c r="F508" s="150"/>
      <c r="G508" s="345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148"/>
      <c r="E509" s="378"/>
      <c r="F509" s="150"/>
      <c r="G509" s="345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148"/>
      <c r="E510" s="378"/>
      <c r="F510" s="150"/>
      <c r="G510" s="345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148"/>
      <c r="E511" s="378"/>
      <c r="F511" s="150"/>
      <c r="G511" s="345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148"/>
      <c r="E512" s="378"/>
      <c r="F512" s="150"/>
      <c r="G512" s="345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148"/>
      <c r="E513" s="378"/>
      <c r="F513" s="150"/>
      <c r="G513" s="345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148"/>
      <c r="E514" s="378"/>
      <c r="F514" s="150"/>
      <c r="G514" s="345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148"/>
      <c r="E515" s="378"/>
      <c r="F515" s="150"/>
      <c r="G515" s="345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148"/>
      <c r="E516" s="378"/>
      <c r="F516" s="150"/>
      <c r="G516" s="345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148"/>
      <c r="E517" s="378"/>
      <c r="F517" s="150"/>
      <c r="G517" s="345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148"/>
      <c r="E518" s="378"/>
      <c r="F518" s="150"/>
      <c r="G518" s="345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148"/>
      <c r="E519" s="378"/>
      <c r="F519" s="150"/>
      <c r="G519" s="345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148"/>
      <c r="E520" s="378"/>
      <c r="F520" s="150"/>
      <c r="G520" s="345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148"/>
      <c r="E521" s="378"/>
      <c r="F521" s="150"/>
      <c r="G521" s="345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385"/>
      <c r="B522" s="345"/>
      <c r="C522" s="345"/>
      <c r="D522" s="345"/>
      <c r="E522" s="378"/>
      <c r="F522" s="150"/>
      <c r="G522" s="345"/>
      <c r="H522" s="372"/>
      <c r="I522" s="372"/>
      <c r="J522" s="316"/>
      <c r="K522" s="372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385"/>
      <c r="B523" s="345"/>
      <c r="C523" s="345"/>
      <c r="D523" s="345"/>
      <c r="E523" s="378"/>
      <c r="F523" s="150"/>
      <c r="G523" s="345"/>
      <c r="H523" s="372"/>
      <c r="I523" s="372"/>
      <c r="J523" s="316"/>
      <c r="K523" s="372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9" t="s">
        <v>998</v>
      </c>
      <c r="B524" s="471"/>
      <c r="C524" s="472"/>
      <c r="D524" s="472"/>
      <c r="E524" s="471"/>
      <c r="F524" s="471"/>
      <c r="G524" s="471"/>
      <c r="H524" s="471"/>
      <c r="I524" s="471"/>
      <c r="J524" s="471"/>
      <c r="K524" s="471"/>
      <c r="L524" s="461"/>
      <c r="Z524" s="25"/>
    </row>
    <row r="525" spans="1:26" s="24" customFormat="1" ht="30" customHeight="1" thickBot="1" x14ac:dyDescent="0.45">
      <c r="A525" s="341"/>
      <c r="B525" s="369"/>
      <c r="C525" s="370"/>
      <c r="D525" s="370"/>
      <c r="E525" s="369"/>
      <c r="F525" s="369"/>
      <c r="G525" s="369"/>
      <c r="H525" s="369"/>
      <c r="I525" s="369"/>
      <c r="J525" s="369"/>
      <c r="K525" s="369"/>
      <c r="Z525" s="25"/>
    </row>
    <row r="526" spans="1:26" ht="18" customHeight="1" thickBot="1" x14ac:dyDescent="0.25">
      <c r="A526" s="316"/>
      <c r="B526" s="316"/>
      <c r="C526" s="317"/>
      <c r="D526" s="317"/>
      <c r="E526" s="316"/>
      <c r="F526" s="316"/>
      <c r="G526" s="316"/>
      <c r="H526" s="316"/>
      <c r="I526" s="316"/>
      <c r="J526" s="316"/>
      <c r="K526" s="316"/>
    </row>
    <row r="527" spans="1:26" s="2" customFormat="1" ht="39.950000000000003" customHeight="1" x14ac:dyDescent="0.2">
      <c r="A527" s="1136" t="s">
        <v>306</v>
      </c>
      <c r="B527" s="1136"/>
      <c r="C527" s="1136"/>
      <c r="D527" s="800"/>
      <c r="E527" s="550">
        <f>IF(ISBLANK('SOC1'!B4),"-",'SOC1'!B4)</f>
        <v>3239</v>
      </c>
      <c r="F527" s="796" t="str">
        <f>IF(LEN('SOC1'!C4)&gt;0,"(" &amp; 'SOC1'!C4 &amp; ")", "-")</f>
        <v>(2022)</v>
      </c>
      <c r="G527" s="376"/>
      <c r="H527" s="372"/>
      <c r="I527" s="372"/>
      <c r="J527" s="316"/>
      <c r="K527" s="372"/>
      <c r="L527" s="337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05" t="s">
        <v>1561</v>
      </c>
      <c r="B528" s="1105"/>
      <c r="C528" s="1105"/>
      <c r="D528" s="787"/>
      <c r="E528" s="378">
        <f>IF(ISBLANK('SOC1'!B5),"-",'SOC1'!B5)</f>
        <v>19</v>
      </c>
      <c r="F528" s="320" t="str">
        <f>IF(LEN('SOC1'!C5)&gt;0,"(" &amp; 'SOC1'!C5 &amp; ")", "-")</f>
        <v>(2022)</v>
      </c>
      <c r="G528" s="401"/>
      <c r="H528" s="372"/>
      <c r="I528" s="372"/>
      <c r="J528" s="316"/>
      <c r="K528" s="372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05" t="s">
        <v>1560</v>
      </c>
      <c r="B529" s="1105"/>
      <c r="C529" s="1105"/>
      <c r="D529" s="787"/>
      <c r="E529" s="319">
        <f>IF(ISBLANK('SOC1'!B8),"-",'SOC1'!B8)</f>
        <v>5</v>
      </c>
      <c r="F529" s="320" t="str">
        <f>IF(LEN('SOC1'!C8)&gt;0,"(" &amp; 'SOC1'!C8 &amp; ")", "-")</f>
        <v>(2022)</v>
      </c>
      <c r="G529" s="401"/>
      <c r="H529" s="372"/>
      <c r="I529" s="372"/>
      <c r="J529" s="316"/>
      <c r="K529" s="372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05" t="s">
        <v>1014</v>
      </c>
      <c r="B530" s="1105"/>
      <c r="C530" s="1105"/>
      <c r="D530" s="787"/>
      <c r="E530" s="319">
        <f>IF(ISBLANK('SOC1'!B9),"-",'SOC1'!B9)</f>
        <v>648</v>
      </c>
      <c r="F530" s="320" t="str">
        <f>IF(LEN('SOC1'!C9)&gt;0,"(" &amp; 'SOC1'!C9 &amp; ")", "-")</f>
        <v>(2022)</v>
      </c>
      <c r="G530" s="401"/>
      <c r="H530" s="372"/>
      <c r="I530" s="372"/>
      <c r="J530" s="316"/>
      <c r="K530" s="372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41" t="s">
        <v>1013</v>
      </c>
      <c r="B531" s="1141"/>
      <c r="C531" s="1141"/>
      <c r="D531" s="828"/>
      <c r="E531" s="465">
        <f>IF(ISBLANK('SOC1'!B10),"-",'SOC1'!B10)</f>
        <v>3389</v>
      </c>
      <c r="F531" s="798" t="str">
        <f>IF(LEN('SOC1'!C10)&gt;0,"(" &amp; 'SOC1'!C10 &amp; ")", "-")</f>
        <v>(2022)</v>
      </c>
      <c r="G531" s="401"/>
      <c r="H531" s="372"/>
      <c r="I531" s="372"/>
      <c r="J531" s="316"/>
      <c r="K531" s="372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5"/>
      <c r="B532" s="316"/>
      <c r="C532" s="317"/>
      <c r="D532" s="317"/>
      <c r="E532" s="316"/>
      <c r="F532" s="316"/>
      <c r="G532" s="316"/>
      <c r="H532" s="316"/>
      <c r="I532" s="316"/>
      <c r="J532" s="398"/>
      <c r="K532" s="372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5"/>
      <c r="B533" s="316"/>
      <c r="C533" s="317"/>
      <c r="D533" s="317"/>
      <c r="E533" s="316"/>
      <c r="F533" s="316"/>
      <c r="G533" s="316"/>
      <c r="H533" s="316"/>
      <c r="I533" s="316"/>
      <c r="J533" s="398"/>
      <c r="K533" s="372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5"/>
      <c r="B534" s="316"/>
      <c r="C534" s="317"/>
      <c r="D534" s="317"/>
      <c r="E534" s="316"/>
      <c r="F534" s="316"/>
      <c r="G534" s="316"/>
      <c r="H534" s="316"/>
      <c r="I534" s="316"/>
      <c r="J534" s="398"/>
      <c r="K534" s="372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5"/>
      <c r="B535" s="316"/>
      <c r="C535" s="317"/>
      <c r="D535" s="317"/>
      <c r="E535" s="316"/>
      <c r="F535" s="316"/>
      <c r="G535" s="316"/>
      <c r="H535" s="316"/>
      <c r="I535" s="316"/>
      <c r="J535" s="398"/>
      <c r="K535" s="372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5"/>
      <c r="B536" s="316"/>
      <c r="C536" s="317"/>
      <c r="D536" s="317"/>
      <c r="E536" s="316"/>
      <c r="F536" s="316"/>
      <c r="G536" s="316"/>
      <c r="H536" s="316"/>
      <c r="I536" s="316"/>
      <c r="J536" s="398"/>
      <c r="K536" s="372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5"/>
      <c r="B537" s="316"/>
      <c r="C537" s="317"/>
      <c r="D537" s="317"/>
      <c r="E537" s="316"/>
      <c r="F537" s="316"/>
      <c r="G537" s="316"/>
      <c r="H537" s="316"/>
      <c r="I537" s="316"/>
      <c r="J537" s="398"/>
      <c r="K537" s="372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5"/>
      <c r="B538" s="316"/>
      <c r="C538" s="317"/>
      <c r="D538" s="317"/>
      <c r="E538" s="316"/>
      <c r="F538" s="316"/>
      <c r="G538" s="316"/>
      <c r="H538" s="316"/>
      <c r="I538" s="316"/>
      <c r="J538" s="398"/>
      <c r="K538" s="372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5"/>
      <c r="B539" s="316"/>
      <c r="C539" s="317"/>
      <c r="D539" s="317"/>
      <c r="E539" s="316"/>
      <c r="F539" s="316"/>
      <c r="G539" s="316"/>
      <c r="H539" s="316"/>
      <c r="I539" s="316"/>
      <c r="J539" s="398"/>
      <c r="K539" s="372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5"/>
      <c r="B540" s="316"/>
      <c r="C540" s="317"/>
      <c r="D540" s="317"/>
      <c r="E540" s="316"/>
      <c r="F540" s="316"/>
      <c r="G540" s="316"/>
      <c r="H540" s="316"/>
      <c r="I540" s="316"/>
      <c r="J540" s="316"/>
      <c r="K540" s="372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43.5" customHeight="1" x14ac:dyDescent="0.2">
      <c r="A541" s="145" t="s">
        <v>325</v>
      </c>
      <c r="B541" s="145"/>
      <c r="C541" s="145"/>
      <c r="D541" s="145"/>
      <c r="E541" s="145"/>
      <c r="F541" s="145"/>
      <c r="G541" s="145"/>
      <c r="H541" s="145"/>
      <c r="I541" s="145"/>
      <c r="J541" s="145"/>
      <c r="K541" s="145"/>
      <c r="L541" s="461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30" customHeight="1" x14ac:dyDescent="0.2">
      <c r="A542" s="379"/>
      <c r="B542" s="379"/>
      <c r="C542" s="379"/>
      <c r="D542" s="379"/>
      <c r="E542" s="379"/>
      <c r="F542" s="379"/>
      <c r="G542" s="379"/>
      <c r="H542" s="379"/>
      <c r="I542" s="379"/>
      <c r="J542" s="379"/>
      <c r="K542" s="379"/>
      <c r="L542" s="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18" customHeight="1" thickBot="1" x14ac:dyDescent="0.25">
      <c r="A543" s="315"/>
      <c r="B543" s="316"/>
      <c r="C543" s="317"/>
      <c r="D543" s="317"/>
      <c r="E543" s="316"/>
      <c r="F543" s="380"/>
      <c r="G543" s="316"/>
      <c r="H543" s="316"/>
      <c r="I543" s="316"/>
      <c r="J543" s="316"/>
      <c r="K543" s="372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24.95" customHeight="1" x14ac:dyDescent="0.2">
      <c r="A544" s="1147" t="s">
        <v>1498</v>
      </c>
      <c r="B544" s="1147"/>
      <c r="C544" s="1147"/>
      <c r="D544" s="829"/>
      <c r="E544" s="830">
        <f>IF(ISBLANK('SOC9'!E7),"-",'SOC9'!E7)</f>
        <v>9</v>
      </c>
      <c r="F544" s="831" t="str">
        <f>IF(LEN('SOC9'!D7)&gt;0,"(" &amp; 'SOC9'!D7 &amp; ")", "-")</f>
        <v>(2022)</v>
      </c>
      <c r="G544" s="316"/>
      <c r="H544" s="316"/>
      <c r="I544" s="316"/>
      <c r="J544" s="316"/>
      <c r="K544" s="372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06" t="s">
        <v>1485</v>
      </c>
      <c r="B545" s="1106"/>
      <c r="C545" s="1106"/>
      <c r="D545" s="786"/>
      <c r="E545" s="319">
        <f>IF(ISBLANK('SOC3'!B4),"-",'SOC3'!B4)</f>
        <v>17</v>
      </c>
      <c r="F545" s="320" t="str">
        <f>IF(LEN('SOC3'!C4)&gt;0,"(" &amp; 'SOC3'!C4 &amp; ")", "-")</f>
        <v>(2022)</v>
      </c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06" t="s">
        <v>1491</v>
      </c>
      <c r="B546" s="1106"/>
      <c r="C546" s="1106"/>
      <c r="D546" s="786"/>
      <c r="E546" s="409">
        <f>IF(ISBLANK('SOC3'!B5),"-",'SOC3'!B5)</f>
        <v>5.9</v>
      </c>
      <c r="F546" s="320" t="str">
        <f>IF(LEN('SOC3'!C5)&gt;0,"(" &amp; 'SOC3'!C5 &amp; ")", "-")</f>
        <v>(2022)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51" t="s">
        <v>1492</v>
      </c>
      <c r="B547" s="1151"/>
      <c r="C547" s="1151"/>
      <c r="D547" s="788"/>
      <c r="E547" s="408">
        <f>IF(ISBLANK('SOC3'!B6),"-",'SOC3'!B6)</f>
        <v>0</v>
      </c>
      <c r="F547" s="351" t="str">
        <f>IF(LEN('SOC3'!C6)&gt;0,"(" &amp; 'SOC3'!C6 &amp; ")", "-")</f>
        <v>(2022)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12" t="s">
        <v>1493</v>
      </c>
      <c r="B548" s="1112"/>
      <c r="C548" s="1112"/>
      <c r="D548" s="782"/>
      <c r="E548" s="411">
        <f>IF(ISBLANK('SOC3'!B7),"-",'SOC3'!B7)</f>
        <v>5.9</v>
      </c>
      <c r="F548" s="348" t="str">
        <f>IF(LEN('SOC3'!C7)&gt;0,"(" &amp; 'SOC3'!C7 &amp; ")", "-")</f>
        <v>(2022)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05" t="s">
        <v>1486</v>
      </c>
      <c r="B549" s="1105"/>
      <c r="C549" s="1105"/>
      <c r="D549" s="787"/>
      <c r="E549" s="319">
        <f>IF(ISBLANK('SOC3'!B8),"-",'SOC3'!B8)</f>
        <v>1</v>
      </c>
      <c r="F549" s="320" t="str">
        <f>IF(LEN('SOC3'!C8)&gt;0,"(" &amp; 'SOC3'!C8 &amp; ")", "-")</f>
        <v>(2022)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39.950000000000003" customHeight="1" x14ac:dyDescent="0.2">
      <c r="A550" s="1133" t="s">
        <v>1677</v>
      </c>
      <c r="B550" s="1133"/>
      <c r="C550" s="1133"/>
      <c r="D550" s="784"/>
      <c r="E550" s="350">
        <f>IF(ISBLANK('SOC3'!B9),"-",'SOC3'!B9)</f>
        <v>25</v>
      </c>
      <c r="F550" s="351" t="str">
        <f>IF(LEN('SOC3'!C9)&gt;0,"(" &amp; 'SOC3'!C9 &amp; ")", "-")</f>
        <v>(2022)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thickBot="1" x14ac:dyDescent="0.25">
      <c r="A551" s="1141" t="s">
        <v>1678</v>
      </c>
      <c r="B551" s="1141"/>
      <c r="C551" s="1141"/>
      <c r="D551" s="828"/>
      <c r="E551" s="803">
        <f>IF(ISBLANK('SOC3'!B10),"-",'SOC3'!B10)</f>
        <v>0.7</v>
      </c>
      <c r="F551" s="798" t="str">
        <f>IF(LEN('SOC3'!C10)&gt;0,"(" &amp; 'SOC3'!C10 &amp; ")", "-")</f>
        <v>(2022)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24.95" customHeight="1" x14ac:dyDescent="0.2">
      <c r="A552" s="1169"/>
      <c r="B552" s="1169"/>
      <c r="C552" s="1169"/>
      <c r="D552" s="248"/>
      <c r="E552" s="151"/>
      <c r="F552" s="320"/>
      <c r="G552" s="5"/>
      <c r="H552" s="5"/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382"/>
      <c r="B553" s="382"/>
      <c r="C553" s="382"/>
      <c r="D553" s="248"/>
      <c r="E553" s="151"/>
      <c r="F553" s="320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2"/>
      <c r="B554" s="382"/>
      <c r="C554" s="382"/>
      <c r="D554" s="248"/>
      <c r="E554" s="151"/>
      <c r="F554" s="320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2"/>
      <c r="B555" s="382"/>
      <c r="C555" s="382"/>
      <c r="D555" s="248"/>
      <c r="E555" s="151"/>
      <c r="F555" s="320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14"/>
      <c r="B556" s="247"/>
      <c r="C556" s="248"/>
      <c r="D556" s="248"/>
      <c r="E556" s="247"/>
      <c r="F556" s="247"/>
      <c r="G556" s="316"/>
      <c r="H556" s="316"/>
      <c r="I556" s="316"/>
      <c r="J556" s="316"/>
      <c r="K556" s="372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4"/>
      <c r="B557" s="247"/>
      <c r="C557" s="248"/>
      <c r="D557" s="248"/>
      <c r="E557" s="247"/>
      <c r="F557" s="247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4"/>
      <c r="B558" s="247"/>
      <c r="C558" s="248"/>
      <c r="D558" s="248"/>
      <c r="E558" s="247"/>
      <c r="F558" s="247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45"/>
      <c r="B559" s="5"/>
      <c r="C559" s="3"/>
      <c r="D559" s="3"/>
      <c r="E559" s="5"/>
      <c r="F559" s="5"/>
      <c r="G559" s="5"/>
      <c r="H559" s="5"/>
      <c r="J559" s="6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43.5" customHeight="1" x14ac:dyDescent="0.2">
      <c r="A560" s="145" t="s">
        <v>348</v>
      </c>
      <c r="B560" s="145"/>
      <c r="C560" s="145"/>
      <c r="D560" s="145"/>
      <c r="E560" s="145"/>
      <c r="F560" s="145"/>
      <c r="G560" s="145"/>
      <c r="H560" s="145"/>
      <c r="I560" s="145"/>
      <c r="J560" s="145"/>
      <c r="K560" s="145"/>
      <c r="L560" s="461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30" customHeight="1" x14ac:dyDescent="0.2">
      <c r="A561" s="379"/>
      <c r="B561" s="379"/>
      <c r="C561" s="379"/>
      <c r="D561" s="379"/>
      <c r="E561" s="379"/>
      <c r="F561" s="379"/>
      <c r="G561" s="379"/>
      <c r="H561" s="379"/>
      <c r="I561" s="379"/>
      <c r="J561" s="379"/>
      <c r="K561" s="379"/>
      <c r="L561" s="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18" customHeight="1" thickBot="1" x14ac:dyDescent="0.25">
      <c r="A562" s="315"/>
      <c r="B562" s="316"/>
      <c r="C562" s="317"/>
      <c r="D562" s="317"/>
      <c r="E562" s="316"/>
      <c r="F562" s="316"/>
      <c r="G562" s="316"/>
      <c r="H562" s="316"/>
      <c r="I562" s="316"/>
      <c r="J562" s="316"/>
      <c r="K562" s="372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24.95" customHeight="1" x14ac:dyDescent="0.2">
      <c r="A563" s="1136" t="s">
        <v>1939</v>
      </c>
      <c r="B563" s="1136"/>
      <c r="C563" s="1136"/>
      <c r="D563" s="826"/>
      <c r="E563" s="550">
        <f>IF(ISBLANK('SOC5'!B4),"-",'SOC5'!B4)</f>
        <v>1297</v>
      </c>
      <c r="F563" s="796" t="str">
        <f>IF(LEN('SOC5'!C4)&gt;0,"(" &amp; 'SOC5'!C4 &amp; ")", "-")</f>
        <v>(2022)</v>
      </c>
      <c r="I563" s="5"/>
      <c r="J563" s="5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39.950000000000003" customHeight="1" x14ac:dyDescent="0.2">
      <c r="A564" s="1138" t="s">
        <v>1495</v>
      </c>
      <c r="B564" s="1138"/>
      <c r="C564" s="1138"/>
      <c r="D564" s="785"/>
      <c r="E564" s="411">
        <f>IF(ISBLANK('SOC5'!B5),"-",'SOC5'!B5)</f>
        <v>7.7</v>
      </c>
      <c r="F564" s="348" t="str">
        <f>IF(LEN('SOC5'!C5)&gt;0,"(" &amp; 'SOC5'!C5 &amp; ")", "-")</f>
        <v>(2022)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24.95" customHeight="1" x14ac:dyDescent="0.2">
      <c r="A565" s="1133" t="s">
        <v>1487</v>
      </c>
      <c r="B565" s="1133"/>
      <c r="C565" s="1133"/>
      <c r="D565" s="784"/>
      <c r="E565" s="350">
        <f>IF(ISBLANK('SOC5'!B6),"-",'SOC5'!B6)</f>
        <v>687</v>
      </c>
      <c r="F565" s="351" t="str">
        <f>IF(LEN('SOC5'!C6)&gt;0,"(" &amp; 'SOC5'!C6 &amp; ")", "-")</f>
        <v>(2022)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39.950000000000003" customHeight="1" x14ac:dyDescent="0.2">
      <c r="A566" s="1138" t="s">
        <v>1494</v>
      </c>
      <c r="B566" s="1138"/>
      <c r="C566" s="1138"/>
      <c r="D566" s="785"/>
      <c r="E566" s="411">
        <f>IF(ISBLANK('SOC5'!B7),"-",'SOC5'!B7)</f>
        <v>23.8</v>
      </c>
      <c r="F566" s="348" t="str">
        <f>IF(LEN('SOC5'!C7)&gt;0,"(" &amp; 'SOC5'!C7 &amp; ")", "-")</f>
        <v>(2022)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33" t="s">
        <v>1489</v>
      </c>
      <c r="B567" s="1133"/>
      <c r="C567" s="1133"/>
      <c r="D567" s="784"/>
      <c r="E567" s="350">
        <f>IF(ISBLANK('SOC5'!B8),"-",'SOC5'!B8)</f>
        <v>136</v>
      </c>
      <c r="F567" s="351" t="str">
        <f>IF(LEN('SOC5'!C8)&gt;0,"(" &amp; 'SOC5'!C8 &amp; ")", "-")</f>
        <v>(2022)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39.950000000000003" customHeight="1" x14ac:dyDescent="0.2">
      <c r="A568" s="1138" t="s">
        <v>1497</v>
      </c>
      <c r="B568" s="1138"/>
      <c r="C568" s="1138"/>
      <c r="D568" s="785"/>
      <c r="E568" s="411">
        <f>IF(ISBLANK('SOC5'!B9),"-",'SOC5'!B9)</f>
        <v>4.7</v>
      </c>
      <c r="F568" s="348" t="str">
        <f>IF(LEN('SOC5'!C9)&gt;0,"(" &amp; 'SOC5'!C9 &amp; ")", "-")</f>
        <v>(2022)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24.95" customHeight="1" x14ac:dyDescent="0.2">
      <c r="A569" s="1105" t="s">
        <v>1488</v>
      </c>
      <c r="B569" s="1105"/>
      <c r="C569" s="1105"/>
      <c r="D569" s="787"/>
      <c r="E569" s="319">
        <f>IF('SOC6'!E7&gt;0,'SOC6'!E7,"-")</f>
        <v>61</v>
      </c>
      <c r="F569" s="320" t="str">
        <f>IF('SOC6'!E7&gt;0,"(" &amp; 'SOC6'!A7 &amp; ")", "-")</f>
        <v>(2022)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24.95" customHeight="1" x14ac:dyDescent="0.2">
      <c r="A570" s="1105" t="s">
        <v>1490</v>
      </c>
      <c r="B570" s="1105"/>
      <c r="C570" s="1105"/>
      <c r="D570" s="787"/>
      <c r="E570" s="319">
        <f>IF(ISBLANK('SOC5'!B11),"-",'SOC5'!B11)</f>
        <v>97</v>
      </c>
      <c r="F570" s="320" t="str">
        <f>IF(LEN('SOC5'!C11)&gt;0,"(" &amp; 'SOC5'!C11 &amp; ")", "-")</f>
        <v>(2022)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thickBot="1" x14ac:dyDescent="0.25">
      <c r="A571" s="1141" t="s">
        <v>1496</v>
      </c>
      <c r="B571" s="1141"/>
      <c r="C571" s="1141"/>
      <c r="D571" s="828"/>
      <c r="E571" s="803">
        <f>IF(ISBLANK('SOC5'!B12),"-",'SOC5'!B12)</f>
        <v>0.6</v>
      </c>
      <c r="F571" s="798" t="str">
        <f>IF(LEN('SOC5'!C12)&gt;0,"(" &amp; 'SOC5'!C12 &amp; ")", "-")</f>
        <v>(2022)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24.95" customHeight="1" x14ac:dyDescent="0.2">
      <c r="A572" s="315"/>
      <c r="B572" s="316"/>
      <c r="C572" s="317"/>
      <c r="D572" s="317"/>
      <c r="E572" s="316"/>
      <c r="F572" s="316"/>
      <c r="G572" s="5"/>
      <c r="H572" s="5"/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5"/>
      <c r="B573" s="316"/>
      <c r="C573" s="317"/>
      <c r="D573" s="317"/>
      <c r="E573" s="316"/>
      <c r="F573" s="316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45"/>
      <c r="B592" s="5"/>
      <c r="C592" s="3"/>
      <c r="D592" s="3"/>
      <c r="E592" s="5"/>
      <c r="F592" s="5"/>
      <c r="G592" s="5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43.5" customHeight="1" x14ac:dyDescent="0.2">
      <c r="A593" s="145" t="s">
        <v>377</v>
      </c>
      <c r="B593" s="145"/>
      <c r="C593" s="145"/>
      <c r="D593" s="145"/>
      <c r="E593" s="145"/>
      <c r="F593" s="145"/>
      <c r="G593" s="145"/>
      <c r="H593" s="145"/>
      <c r="I593" s="145"/>
      <c r="J593" s="145"/>
      <c r="K593" s="145"/>
      <c r="L593" s="461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30" customHeight="1" x14ac:dyDescent="0.2">
      <c r="A594" s="379"/>
      <c r="B594" s="379"/>
      <c r="C594" s="379"/>
      <c r="D594" s="379"/>
      <c r="E594" s="379"/>
      <c r="F594" s="379"/>
      <c r="G594" s="379"/>
      <c r="H594" s="379"/>
      <c r="I594" s="379"/>
      <c r="J594" s="379"/>
      <c r="K594" s="379"/>
      <c r="L594" s="337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18" customHeight="1" thickBot="1" x14ac:dyDescent="0.25">
      <c r="A595" s="315"/>
      <c r="B595" s="316"/>
      <c r="C595" s="317"/>
      <c r="D595" s="317"/>
      <c r="E595" s="316"/>
      <c r="F595" s="316"/>
      <c r="G595" s="316"/>
      <c r="H595" s="316"/>
      <c r="I595" s="316"/>
      <c r="J595" s="316"/>
      <c r="K595" s="372"/>
      <c r="L595" s="337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24.95" customHeight="1" x14ac:dyDescent="0.2">
      <c r="A596" s="1140" t="s">
        <v>1257</v>
      </c>
      <c r="B596" s="1140"/>
      <c r="C596" s="1140"/>
      <c r="D596" s="832"/>
      <c r="E596" s="550">
        <f>IF(ISBLANK('SOC7'!B5),"-",'SOC7'!B5)</f>
        <v>2</v>
      </c>
      <c r="F596" s="796" t="str">
        <f>IF(LEN('SOC7'!C5)&gt;0,"(" &amp; 'SOC7'!C5 &amp; ")", "-")</f>
        <v>(2022)</v>
      </c>
      <c r="G596" s="5"/>
      <c r="H596" s="5"/>
      <c r="I596" s="5"/>
      <c r="J596" s="5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12" t="s">
        <v>1258</v>
      </c>
      <c r="B597" s="1112"/>
      <c r="C597" s="1112"/>
      <c r="D597" s="782"/>
      <c r="E597" s="347">
        <f>IF(ISBLANK('SOC7'!B6),"-",'SOC7'!B6)</f>
        <v>73</v>
      </c>
      <c r="F597" s="348" t="str">
        <f>IF(LEN('SOC7'!C6)&gt;0,"(" &amp; 'SOC7'!C6 &amp; ")", "-")</f>
        <v>(2022)</v>
      </c>
      <c r="G597" s="5"/>
      <c r="H597" s="5"/>
      <c r="I597" s="5"/>
      <c r="J597" s="5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51" t="s">
        <v>495</v>
      </c>
      <c r="B598" s="1151"/>
      <c r="C598" s="1151"/>
      <c r="D598" s="788"/>
      <c r="E598" s="350">
        <f>IF(ISBLANK('SOC7'!B9),"-",'SOC7'!B9)</f>
        <v>45</v>
      </c>
      <c r="F598" s="351" t="str">
        <f>IF(LEN('SOC7'!C9)&gt;0,"(" &amp; 'SOC7'!C9 &amp; ")", "-")</f>
        <v>(2022)</v>
      </c>
      <c r="G598" s="5"/>
      <c r="H598" s="5"/>
      <c r="I598" s="5"/>
      <c r="J598" s="5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thickBot="1" x14ac:dyDescent="0.25">
      <c r="A599" s="1170" t="s">
        <v>898</v>
      </c>
      <c r="B599" s="1170"/>
      <c r="C599" s="1170"/>
      <c r="D599" s="833"/>
      <c r="E599" s="465">
        <f>IF(ISBLANK('SOC7'!B10),"-",'SOC7'!B10)</f>
        <v>22.2</v>
      </c>
      <c r="F599" s="798" t="str">
        <f>IF(LEN('SOC7'!C10)&gt;0,"(" &amp; 'SOC7'!C10 &amp; ")", "-")</f>
        <v>(2022)</v>
      </c>
      <c r="G599" s="5"/>
      <c r="H599" s="5"/>
      <c r="I599" s="5"/>
      <c r="J599" s="5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x14ac:dyDescent="0.2">
      <c r="A600" s="318"/>
      <c r="B600" s="318"/>
      <c r="C600" s="318"/>
      <c r="D600" s="318"/>
      <c r="E600" s="319"/>
      <c r="F600" s="320"/>
      <c r="G600" s="5"/>
      <c r="H600" s="5"/>
      <c r="I600" s="5"/>
      <c r="J600" s="5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8"/>
      <c r="B601" s="318"/>
      <c r="C601" s="318"/>
      <c r="D601" s="318"/>
      <c r="E601" s="319"/>
      <c r="F601" s="320"/>
      <c r="G601" s="5"/>
      <c r="H601" s="5"/>
      <c r="I601" s="5"/>
      <c r="J601" s="5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8"/>
      <c r="B602" s="318"/>
      <c r="C602" s="318"/>
      <c r="D602" s="318"/>
      <c r="E602" s="319"/>
      <c r="F602" s="320"/>
      <c r="G602" s="5"/>
      <c r="H602" s="5"/>
      <c r="I602" s="5"/>
      <c r="J602" s="5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5"/>
      <c r="B603" s="316"/>
      <c r="C603" s="317"/>
      <c r="D603" s="317"/>
      <c r="E603" s="316"/>
      <c r="F603" s="316"/>
      <c r="G603" s="5"/>
      <c r="H603" s="5"/>
      <c r="I603" s="5"/>
      <c r="J603" s="5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45"/>
      <c r="B604" s="5"/>
      <c r="C604" s="3"/>
      <c r="D604" s="3"/>
      <c r="E604" s="5"/>
      <c r="F604" s="5"/>
      <c r="G604" s="5"/>
      <c r="H604" s="5"/>
      <c r="I604" s="5"/>
      <c r="J604" s="5"/>
      <c r="L604" s="337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6"/>
      <c r="H605" s="5"/>
      <c r="I605" s="5"/>
      <c r="J605" s="5"/>
      <c r="L605" s="9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43.5" customHeight="1" x14ac:dyDescent="0.6">
      <c r="A622" s="476" t="s">
        <v>989</v>
      </c>
      <c r="B622" s="475"/>
      <c r="C622" s="475"/>
      <c r="D622" s="475"/>
      <c r="E622" s="475"/>
      <c r="F622" s="475"/>
      <c r="G622" s="475"/>
      <c r="H622" s="475"/>
      <c r="I622" s="475"/>
      <c r="J622" s="475"/>
      <c r="K622" s="475"/>
      <c r="L622" s="461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39.950000000000003" customHeight="1" x14ac:dyDescent="0.2">
      <c r="A623" s="45"/>
      <c r="B623" s="5"/>
      <c r="C623" s="3"/>
      <c r="D623" s="3"/>
      <c r="E623" s="5"/>
      <c r="F623" s="5"/>
      <c r="G623" s="6"/>
      <c r="H623" s="5"/>
      <c r="I623" s="5"/>
      <c r="J623" s="5"/>
      <c r="L623" s="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0.75" customHeight="1" thickBot="1" x14ac:dyDescent="0.4">
      <c r="A624" s="849" t="s">
        <v>1578</v>
      </c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9.950000000000003" customHeight="1" x14ac:dyDescent="0.2">
      <c r="A625" s="1136" t="s">
        <v>935</v>
      </c>
      <c r="B625" s="1136"/>
      <c r="C625" s="1136"/>
      <c r="D625" s="826"/>
      <c r="E625" s="802">
        <f>IF(ISBLANK(IZBORI!B4),"-",IZBORI!B4)</f>
        <v>75.7</v>
      </c>
      <c r="F625" s="796" t="str">
        <f>IF(LEN(IZBORI!C4)&gt;0,"(" &amp; IZBORI!C4 &amp; ")", "-")</f>
        <v>(2020)</v>
      </c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24.95" customHeight="1" thickBot="1" x14ac:dyDescent="0.25">
      <c r="A626" s="1141" t="s">
        <v>1559</v>
      </c>
      <c r="B626" s="1141"/>
      <c r="C626" s="1141"/>
      <c r="D626" s="828"/>
      <c r="E626" s="803">
        <f>IF(ISBLANK(IZBORI!B5),"-",IZBORI!B5)</f>
        <v>37.1</v>
      </c>
      <c r="F626" s="798" t="str">
        <f>IF(LEN(IZBORI!C5)&gt;0,"(" &amp; IZBORI!C5 &amp; ")", "-")</f>
        <v>(2020)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24.95" customHeight="1" x14ac:dyDescent="0.2">
      <c r="A627" s="45"/>
      <c r="B627" s="5"/>
      <c r="C627" s="3"/>
      <c r="D627" s="3"/>
      <c r="E627" s="5"/>
      <c r="F627" s="5"/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6" t="s">
        <v>987</v>
      </c>
      <c r="B632" s="475"/>
      <c r="C632" s="475"/>
      <c r="D632" s="475"/>
      <c r="E632" s="475"/>
      <c r="F632" s="475"/>
      <c r="G632" s="475"/>
      <c r="H632" s="475"/>
      <c r="I632" s="475"/>
      <c r="J632" s="475"/>
      <c r="K632" s="475"/>
      <c r="L632" s="461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7"/>
      <c r="B633" s="379"/>
      <c r="C633" s="379"/>
      <c r="D633" s="379"/>
      <c r="E633" s="379"/>
      <c r="F633" s="379"/>
      <c r="G633" s="379"/>
      <c r="H633" s="379"/>
      <c r="I633" s="379"/>
      <c r="J633" s="379"/>
      <c r="K633" s="379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9" t="s">
        <v>1578</v>
      </c>
      <c r="B634" s="316"/>
      <c r="C634" s="317"/>
      <c r="D634" s="317"/>
      <c r="E634" s="316"/>
      <c r="F634" s="316"/>
      <c r="G634" s="316"/>
      <c r="H634" s="316"/>
      <c r="I634" s="316"/>
      <c r="J634" s="316"/>
      <c r="K634" s="372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36" t="s">
        <v>1313</v>
      </c>
      <c r="B635" s="1136"/>
      <c r="C635" s="1136"/>
      <c r="D635" s="826"/>
      <c r="E635" s="550">
        <f>IF(ISBLANK(PRAV1!B4),"-",PRAV1!B4)</f>
        <v>5</v>
      </c>
      <c r="F635" s="796" t="str">
        <f>IF(LEN(PRAV1!C4)&gt;0,"(" &amp; PRAV1!C4 &amp; ")", "-")</f>
        <v>(2022)</v>
      </c>
      <c r="G635" s="316"/>
      <c r="H635" s="316"/>
      <c r="I635" s="316"/>
      <c r="J635" s="316"/>
      <c r="K635" s="372"/>
      <c r="L635" s="337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05" t="s">
        <v>389</v>
      </c>
      <c r="B636" s="1105"/>
      <c r="C636" s="1105"/>
      <c r="D636" s="787"/>
      <c r="E636" s="319">
        <f>IF(ISBLANK(PRAV1!B5),"-",PRAV1!B5)</f>
        <v>53</v>
      </c>
      <c r="F636" s="320" t="str">
        <f>IF(LEN(PRAV1!C5)&gt;0,"(" &amp; PRAV1!C5 &amp; ")", "-")</f>
        <v>(2022)</v>
      </c>
      <c r="G636" s="316"/>
      <c r="H636" s="316"/>
      <c r="I636" s="316"/>
      <c r="J636" s="316"/>
      <c r="K636" s="372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41" t="s">
        <v>890</v>
      </c>
      <c r="B637" s="1141"/>
      <c r="C637" s="1141"/>
      <c r="D637" s="828"/>
      <c r="E637" s="465">
        <f>IF(ISBLANK(PRAV1!B6),"-",PRAV1!B6)</f>
        <v>8</v>
      </c>
      <c r="F637" s="798" t="str">
        <f>IF(LEN(PRAV1!C6)&gt;0,"(" &amp; PRAV1!C6 &amp; ")", "-")</f>
        <v>(2022)</v>
      </c>
      <c r="G637" s="316"/>
      <c r="H637" s="316"/>
      <c r="I637" s="316"/>
      <c r="J637" s="316"/>
      <c r="K637" s="372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4"/>
      <c r="B638" s="247"/>
      <c r="C638" s="248"/>
      <c r="D638" s="248"/>
      <c r="E638" s="247"/>
      <c r="F638" s="247"/>
      <c r="G638" s="316"/>
      <c r="H638" s="316"/>
      <c r="I638" s="316"/>
      <c r="J638" s="316"/>
      <c r="K638" s="372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4"/>
      <c r="B639" s="247"/>
      <c r="C639" s="248"/>
      <c r="D639" s="248"/>
      <c r="E639" s="247"/>
      <c r="F639" s="247"/>
      <c r="G639" s="316"/>
      <c r="H639" s="316"/>
      <c r="I639" s="316"/>
      <c r="J639" s="316"/>
      <c r="K639" s="372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5"/>
      <c r="B640" s="316"/>
      <c r="C640" s="317"/>
      <c r="D640" s="317"/>
      <c r="E640" s="316"/>
      <c r="F640" s="316"/>
      <c r="G640" s="316"/>
      <c r="H640" s="316"/>
      <c r="I640" s="316"/>
      <c r="J640" s="316"/>
      <c r="K640" s="372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5"/>
      <c r="B641" s="316"/>
      <c r="C641" s="317"/>
      <c r="D641" s="317"/>
      <c r="E641" s="316"/>
      <c r="F641" s="316"/>
      <c r="G641" s="316"/>
      <c r="H641" s="316"/>
      <c r="I641" s="316"/>
      <c r="J641" s="316"/>
      <c r="K641" s="372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5"/>
      <c r="B642" s="316"/>
      <c r="C642" s="317"/>
      <c r="D642" s="317"/>
      <c r="E642" s="316"/>
      <c r="F642" s="316"/>
      <c r="G642" s="316"/>
      <c r="H642" s="316"/>
      <c r="I642" s="316"/>
      <c r="J642" s="316"/>
      <c r="K642" s="372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5"/>
      <c r="B643" s="316"/>
      <c r="C643" s="317"/>
      <c r="D643" s="317"/>
      <c r="E643" s="316"/>
      <c r="F643" s="316"/>
      <c r="G643" s="316"/>
      <c r="H643" s="316"/>
      <c r="I643" s="316"/>
      <c r="J643" s="316"/>
      <c r="K643" s="372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5"/>
      <c r="B644" s="316"/>
      <c r="C644" s="317"/>
      <c r="D644" s="317"/>
      <c r="E644" s="316"/>
      <c r="F644" s="316"/>
      <c r="G644" s="316"/>
      <c r="H644" s="316"/>
      <c r="I644" s="316"/>
      <c r="J644" s="316"/>
      <c r="K644" s="372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5"/>
      <c r="B645" s="316"/>
      <c r="C645" s="317"/>
      <c r="D645" s="317"/>
      <c r="E645" s="316"/>
      <c r="F645" s="316"/>
      <c r="G645" s="398"/>
      <c r="H645" s="316"/>
      <c r="I645" s="316"/>
      <c r="J645" s="316"/>
      <c r="K645" s="372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6">
      <c r="A646" s="470" t="s">
        <v>990</v>
      </c>
      <c r="B646" s="471"/>
      <c r="C646" s="472"/>
      <c r="D646" s="472"/>
      <c r="E646" s="471"/>
      <c r="F646" s="471"/>
      <c r="G646" s="471"/>
      <c r="H646" s="471"/>
      <c r="I646" s="471"/>
      <c r="J646" s="471"/>
      <c r="K646" s="471"/>
      <c r="L646" s="316"/>
      <c r="Z646" s="25"/>
    </row>
    <row r="647" spans="1:26" s="24" customFormat="1" ht="39.950000000000003" customHeight="1" x14ac:dyDescent="0.4">
      <c r="A647" s="341"/>
      <c r="B647" s="369"/>
      <c r="C647" s="370"/>
      <c r="D647" s="370"/>
      <c r="E647" s="369"/>
      <c r="F647" s="369"/>
      <c r="G647" s="369"/>
      <c r="H647" s="369"/>
      <c r="I647" s="369"/>
      <c r="J647" s="369"/>
      <c r="K647" s="369"/>
      <c r="Z647" s="25"/>
    </row>
    <row r="648" spans="1:26" s="2" customFormat="1" ht="30.75" customHeight="1" thickBot="1" x14ac:dyDescent="0.4">
      <c r="A648" s="849" t="s">
        <v>1578</v>
      </c>
      <c r="B648" s="316"/>
      <c r="C648" s="317"/>
      <c r="D648" s="317"/>
      <c r="E648" s="316"/>
      <c r="F648" s="316"/>
      <c r="G648" s="316"/>
      <c r="H648" s="316"/>
      <c r="I648" s="316"/>
      <c r="J648" s="316"/>
      <c r="K648" s="372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40" t="s">
        <v>1432</v>
      </c>
      <c r="B649" s="1140"/>
      <c r="C649" s="1140"/>
      <c r="D649" s="832"/>
      <c r="E649" s="550">
        <f>IF(ISBLANK(SAOBINFR1!B4),"-",SAOBINFR1!B4)</f>
        <v>202.48599999999999</v>
      </c>
      <c r="F649" s="796" t="str">
        <f>IF(LEN(SAOBINFR1!C4)&gt;0,"(" &amp; SAOBINFR1!C4 &amp; ")", "-")</f>
        <v>(2022)</v>
      </c>
      <c r="G649" s="316"/>
      <c r="H649" s="316"/>
      <c r="I649" s="316"/>
      <c r="J649" s="316"/>
      <c r="K649" s="372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05" t="s">
        <v>2245</v>
      </c>
      <c r="B650" s="1105"/>
      <c r="C650" s="1105"/>
      <c r="D650" s="787"/>
      <c r="E650" s="319">
        <f>IF(ISBLANK(SAOBINFR1!B11),"-",SAOBINFR1!B11)</f>
        <v>0.6</v>
      </c>
      <c r="F650" s="320" t="str">
        <f>IF(LEN(SAOBINFR1!C11)&gt;0,"(" &amp; SAOBINFR1!C11 &amp; ")", "-")</f>
        <v>(2022)</v>
      </c>
      <c r="G650" s="316"/>
      <c r="H650" s="316"/>
      <c r="I650" s="316"/>
      <c r="J650" s="316"/>
      <c r="K650" s="372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41" t="s">
        <v>1291</v>
      </c>
      <c r="B651" s="1141"/>
      <c r="C651" s="1141"/>
      <c r="D651" s="828"/>
      <c r="E651" s="465">
        <f>IF(ISBLANK(SAOBINFR1!B12),"-",SAOBINFR1!B12)</f>
        <v>18</v>
      </c>
      <c r="F651" s="798" t="str">
        <f>IF(LEN(SAOBINFR1!C12)&gt;0,"(" &amp; SAOBINFR1!C12 &amp; ")", "-")</f>
        <v>(2022)</v>
      </c>
      <c r="G651" s="316"/>
      <c r="H651" s="316"/>
      <c r="I651" s="316"/>
      <c r="J651" s="316"/>
      <c r="K651" s="372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5"/>
      <c r="B652" s="316"/>
      <c r="C652" s="317"/>
      <c r="D652" s="317"/>
      <c r="E652" s="316"/>
      <c r="F652" s="316"/>
      <c r="G652" s="316"/>
      <c r="H652" s="398"/>
      <c r="I652" s="316"/>
      <c r="J652" s="316"/>
      <c r="K652" s="372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5"/>
      <c r="B653" s="316"/>
      <c r="C653" s="317"/>
      <c r="D653" s="317"/>
      <c r="E653" s="316"/>
      <c r="F653" s="316"/>
      <c r="G653" s="316"/>
      <c r="H653" s="398"/>
      <c r="I653" s="316"/>
      <c r="J653" s="316"/>
      <c r="K653" s="372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5"/>
      <c r="B654" s="316"/>
      <c r="C654" s="317"/>
      <c r="D654" s="317"/>
      <c r="E654" s="316"/>
      <c r="F654" s="316"/>
      <c r="G654" s="316"/>
      <c r="H654" s="398"/>
      <c r="I654" s="316"/>
      <c r="J654" s="316"/>
      <c r="K654" s="372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5"/>
      <c r="B655" s="316"/>
      <c r="C655" s="317"/>
      <c r="D655" s="317"/>
      <c r="E655" s="316"/>
      <c r="F655" s="316"/>
      <c r="G655" s="316"/>
      <c r="H655" s="398"/>
      <c r="I655" s="316"/>
      <c r="J655" s="316"/>
      <c r="K655" s="372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5"/>
      <c r="B656" s="316"/>
      <c r="C656" s="317"/>
      <c r="D656" s="317"/>
      <c r="E656" s="316"/>
      <c r="F656" s="316"/>
      <c r="G656" s="316"/>
      <c r="H656" s="398"/>
      <c r="I656" s="316"/>
      <c r="J656" s="316"/>
      <c r="K656" s="372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315"/>
      <c r="B657" s="316"/>
      <c r="C657" s="317"/>
      <c r="D657" s="317"/>
      <c r="E657" s="316"/>
      <c r="F657" s="316"/>
      <c r="G657" s="316"/>
      <c r="H657" s="398"/>
      <c r="I657" s="316"/>
      <c r="J657" s="316"/>
      <c r="K657" s="372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315"/>
      <c r="B658" s="316"/>
      <c r="C658" s="317"/>
      <c r="D658" s="317"/>
      <c r="E658" s="316"/>
      <c r="F658" s="316"/>
      <c r="G658" s="316"/>
      <c r="H658" s="316"/>
      <c r="I658" s="316"/>
      <c r="J658" s="316"/>
      <c r="K658" s="372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337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5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5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5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" customFormat="1" ht="43.5" customHeight="1" x14ac:dyDescent="0.6">
      <c r="A673" s="1002" t="s">
        <v>2246</v>
      </c>
      <c r="B673" s="5"/>
      <c r="C673" s="3"/>
      <c r="D673" s="3"/>
      <c r="E673" s="5"/>
      <c r="F673" s="5"/>
      <c r="G673" s="5"/>
      <c r="H673" s="6"/>
      <c r="I673" s="5"/>
      <c r="J673" s="5"/>
      <c r="L673" s="9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12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9" t="s">
        <v>1578</v>
      </c>
      <c r="B675" s="316"/>
      <c r="C675" s="317"/>
      <c r="D675" s="317"/>
      <c r="E675" s="316"/>
      <c r="F675" s="316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21" t="s">
        <v>2247</v>
      </c>
      <c r="B676" s="1121"/>
      <c r="C676" s="1121"/>
      <c r="D676" s="985"/>
      <c r="E676" s="986">
        <f>IF(ISBLANK(SAOBINFR1!B5),"-",SAOBINFR1!B5)</f>
        <v>105</v>
      </c>
      <c r="F676" s="987" t="str">
        <f>IF(LEN(SAOBINFR1!C5)&gt;0,"(" &amp; SAOBINFR1!C5 &amp; ")", "-")</f>
        <v>(2022)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22" t="s">
        <v>2248</v>
      </c>
      <c r="B677" s="1122"/>
      <c r="C677" s="1122"/>
      <c r="D677" s="988"/>
      <c r="E677" s="989">
        <f>IF(ISBLANK(SAOBINFR1!B6),"-",SAOBINFR1!B6)</f>
        <v>6381</v>
      </c>
      <c r="F677" s="990" t="str">
        <f>IF(LEN(SAOBINFR1!C6)&gt;0,"(" &amp; SAOBINFR1!C6 &amp; ")", "-")</f>
        <v>(2022)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23" t="s">
        <v>2249</v>
      </c>
      <c r="B678" s="1123"/>
      <c r="C678" s="1123"/>
      <c r="D678" s="991"/>
      <c r="E678" s="992">
        <f>IF(ISBLANK(SAOBINFR1!B7),"-",SAOBINFR1!B7)</f>
        <v>74</v>
      </c>
      <c r="F678" s="993" t="str">
        <f>IF(LEN(SAOBINFR1!C7)&gt;0,"(" &amp; SAOBINFR1!C7 &amp; ")", "-")</f>
        <v>(2022)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24" t="s">
        <v>2250</v>
      </c>
      <c r="B679" s="1124"/>
      <c r="C679" s="1124"/>
      <c r="D679" s="994"/>
      <c r="E679" s="995">
        <f>IF(ISBLANK(SAOBINFR1!B8),"-",SAOBINFR1!B8)</f>
        <v>4857</v>
      </c>
      <c r="F679" s="996" t="str">
        <f>IF(LEN(SAOBINFR1!C8)&gt;0,"(" &amp; SAOBINFR1!C8 &amp; ")", "-")</f>
        <v>(2022)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25" t="s">
        <v>2252</v>
      </c>
      <c r="B680" s="1125"/>
      <c r="C680" s="1125"/>
      <c r="D680" s="997"/>
      <c r="E680" s="989">
        <f>IF(ISBLANK(SAOBINFR1!B9),"-",SAOBINFR1!B9)</f>
        <v>35634.04</v>
      </c>
      <c r="F680" s="990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26" t="s">
        <v>2251</v>
      </c>
      <c r="B681" s="1126"/>
      <c r="C681" s="1126"/>
      <c r="D681" s="998"/>
      <c r="E681" s="999">
        <f>IF(ISBLANK(SAOBINFR1!B10),"-",SAOBINFR1!B10)</f>
        <v>57</v>
      </c>
      <c r="F681" s="1000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70" t="s">
        <v>1227</v>
      </c>
      <c r="B691" s="471"/>
      <c r="C691" s="472"/>
      <c r="D691" s="472"/>
      <c r="E691" s="471"/>
      <c r="F691" s="471"/>
      <c r="G691" s="471"/>
      <c r="H691" s="471"/>
      <c r="I691" s="471"/>
      <c r="J691" s="471"/>
      <c r="K691" s="471"/>
      <c r="L691" s="461"/>
      <c r="Z691" s="25"/>
    </row>
    <row r="692" spans="1:26" s="24" customFormat="1" ht="30" customHeight="1" x14ac:dyDescent="0.6">
      <c r="A692" s="470"/>
      <c r="B692" s="471"/>
      <c r="C692" s="472"/>
      <c r="D692" s="472"/>
      <c r="E692" s="471"/>
      <c r="F692" s="471"/>
      <c r="G692" s="471"/>
      <c r="H692" s="471"/>
      <c r="I692" s="471"/>
      <c r="J692" s="471"/>
      <c r="K692" s="471"/>
      <c r="L692" s="461"/>
      <c r="Z692" s="25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577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7" t="s">
        <v>1215</v>
      </c>
      <c r="B694" s="316"/>
      <c r="C694" s="317"/>
      <c r="D694" s="317"/>
      <c r="E694" s="316"/>
      <c r="F694" s="5"/>
      <c r="G694" s="557" t="s">
        <v>1290</v>
      </c>
      <c r="I694" s="5"/>
      <c r="J694" s="5"/>
      <c r="L694" s="577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37.5" customHeight="1" thickBot="1" x14ac:dyDescent="0.25">
      <c r="A695" s="1152" t="s">
        <v>1083</v>
      </c>
      <c r="B695" s="1152"/>
      <c r="C695" s="836">
        <f>IF(ISBLANK(INDEKSI1!B6),"-",INDEKSI1!B6)</f>
        <v>15.39301</v>
      </c>
      <c r="D695" s="317"/>
      <c r="E695" s="316"/>
      <c r="F695" s="5"/>
      <c r="G695" s="5"/>
      <c r="H695" s="555" t="s">
        <v>1216</v>
      </c>
      <c r="I695" s="556" t="s">
        <v>1217</v>
      </c>
      <c r="L695" s="577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66" t="s">
        <v>1084</v>
      </c>
      <c r="B696" s="1166"/>
      <c r="C696" s="545">
        <f>IF(ISBLANK(INDEKSI1!B7),"-",INDEKSI1!B7)</f>
        <v>64</v>
      </c>
      <c r="D696" s="317"/>
      <c r="E696" s="316"/>
      <c r="F696" s="5"/>
      <c r="G696" s="839">
        <v>2012</v>
      </c>
      <c r="H696" s="837">
        <f>IF(ISBLANK(INDEKSI2!B5),"-",INDEKSI2!B5)</f>
        <v>33.130000000000003</v>
      </c>
      <c r="I696" s="837">
        <f>IF(ISBLANK(INDEKSI2!C5),"-",INDEKSI2!C5)</f>
        <v>42</v>
      </c>
      <c r="L696" s="577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07" t="s">
        <v>1085</v>
      </c>
      <c r="B697" s="1107"/>
      <c r="C697" s="808">
        <f>IF(ISBLANK(INDEKSI1!B8),"-",INDEKSI1!B8)</f>
        <v>45.29</v>
      </c>
      <c r="D697" s="317"/>
      <c r="E697" s="316"/>
      <c r="F697" s="5"/>
      <c r="G697" s="840">
        <v>2013</v>
      </c>
      <c r="H697" s="561">
        <f>IF(ISBLANK(INDEKSI2!B6),"-",INDEKSI2!B6)</f>
        <v>35.479999999999997</v>
      </c>
      <c r="I697" s="561">
        <f>IF(ISBLANK(INDEKSI2!C6),"-",INDEKSI2!C6)</f>
        <v>34</v>
      </c>
      <c r="L697" s="577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3">
      <c r="A698" s="1171"/>
      <c r="B698" s="1171"/>
      <c r="C698" s="545"/>
      <c r="D698" s="317"/>
      <c r="E698" s="316"/>
      <c r="F698" s="5"/>
      <c r="G698" s="841">
        <v>2014</v>
      </c>
      <c r="H698" s="838">
        <f>IF(ISBLANK(INDEKSI2!B7),"-",INDEKSI2!B7)</f>
        <v>36.81</v>
      </c>
      <c r="I698" s="838">
        <f>IF(ISBLANK(INDEKSI2!C7),"-",INDEKSI2!C7)</f>
        <v>30</v>
      </c>
      <c r="L698" s="577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4"/>
      <c r="H699" s="561"/>
      <c r="I699" s="561"/>
      <c r="L699" s="577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54"/>
      <c r="H700" s="561"/>
      <c r="I700" s="561"/>
      <c r="L700" s="577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54"/>
      <c r="H701" s="561"/>
      <c r="I701" s="561"/>
      <c r="L701" s="577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70" t="s">
        <v>1934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 t="s">
        <v>1933</v>
      </c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70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849" t="s">
        <v>1578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03" t="s">
        <v>1731</v>
      </c>
      <c r="B708" s="1103"/>
      <c r="C708" s="951"/>
      <c r="D708" s="820"/>
      <c r="E708" s="796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5" t="s">
        <v>1732</v>
      </c>
      <c r="B709" s="247"/>
      <c r="C709" s="954">
        <f>IF(ISBLANK(TURIZAM1!B6),"-",TURIZAM1!B6)</f>
        <v>3340</v>
      </c>
      <c r="D709" s="151"/>
      <c r="E709" s="320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6" t="s">
        <v>1733</v>
      </c>
      <c r="B710" s="407"/>
      <c r="C710" s="954">
        <f>IF(ISBLANK(TURIZAM1!B7),"-",TURIZAM1!B7)</f>
        <v>231</v>
      </c>
      <c r="D710" s="403"/>
      <c r="E710" s="320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04" t="s">
        <v>1734</v>
      </c>
      <c r="B711" s="1104"/>
      <c r="C711" s="953"/>
      <c r="D711" s="404"/>
      <c r="E711" s="351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5" t="s">
        <v>1732</v>
      </c>
      <c r="B712" s="247"/>
      <c r="C712" s="954">
        <f>IF(ISBLANK(TURIZAM1!B10),"-",TURIZAM1!B10)</f>
        <v>15032</v>
      </c>
      <c r="D712" s="151"/>
      <c r="E712" s="320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6" t="s">
        <v>1733</v>
      </c>
      <c r="B713" s="407"/>
      <c r="C713" s="952">
        <f>IF(ISBLANK(TURIZAM1!B11),"-",TURIZAM1!B11)</f>
        <v>1269</v>
      </c>
      <c r="D713" s="403"/>
      <c r="E713" s="348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9" t="s">
        <v>1735</v>
      </c>
      <c r="B714" s="955"/>
      <c r="C714" s="408"/>
      <c r="D714" s="404"/>
      <c r="E714" s="351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5" t="s">
        <v>1732</v>
      </c>
      <c r="B715" s="956"/>
      <c r="C715" s="409">
        <f>IF(ISBLANK(TURIZAM1!B13),"-",TURIZAM1!B13)</f>
        <v>4.5</v>
      </c>
      <c r="D715" s="151"/>
      <c r="E715" s="320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7" t="s">
        <v>1733</v>
      </c>
      <c r="B716" s="958"/>
      <c r="C716" s="803">
        <f>IF(ISBLANK(TURIZAM1!B14),"-",TURIZAM1!B14)</f>
        <v>5.5</v>
      </c>
      <c r="D716" s="821"/>
      <c r="E716" s="798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6">
      <c r="A717" s="470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6">
      <c r="A718" s="470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6">
      <c r="A719" s="470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6">
      <c r="A720" s="470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6">
      <c r="A721" s="470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6">
      <c r="A722" s="470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6">
      <c r="A723" s="470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6">
      <c r="A724" s="470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6">
      <c r="A725" s="470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6">
      <c r="A726" s="470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6">
      <c r="A727" s="470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6">
      <c r="A728" s="470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6">
      <c r="A729" s="470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6">
      <c r="A730" s="470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6">
      <c r="A731" s="470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6">
      <c r="A732" s="470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6">
      <c r="A733" s="470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6">
      <c r="A734" s="470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6">
      <c r="A735" s="470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6">
      <c r="A736" s="470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6">
      <c r="A737" s="470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6">
      <c r="A738" s="470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6">
      <c r="A739" s="470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6">
      <c r="A740" s="470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79"/>
      <c r="D741" s="579"/>
      <c r="E741" s="579"/>
      <c r="F741" s="579"/>
      <c r="G741" s="579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ht="24.95" customHeight="1" x14ac:dyDescent="0.4">
      <c r="A742" s="316"/>
      <c r="B742" s="1167" t="s">
        <v>1286</v>
      </c>
      <c r="C742" s="1167"/>
      <c r="D742" s="1167"/>
      <c r="E742" s="1167"/>
      <c r="F742" s="1167"/>
      <c r="G742" s="1167"/>
      <c r="H742" s="316"/>
      <c r="I742" s="316"/>
      <c r="J742" s="316"/>
      <c r="K742" s="316"/>
    </row>
    <row r="743" spans="1:26" ht="24.95" customHeight="1" x14ac:dyDescent="0.2">
      <c r="A743" s="316"/>
      <c r="B743" s="247"/>
      <c r="C743" s="248"/>
      <c r="D743" s="248"/>
      <c r="E743" s="247"/>
      <c r="F743" s="316"/>
      <c r="G743" s="316"/>
      <c r="H743" s="316"/>
      <c r="I743" s="316"/>
      <c r="J743" s="316"/>
      <c r="K743" s="316"/>
    </row>
    <row r="744" spans="1:26" ht="24.95" customHeight="1" x14ac:dyDescent="0.3">
      <c r="A744" s="316"/>
      <c r="B744" s="581" t="s">
        <v>1285</v>
      </c>
      <c r="C744" s="248"/>
      <c r="D744" s="248"/>
      <c r="E744" s="247"/>
      <c r="F744" s="316"/>
      <c r="G744" s="316"/>
      <c r="H744" s="316"/>
      <c r="I744" s="316"/>
      <c r="J744" s="316"/>
      <c r="K744" s="316"/>
    </row>
    <row r="745" spans="1:26" ht="24.95" customHeight="1" x14ac:dyDescent="0.3">
      <c r="A745" s="249"/>
      <c r="B745" s="578" t="s">
        <v>1284</v>
      </c>
      <c r="C745" s="248"/>
      <c r="D745" s="248"/>
      <c r="E745" s="247"/>
      <c r="F745" s="316"/>
      <c r="G745" s="316"/>
      <c r="H745" s="316"/>
      <c r="I745" s="316"/>
      <c r="J745" s="316"/>
      <c r="K745" s="316"/>
    </row>
    <row r="746" spans="1:26" ht="21.95" customHeight="1" x14ac:dyDescent="0.2"/>
    <row r="747" spans="1:26" ht="21.95" customHeight="1" x14ac:dyDescent="0.2"/>
    <row r="748" spans="1:26" ht="20.25" x14ac:dyDescent="0.3">
      <c r="B748" s="558" t="s">
        <v>1315</v>
      </c>
      <c r="K748" s="580"/>
    </row>
    <row r="749" spans="1:26" ht="20.25" x14ac:dyDescent="0.3">
      <c r="B749" s="578" t="s">
        <v>1590</v>
      </c>
    </row>
    <row r="750" spans="1:26" ht="21.95" customHeight="1" x14ac:dyDescent="0.3">
      <c r="A750" s="17"/>
      <c r="B750" s="559"/>
    </row>
    <row r="751" spans="1:26" ht="21.95" customHeight="1" x14ac:dyDescent="0.2">
      <c r="A751" s="17"/>
      <c r="B751" s="3"/>
    </row>
    <row r="752" spans="1:26" ht="24.95" customHeight="1" x14ac:dyDescent="0.3">
      <c r="A752" s="17"/>
      <c r="B752" s="558" t="s">
        <v>1314</v>
      </c>
    </row>
    <row r="753" spans="1:26" ht="24.95" customHeight="1" x14ac:dyDescent="0.3">
      <c r="B753" s="578" t="s">
        <v>1281</v>
      </c>
    </row>
    <row r="754" spans="1:26" ht="21.95" customHeight="1" x14ac:dyDescent="0.3">
      <c r="B754" s="559"/>
    </row>
    <row r="755" spans="1:26" ht="21.95" customHeight="1" x14ac:dyDescent="0.2">
      <c r="B755" s="3"/>
    </row>
    <row r="756" spans="1:26" ht="24.95" customHeight="1" x14ac:dyDescent="0.3">
      <c r="B756" s="560" t="s">
        <v>1280</v>
      </c>
    </row>
    <row r="757" spans="1:26" ht="24.95" customHeight="1" x14ac:dyDescent="0.3">
      <c r="B757" s="578" t="s">
        <v>1218</v>
      </c>
    </row>
    <row r="758" spans="1:26" ht="21.95" customHeight="1" x14ac:dyDescent="0.2"/>
    <row r="759" spans="1:26" ht="21.95" customHeight="1" x14ac:dyDescent="0.2"/>
    <row r="760" spans="1:26" ht="21.95" customHeight="1" x14ac:dyDescent="0.2"/>
    <row r="761" spans="1:26" ht="21.95" customHeight="1" x14ac:dyDescent="0.2"/>
    <row r="762" spans="1:26" ht="21.95" customHeight="1" x14ac:dyDescent="0.2"/>
    <row r="763" spans="1:26" ht="21.95" customHeight="1" x14ac:dyDescent="0.2"/>
    <row r="764" spans="1:26" s="2" customFormat="1" ht="24.95" customHeight="1" x14ac:dyDescent="0.4">
      <c r="A764" s="864" t="s">
        <v>1230</v>
      </c>
      <c r="B764" s="441"/>
      <c r="C764" s="441"/>
      <c r="D764" s="441"/>
      <c r="E764" s="441"/>
      <c r="F764" s="441"/>
      <c r="G764" s="441"/>
      <c r="H764" s="441"/>
      <c r="I764" s="441"/>
      <c r="J764" s="441"/>
      <c r="K764" s="441"/>
      <c r="L764" s="9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4"/>
      <c r="B765" s="441"/>
      <c r="C765" s="441"/>
      <c r="D765" s="441"/>
      <c r="E765" s="441"/>
      <c r="F765" s="441"/>
      <c r="G765" s="441"/>
      <c r="H765" s="441"/>
      <c r="I765" s="441"/>
      <c r="J765" s="441"/>
      <c r="K765" s="441"/>
      <c r="L765" s="9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7"/>
      <c r="B766" s="968"/>
      <c r="C766" s="968"/>
      <c r="D766" s="968"/>
      <c r="E766" s="968"/>
      <c r="F766" s="968"/>
      <c r="G766" s="968"/>
      <c r="H766" s="968"/>
      <c r="I766" s="968"/>
      <c r="J766" s="968"/>
      <c r="K766" s="968"/>
      <c r="L766" s="9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59" t="s">
        <v>872</v>
      </c>
      <c r="B767" s="860"/>
      <c r="C767" s="861"/>
      <c r="D767" s="861"/>
      <c r="E767" s="860"/>
      <c r="F767" s="862"/>
      <c r="G767" s="863" t="s">
        <v>874</v>
      </c>
      <c r="H767" s="862"/>
      <c r="I767" s="862"/>
      <c r="J767" s="862"/>
      <c r="K767" s="862"/>
    </row>
    <row r="768" spans="1:26" ht="27" customHeight="1" x14ac:dyDescent="0.2">
      <c r="A768" s="863" t="s">
        <v>873</v>
      </c>
      <c r="B768" s="860"/>
      <c r="C768" s="861"/>
      <c r="D768" s="861"/>
      <c r="E768" s="860"/>
      <c r="F768" s="862"/>
      <c r="G768" s="863" t="s">
        <v>826</v>
      </c>
      <c r="H768" s="862"/>
      <c r="I768" s="862"/>
      <c r="J768" s="862"/>
      <c r="K768" s="862"/>
    </row>
    <row r="769" spans="1:11" ht="27" customHeight="1" x14ac:dyDescent="0.2">
      <c r="A769" s="863" t="s">
        <v>1199</v>
      </c>
      <c r="B769" s="860"/>
      <c r="C769" s="861"/>
      <c r="D769" s="861"/>
      <c r="E769" s="860"/>
      <c r="F769" s="862"/>
      <c r="G769" s="863" t="s">
        <v>825</v>
      </c>
      <c r="H769" s="862"/>
      <c r="I769" s="862"/>
      <c r="J769" s="862"/>
      <c r="K769" s="862"/>
    </row>
    <row r="770" spans="1:11" ht="27" customHeight="1" x14ac:dyDescent="0.2">
      <c r="A770" s="863" t="s">
        <v>870</v>
      </c>
      <c r="B770" s="860"/>
      <c r="C770" s="861"/>
      <c r="D770" s="861"/>
      <c r="E770" s="860"/>
      <c r="F770" s="862"/>
      <c r="G770" s="863" t="s">
        <v>827</v>
      </c>
      <c r="H770" s="862"/>
      <c r="I770" s="862"/>
      <c r="J770" s="862"/>
      <c r="K770" s="862"/>
    </row>
    <row r="771" spans="1:11" ht="27" customHeight="1" x14ac:dyDescent="0.2">
      <c r="A771" s="863" t="s">
        <v>871</v>
      </c>
      <c r="B771" s="860"/>
      <c r="C771" s="861"/>
      <c r="D771" s="861"/>
      <c r="E771" s="860"/>
      <c r="F771" s="862"/>
      <c r="G771" s="863" t="s">
        <v>869</v>
      </c>
      <c r="H771" s="862"/>
      <c r="I771" s="862"/>
      <c r="J771" s="862"/>
      <c r="K771" s="862"/>
    </row>
    <row r="772" spans="1:11" ht="15" customHeight="1" x14ac:dyDescent="0.4">
      <c r="A772" s="967"/>
      <c r="B772" s="968"/>
      <c r="C772" s="968"/>
      <c r="D772" s="968"/>
      <c r="E772" s="968"/>
      <c r="F772" s="968"/>
      <c r="G772" s="968"/>
      <c r="H772" s="968"/>
      <c r="I772" s="968"/>
      <c r="J772" s="968"/>
      <c r="K772" s="968"/>
    </row>
    <row r="773" spans="1:11" ht="24.95" customHeight="1" x14ac:dyDescent="0.2"/>
    <row r="774" spans="1:11" ht="24.95" customHeight="1" x14ac:dyDescent="0.2"/>
    <row r="775" spans="1:11" ht="24.95" customHeight="1" x14ac:dyDescent="0.2"/>
    <row r="776" spans="1:11" ht="24.95" customHeight="1" x14ac:dyDescent="0.2"/>
    <row r="777" spans="1:11" ht="24.95" customHeight="1" x14ac:dyDescent="0.2"/>
    <row r="778" spans="1:11" ht="24.95" customHeight="1" x14ac:dyDescent="0.2"/>
    <row r="779" spans="1:11" ht="24.95" customHeight="1" x14ac:dyDescent="0.2"/>
    <row r="780" spans="1:11" ht="24.95" customHeight="1" x14ac:dyDescent="0.2"/>
    <row r="781" spans="1:11" ht="24.95" customHeight="1" x14ac:dyDescent="0.2"/>
    <row r="782" spans="1:11" ht="24.95" customHeight="1" x14ac:dyDescent="0.2"/>
    <row r="783" spans="1:11" ht="24.95" customHeight="1" x14ac:dyDescent="0.2"/>
    <row r="784" spans="1:11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  <row r="1951" ht="24.95" customHeight="1" x14ac:dyDescent="0.2"/>
    <row r="1952" ht="24.95" customHeight="1" x14ac:dyDescent="0.2"/>
    <row r="1953" ht="24.95" customHeight="1" x14ac:dyDescent="0.2"/>
    <row r="1954" ht="24.95" customHeight="1" x14ac:dyDescent="0.2"/>
    <row r="1955" ht="24.95" customHeight="1" x14ac:dyDescent="0.2"/>
    <row r="1956" ht="24.95" customHeight="1" x14ac:dyDescent="0.2"/>
    <row r="1957" ht="24.95" customHeight="1" x14ac:dyDescent="0.2"/>
    <row r="1958" ht="24.95" customHeight="1" x14ac:dyDescent="0.2"/>
    <row r="1959" ht="24.95" customHeight="1" x14ac:dyDescent="0.2"/>
    <row r="1960" ht="24.95" customHeight="1" x14ac:dyDescent="0.2"/>
    <row r="1961" ht="24.95" customHeight="1" x14ac:dyDescent="0.2"/>
  </sheetData>
  <mergeCells count="142">
    <mergeCell ref="A696:B696"/>
    <mergeCell ref="A234:B234"/>
    <mergeCell ref="B742:G742"/>
    <mergeCell ref="A625:C625"/>
    <mergeCell ref="A626:C626"/>
    <mergeCell ref="A449:B449"/>
    <mergeCell ref="A422:B422"/>
    <mergeCell ref="A411:B411"/>
    <mergeCell ref="A567:C567"/>
    <mergeCell ref="A568:C568"/>
    <mergeCell ref="A545:C545"/>
    <mergeCell ref="A552:C552"/>
    <mergeCell ref="A550:C550"/>
    <mergeCell ref="A493:C493"/>
    <mergeCell ref="A571:C571"/>
    <mergeCell ref="A570:C570"/>
    <mergeCell ref="A420:B420"/>
    <mergeCell ref="A651:C651"/>
    <mergeCell ref="A548:C548"/>
    <mergeCell ref="A599:C599"/>
    <mergeCell ref="A569:C569"/>
    <mergeCell ref="A497:C497"/>
    <mergeCell ref="A697:B697"/>
    <mergeCell ref="A698:B698"/>
    <mergeCell ref="A15:K15"/>
    <mergeCell ref="A16:K16"/>
    <mergeCell ref="B60:C61"/>
    <mergeCell ref="E60:F61"/>
    <mergeCell ref="A409:B409"/>
    <mergeCell ref="A365:B365"/>
    <mergeCell ref="A363:B363"/>
    <mergeCell ref="D304:E304"/>
    <mergeCell ref="B310:C310"/>
    <mergeCell ref="B311:C311"/>
    <mergeCell ref="B312:C312"/>
    <mergeCell ref="B313:C313"/>
    <mergeCell ref="B314:C314"/>
    <mergeCell ref="B315:C315"/>
    <mergeCell ref="A364:B364"/>
    <mergeCell ref="A70:F70"/>
    <mergeCell ref="A255:F255"/>
    <mergeCell ref="A243:D243"/>
    <mergeCell ref="A244:D244"/>
    <mergeCell ref="A366:B366"/>
    <mergeCell ref="A367:B367"/>
    <mergeCell ref="A258:D258"/>
    <mergeCell ref="A259:D259"/>
    <mergeCell ref="A235:B235"/>
    <mergeCell ref="A598:C598"/>
    <mergeCell ref="A546:C546"/>
    <mergeCell ref="A563:C563"/>
    <mergeCell ref="A361:B361"/>
    <mergeCell ref="A362:B362"/>
    <mergeCell ref="A695:B695"/>
    <mergeCell ref="A527:C527"/>
    <mergeCell ref="A448:B448"/>
    <mergeCell ref="A494:C494"/>
    <mergeCell ref="A492:C492"/>
    <mergeCell ref="A498:C498"/>
    <mergeCell ref="A444:B444"/>
    <mergeCell ref="A445:B445"/>
    <mergeCell ref="A650:C650"/>
    <mergeCell ref="A566:C566"/>
    <mergeCell ref="A596:C596"/>
    <mergeCell ref="A597:C597"/>
    <mergeCell ref="A635:C635"/>
    <mergeCell ref="A636:C636"/>
    <mergeCell ref="A528:C528"/>
    <mergeCell ref="A547:C547"/>
    <mergeCell ref="A530:C530"/>
    <mergeCell ref="A637:C637"/>
    <mergeCell ref="A565:C565"/>
    <mergeCell ref="A549:C549"/>
    <mergeCell ref="A33:K33"/>
    <mergeCell ref="C263:E263"/>
    <mergeCell ref="C264:E264"/>
    <mergeCell ref="C265:E265"/>
    <mergeCell ref="A265:B265"/>
    <mergeCell ref="A250:D250"/>
    <mergeCell ref="A251:D251"/>
    <mergeCell ref="A256:D256"/>
    <mergeCell ref="A257:D257"/>
    <mergeCell ref="E256:F256"/>
    <mergeCell ref="E257:F257"/>
    <mergeCell ref="E258:F258"/>
    <mergeCell ref="E259:F259"/>
    <mergeCell ref="E243:F243"/>
    <mergeCell ref="E244:F244"/>
    <mergeCell ref="E245:F245"/>
    <mergeCell ref="A501:C501"/>
    <mergeCell ref="A531:C531"/>
    <mergeCell ref="A544:C544"/>
    <mergeCell ref="A236:B236"/>
    <mergeCell ref="F119:I119"/>
    <mergeCell ref="A677:C677"/>
    <mergeCell ref="A678:C678"/>
    <mergeCell ref="A679:C679"/>
    <mergeCell ref="A680:C680"/>
    <mergeCell ref="A681:C681"/>
    <mergeCell ref="B316:C316"/>
    <mergeCell ref="A298:E298"/>
    <mergeCell ref="D300:E300"/>
    <mergeCell ref="D301:E301"/>
    <mergeCell ref="D302:E302"/>
    <mergeCell ref="A496:C496"/>
    <mergeCell ref="A500:C500"/>
    <mergeCell ref="A421:B421"/>
    <mergeCell ref="A450:B450"/>
    <mergeCell ref="A446:B446"/>
    <mergeCell ref="A490:C490"/>
    <mergeCell ref="A491:C491"/>
    <mergeCell ref="A495:C495"/>
    <mergeCell ref="A499:C499"/>
    <mergeCell ref="A447:B447"/>
    <mergeCell ref="A529:C529"/>
    <mergeCell ref="A649:C649"/>
    <mergeCell ref="A551:C551"/>
    <mergeCell ref="A564:C564"/>
    <mergeCell ref="A708:B708"/>
    <mergeCell ref="A711:B711"/>
    <mergeCell ref="A418:B418"/>
    <mergeCell ref="A419:B419"/>
    <mergeCell ref="A237:B237"/>
    <mergeCell ref="A242:F242"/>
    <mergeCell ref="A262:F262"/>
    <mergeCell ref="D299:E299"/>
    <mergeCell ref="D303:E303"/>
    <mergeCell ref="A414:B414"/>
    <mergeCell ref="A417:B417"/>
    <mergeCell ref="A410:B410"/>
    <mergeCell ref="A245:D245"/>
    <mergeCell ref="A246:D246"/>
    <mergeCell ref="A247:D247"/>
    <mergeCell ref="A248:D248"/>
    <mergeCell ref="A249:D249"/>
    <mergeCell ref="E246:F246"/>
    <mergeCell ref="E247:F247"/>
    <mergeCell ref="E248:F248"/>
    <mergeCell ref="E249:F249"/>
    <mergeCell ref="E250:F250"/>
    <mergeCell ref="E251:F251"/>
    <mergeCell ref="A676:C676"/>
  </mergeCells>
  <phoneticPr fontId="3" type="noConversion"/>
  <hyperlinks>
    <hyperlink ref="G771" r:id="rId1"/>
    <hyperlink ref="A770" r:id="rId2"/>
    <hyperlink ref="A771" r:id="rId3"/>
    <hyperlink ref="G770" r:id="rId4"/>
    <hyperlink ref="A768" r:id="rId5"/>
    <hyperlink ref="G767" r:id="rId6"/>
    <hyperlink ref="G768" r:id="rId7"/>
    <hyperlink ref="G769" r:id="rId8"/>
    <hyperlink ref="A767" r:id="rId9"/>
    <hyperlink ref="A769" r:id="rId10"/>
    <hyperlink ref="B757" r:id="rId11"/>
    <hyperlink ref="B749" r:id="rId12"/>
    <hyperlink ref="B753" r:id="rId13"/>
    <hyperlink ref="B745" r:id="rId14"/>
  </hyperlinks>
  <pageMargins left="0.23622047244094499" right="0.23622047244094499" top="0.39370078740157499" bottom="0.23622047244094499" header="0" footer="0.196850393700787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8" max="10" man="1"/>
    <brk id="740" max="10" man="1"/>
  </rowBreaks>
  <ignoredErrors>
    <ignoredError sqref="B292:C292" formula="1"/>
  </ignoredErrors>
  <drawing r:id="rId16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D7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74.28515625" style="29" customWidth="1"/>
    <col min="5" max="16384" width="9.140625" style="29"/>
  </cols>
  <sheetData>
    <row r="1" spans="1:4" ht="15.75" x14ac:dyDescent="0.25">
      <c r="A1" s="255"/>
      <c r="B1" s="255"/>
      <c r="C1" s="932" t="s">
        <v>1082</v>
      </c>
      <c r="D1" s="255"/>
    </row>
    <row r="2" spans="1:4" x14ac:dyDescent="0.25">
      <c r="A2" s="255"/>
      <c r="B2" s="255"/>
      <c r="C2" s="255"/>
      <c r="D2" s="255"/>
    </row>
    <row r="3" spans="1:4" ht="15.75" x14ac:dyDescent="0.25">
      <c r="A3" s="261" t="s">
        <v>2</v>
      </c>
      <c r="B3" s="261" t="s">
        <v>3</v>
      </c>
      <c r="C3" s="261" t="s">
        <v>4</v>
      </c>
      <c r="D3" s="261" t="s">
        <v>15</v>
      </c>
    </row>
    <row r="4" spans="1:4" x14ac:dyDescent="0.25">
      <c r="A4" s="232" t="s">
        <v>1042</v>
      </c>
      <c r="B4" s="479">
        <v>36.799999999999997</v>
      </c>
      <c r="C4" s="479">
        <v>2013</v>
      </c>
      <c r="D4" s="361" t="s">
        <v>1386</v>
      </c>
    </row>
    <row r="5" spans="1:4" x14ac:dyDescent="0.25">
      <c r="A5" s="76" t="s">
        <v>1043</v>
      </c>
      <c r="B5" s="464">
        <v>18.2</v>
      </c>
      <c r="C5" s="464">
        <v>2013</v>
      </c>
      <c r="D5" s="129" t="s">
        <v>1386</v>
      </c>
    </row>
    <row r="6" spans="1:4" x14ac:dyDescent="0.25">
      <c r="A6" s="494" t="s">
        <v>1044</v>
      </c>
      <c r="B6" s="253">
        <v>46.7</v>
      </c>
      <c r="C6" s="253">
        <v>2013</v>
      </c>
      <c r="D6" s="363" t="s">
        <v>1386</v>
      </c>
    </row>
    <row r="7" spans="1:4" x14ac:dyDescent="0.25">
      <c r="A7" s="233" t="s">
        <v>1045</v>
      </c>
      <c r="B7" s="215">
        <v>145</v>
      </c>
      <c r="C7" s="215">
        <v>2013</v>
      </c>
      <c r="D7" s="359" t="s">
        <v>1386</v>
      </c>
    </row>
  </sheetData>
  <pageMargins left="0.7" right="0.7" top="0.75" bottom="0.75" header="0.3" footer="0.3"/>
  <pageSetup orientation="portrait" r:id="rId1"/>
  <ignoredErrors>
    <ignoredError sqref="C1" numberStoredAsText="1"/>
  </ignoredError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E8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38.5703125" style="29" customWidth="1"/>
    <col min="5" max="5" width="12" style="29" customWidth="1"/>
    <col min="6" max="16384" width="9.140625" style="29"/>
  </cols>
  <sheetData>
    <row r="1" spans="1:5" x14ac:dyDescent="0.25">
      <c r="A1" s="255"/>
      <c r="B1" s="255"/>
      <c r="C1" s="255"/>
      <c r="D1" s="255"/>
    </row>
    <row r="2" spans="1:5" x14ac:dyDescent="0.25">
      <c r="A2" s="255"/>
      <c r="B2" s="255"/>
      <c r="C2" s="255"/>
      <c r="D2" s="255"/>
    </row>
    <row r="3" spans="1:5" ht="15.75" x14ac:dyDescent="0.25">
      <c r="A3" s="261" t="s">
        <v>2</v>
      </c>
      <c r="B3" s="261" t="s">
        <v>3</v>
      </c>
      <c r="C3" s="261" t="s">
        <v>4</v>
      </c>
      <c r="D3" s="261" t="s">
        <v>15</v>
      </c>
    </row>
    <row r="4" spans="1:5" x14ac:dyDescent="0.25">
      <c r="A4" s="232" t="s">
        <v>1046</v>
      </c>
      <c r="B4" s="479">
        <v>36.81</v>
      </c>
      <c r="C4" s="479">
        <v>2014</v>
      </c>
      <c r="D4" s="361" t="s">
        <v>1387</v>
      </c>
      <c r="E4" s="56" t="s">
        <v>5</v>
      </c>
    </row>
    <row r="5" spans="1:5" x14ac:dyDescent="0.25">
      <c r="A5" s="233" t="s">
        <v>1047</v>
      </c>
      <c r="B5" s="215">
        <v>30</v>
      </c>
      <c r="C5" s="215">
        <v>2014</v>
      </c>
      <c r="D5" s="359" t="s">
        <v>1387</v>
      </c>
      <c r="E5" s="95" t="s">
        <v>5</v>
      </c>
    </row>
    <row r="6" spans="1:5" x14ac:dyDescent="0.25">
      <c r="A6" s="69" t="s">
        <v>1083</v>
      </c>
      <c r="B6" s="479">
        <v>15.39301</v>
      </c>
      <c r="C6" s="479">
        <v>2013</v>
      </c>
      <c r="D6" s="361" t="s">
        <v>1389</v>
      </c>
      <c r="E6" s="519">
        <v>2013</v>
      </c>
    </row>
    <row r="7" spans="1:5" x14ac:dyDescent="0.25">
      <c r="A7" s="53" t="s">
        <v>1084</v>
      </c>
      <c r="B7" s="464">
        <v>64</v>
      </c>
      <c r="C7" s="464">
        <v>2013</v>
      </c>
      <c r="D7" s="129" t="s">
        <v>1389</v>
      </c>
      <c r="E7" s="520">
        <v>2013</v>
      </c>
    </row>
    <row r="8" spans="1:5" x14ac:dyDescent="0.25">
      <c r="A8" s="54" t="s">
        <v>1085</v>
      </c>
      <c r="B8" s="215">
        <v>45.29</v>
      </c>
      <c r="C8" s="215">
        <v>2013</v>
      </c>
      <c r="D8" s="359" t="s">
        <v>1389</v>
      </c>
      <c r="E8" s="521">
        <v>2013</v>
      </c>
    </row>
  </sheetData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2:F7"/>
  <sheetViews>
    <sheetView workbookViewId="0"/>
  </sheetViews>
  <sheetFormatPr defaultRowHeight="15" x14ac:dyDescent="0.25"/>
  <cols>
    <col min="1" max="1" width="9.85546875" style="29" customWidth="1"/>
    <col min="2" max="2" width="18.28515625" style="29" customWidth="1"/>
    <col min="3" max="3" width="22.5703125" style="29" customWidth="1"/>
    <col min="4" max="4" width="18.28515625" style="29" customWidth="1"/>
    <col min="5" max="5" width="16.28515625" style="29" customWidth="1"/>
    <col min="6" max="6" width="18" style="29" customWidth="1"/>
    <col min="7" max="16384" width="9.140625" style="29"/>
  </cols>
  <sheetData>
    <row r="2" spans="1:6" ht="15.75" x14ac:dyDescent="0.25">
      <c r="A2" s="36"/>
    </row>
    <row r="3" spans="1:6" ht="66" customHeight="1" x14ac:dyDescent="0.25">
      <c r="A3" s="528" t="s">
        <v>4</v>
      </c>
      <c r="B3" s="503" t="s">
        <v>1046</v>
      </c>
      <c r="C3" s="117" t="s">
        <v>1047</v>
      </c>
      <c r="D3" s="529" t="s">
        <v>1083</v>
      </c>
      <c r="E3" s="503" t="s">
        <v>1084</v>
      </c>
      <c r="F3" s="530" t="s">
        <v>1085</v>
      </c>
    </row>
    <row r="4" spans="1:6" x14ac:dyDescent="0.25">
      <c r="A4" s="219">
        <v>2011</v>
      </c>
      <c r="B4" s="722">
        <v>34.729999999999997</v>
      </c>
      <c r="C4" s="723">
        <v>37</v>
      </c>
      <c r="D4" s="712"/>
      <c r="E4" s="713"/>
      <c r="F4" s="714"/>
    </row>
    <row r="5" spans="1:6" x14ac:dyDescent="0.25">
      <c r="A5" s="288">
        <v>2012</v>
      </c>
      <c r="B5" s="616">
        <v>33.130000000000003</v>
      </c>
      <c r="C5" s="724">
        <v>42</v>
      </c>
      <c r="D5" s="715"/>
      <c r="E5" s="643"/>
      <c r="F5" s="716"/>
    </row>
    <row r="6" spans="1:6" x14ac:dyDescent="0.25">
      <c r="A6" s="288">
        <v>2013</v>
      </c>
      <c r="B6" s="616">
        <v>35.479999999999997</v>
      </c>
      <c r="C6" s="724">
        <v>34</v>
      </c>
      <c r="D6" s="717">
        <v>15.39301</v>
      </c>
      <c r="E6" s="611">
        <v>64</v>
      </c>
      <c r="F6" s="718">
        <v>45.29</v>
      </c>
    </row>
    <row r="7" spans="1:6" x14ac:dyDescent="0.25">
      <c r="A7" s="221">
        <v>2014</v>
      </c>
      <c r="B7" s="617">
        <v>36.81</v>
      </c>
      <c r="C7" s="725">
        <v>30</v>
      </c>
      <c r="D7" s="719"/>
      <c r="E7" s="720"/>
      <c r="F7" s="721"/>
    </row>
  </sheetData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D6"/>
  <sheetViews>
    <sheetView workbookViewId="0"/>
  </sheetViews>
  <sheetFormatPr defaultRowHeight="15" x14ac:dyDescent="0.25"/>
  <cols>
    <col min="1" max="1" width="29.5703125" style="29" customWidth="1"/>
    <col min="2" max="2" width="15.28515625" style="29" customWidth="1"/>
    <col min="3" max="3" width="11.85546875" style="29" customWidth="1"/>
    <col min="4" max="4" width="39.5703125" style="29" customWidth="1"/>
    <col min="5" max="16384" width="9.140625" style="29"/>
  </cols>
  <sheetData>
    <row r="1" spans="1:4" x14ac:dyDescent="0.25">
      <c r="A1" s="255"/>
      <c r="B1" s="255"/>
      <c r="C1" s="255"/>
      <c r="D1" s="255"/>
    </row>
    <row r="2" spans="1:4" x14ac:dyDescent="0.25">
      <c r="A2" s="255"/>
      <c r="B2" s="255"/>
      <c r="C2" s="255"/>
      <c r="D2" s="255"/>
    </row>
    <row r="3" spans="1:4" ht="15.75" x14ac:dyDescent="0.25">
      <c r="A3" s="261" t="s">
        <v>2</v>
      </c>
      <c r="B3" s="261" t="s">
        <v>3</v>
      </c>
      <c r="C3" s="261" t="s">
        <v>4</v>
      </c>
      <c r="D3" s="261" t="s">
        <v>15</v>
      </c>
    </row>
    <row r="4" spans="1:4" x14ac:dyDescent="0.25">
      <c r="A4" s="232" t="s">
        <v>764</v>
      </c>
      <c r="B4" s="55">
        <v>2261</v>
      </c>
      <c r="C4" s="55">
        <v>2012</v>
      </c>
      <c r="D4" s="361" t="s">
        <v>1384</v>
      </c>
    </row>
    <row r="5" spans="1:4" x14ac:dyDescent="0.25">
      <c r="A5" s="76" t="s">
        <v>765</v>
      </c>
      <c r="B5" s="58">
        <v>653</v>
      </c>
      <c r="C5" s="58">
        <v>2012</v>
      </c>
      <c r="D5" s="129" t="s">
        <v>1384</v>
      </c>
    </row>
    <row r="6" spans="1:4" x14ac:dyDescent="0.25">
      <c r="A6" s="233" t="s">
        <v>766</v>
      </c>
      <c r="B6" s="61">
        <v>2007</v>
      </c>
      <c r="C6" s="61">
        <v>2012</v>
      </c>
      <c r="D6" s="359" t="s">
        <v>1384</v>
      </c>
    </row>
  </sheetData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I10"/>
  <sheetViews>
    <sheetView workbookViewId="0">
      <selection activeCell="J1" sqref="J1"/>
    </sheetView>
  </sheetViews>
  <sheetFormatPr defaultRowHeight="15" x14ac:dyDescent="0.25"/>
  <cols>
    <col min="1" max="1" width="22.28515625" style="29" customWidth="1"/>
    <col min="2" max="2" width="16.5703125" style="29" customWidth="1"/>
    <col min="3" max="6" width="9.140625" style="29"/>
    <col min="7" max="7" width="25.42578125" style="29" customWidth="1"/>
    <col min="8" max="16384" width="9.140625" style="29"/>
  </cols>
  <sheetData>
    <row r="1" spans="1:9" ht="18.75" x14ac:dyDescent="0.3">
      <c r="A1" s="265" t="s">
        <v>777</v>
      </c>
      <c r="B1" s="255"/>
      <c r="G1" s="265" t="s">
        <v>778</v>
      </c>
      <c r="H1" s="255"/>
    </row>
    <row r="2" spans="1:9" x14ac:dyDescent="0.25">
      <c r="A2" s="213"/>
      <c r="B2" s="213"/>
      <c r="G2" s="213"/>
      <c r="H2" s="213"/>
    </row>
    <row r="3" spans="1:9" x14ac:dyDescent="0.25">
      <c r="A3" s="219" t="s">
        <v>767</v>
      </c>
      <c r="B3" s="71">
        <v>63.47</v>
      </c>
      <c r="G3" s="219" t="s">
        <v>773</v>
      </c>
      <c r="H3" s="71">
        <v>1619</v>
      </c>
    </row>
    <row r="4" spans="1:9" x14ac:dyDescent="0.25">
      <c r="A4" s="288" t="s">
        <v>768</v>
      </c>
      <c r="B4" s="216">
        <v>1368.29</v>
      </c>
      <c r="G4" s="288" t="s">
        <v>774</v>
      </c>
      <c r="H4" s="216">
        <v>4496</v>
      </c>
    </row>
    <row r="5" spans="1:9" x14ac:dyDescent="0.25">
      <c r="A5" s="288" t="s">
        <v>769</v>
      </c>
      <c r="B5" s="216">
        <v>428.7</v>
      </c>
      <c r="G5" s="288" t="s">
        <v>775</v>
      </c>
      <c r="H5" s="216">
        <v>2261</v>
      </c>
    </row>
    <row r="6" spans="1:9" x14ac:dyDescent="0.25">
      <c r="A6" s="288" t="s">
        <v>770</v>
      </c>
      <c r="B6" s="216">
        <v>2.44</v>
      </c>
      <c r="G6" s="288" t="s">
        <v>776</v>
      </c>
      <c r="H6" s="216">
        <v>38447</v>
      </c>
    </row>
    <row r="7" spans="1:9" x14ac:dyDescent="0.25">
      <c r="A7" s="288" t="s">
        <v>771</v>
      </c>
      <c r="B7" s="216">
        <v>1</v>
      </c>
      <c r="G7" s="1" t="s">
        <v>24</v>
      </c>
      <c r="H7" s="290">
        <v>46823</v>
      </c>
    </row>
    <row r="8" spans="1:9" x14ac:dyDescent="0.25">
      <c r="A8" s="289" t="s">
        <v>772</v>
      </c>
      <c r="B8" s="73">
        <v>3351.75</v>
      </c>
    </row>
    <row r="9" spans="1:9" x14ac:dyDescent="0.25">
      <c r="A9" s="1" t="s">
        <v>24</v>
      </c>
      <c r="B9" s="290">
        <v>5215.6499999999996</v>
      </c>
      <c r="I9" s="41" t="s">
        <v>884</v>
      </c>
    </row>
    <row r="10" spans="1:9" x14ac:dyDescent="0.25">
      <c r="G10" s="29" t="s">
        <v>783</v>
      </c>
      <c r="H10" s="58">
        <v>3367</v>
      </c>
      <c r="I10" s="246">
        <v>2012</v>
      </c>
    </row>
  </sheetData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D23"/>
  <sheetViews>
    <sheetView workbookViewId="0">
      <selection activeCell="B1" sqref="B1"/>
    </sheetView>
  </sheetViews>
  <sheetFormatPr defaultRowHeight="15" x14ac:dyDescent="0.25"/>
  <cols>
    <col min="1" max="1" width="52" style="29" customWidth="1"/>
    <col min="2" max="2" width="11.85546875" style="29" customWidth="1"/>
    <col min="3" max="3" width="11.5703125" style="29" customWidth="1"/>
    <col min="4" max="4" width="13" style="29" customWidth="1"/>
    <col min="5" max="16384" width="9.140625" style="29"/>
  </cols>
  <sheetData>
    <row r="1" spans="1:4" ht="18.75" x14ac:dyDescent="0.3">
      <c r="A1" s="265" t="s">
        <v>779</v>
      </c>
      <c r="B1" s="255"/>
      <c r="C1" s="255"/>
      <c r="D1" s="255"/>
    </row>
    <row r="2" spans="1:4" ht="18.75" x14ac:dyDescent="0.3">
      <c r="A2" s="265"/>
      <c r="B2" s="255"/>
      <c r="C2" s="255"/>
      <c r="D2" s="255"/>
    </row>
    <row r="3" spans="1:4" x14ac:dyDescent="0.25">
      <c r="A3" s="213"/>
      <c r="B3" s="270" t="s">
        <v>16</v>
      </c>
      <c r="C3" s="270" t="s">
        <v>126</v>
      </c>
      <c r="D3" s="270" t="s">
        <v>127</v>
      </c>
    </row>
    <row r="4" spans="1:4" x14ac:dyDescent="0.25">
      <c r="A4" s="275" t="s">
        <v>824</v>
      </c>
      <c r="B4" s="70">
        <v>2254</v>
      </c>
      <c r="C4" s="55">
        <v>480</v>
      </c>
      <c r="D4" s="110">
        <v>1774</v>
      </c>
    </row>
    <row r="5" spans="1:4" ht="30" customHeight="1" x14ac:dyDescent="0.25">
      <c r="A5" s="276" t="s">
        <v>892</v>
      </c>
      <c r="B5" s="214">
        <v>3029</v>
      </c>
      <c r="C5" s="58">
        <v>1952</v>
      </c>
      <c r="D5" s="162">
        <v>1077</v>
      </c>
    </row>
    <row r="6" spans="1:4" x14ac:dyDescent="0.25">
      <c r="A6" s="276" t="s">
        <v>780</v>
      </c>
      <c r="B6" s="214">
        <v>0</v>
      </c>
      <c r="C6" s="58">
        <v>0</v>
      </c>
      <c r="D6" s="162">
        <v>0</v>
      </c>
    </row>
    <row r="7" spans="1:4" ht="30" x14ac:dyDescent="0.25">
      <c r="A7" s="276" t="s">
        <v>781</v>
      </c>
      <c r="B7" s="214">
        <v>44</v>
      </c>
      <c r="C7" s="58">
        <v>7</v>
      </c>
      <c r="D7" s="162">
        <v>37</v>
      </c>
    </row>
    <row r="8" spans="1:4" x14ac:dyDescent="0.25">
      <c r="A8" s="203" t="s">
        <v>782</v>
      </c>
      <c r="B8" s="72">
        <v>2261</v>
      </c>
      <c r="C8" s="61">
        <v>495</v>
      </c>
      <c r="D8" s="111">
        <v>1766</v>
      </c>
    </row>
    <row r="12" spans="1:4" ht="18.75" x14ac:dyDescent="0.3">
      <c r="A12" s="245" t="s">
        <v>963</v>
      </c>
    </row>
    <row r="13" spans="1:4" x14ac:dyDescent="0.25">
      <c r="A13" s="31"/>
      <c r="B13" s="42" t="s">
        <v>541</v>
      </c>
      <c r="C13" s="42" t="s">
        <v>542</v>
      </c>
    </row>
    <row r="14" spans="1:4" ht="30" x14ac:dyDescent="0.25">
      <c r="A14" s="277" t="s">
        <v>828</v>
      </c>
      <c r="B14" s="283" t="e">
        <f>C6/B6*100</f>
        <v>#DIV/0!</v>
      </c>
      <c r="C14" s="278" t="e">
        <f>D6/B6*100</f>
        <v>#DIV/0!</v>
      </c>
    </row>
    <row r="15" spans="1:4" ht="60" x14ac:dyDescent="0.25">
      <c r="A15" s="279" t="s">
        <v>893</v>
      </c>
      <c r="B15" s="284">
        <f>C5/B5*100</f>
        <v>64.443710795642133</v>
      </c>
      <c r="C15" s="280">
        <f>D5/B5*100</f>
        <v>35.556289204357874</v>
      </c>
    </row>
    <row r="16" spans="1:4" ht="30" x14ac:dyDescent="0.25">
      <c r="A16" s="281" t="s">
        <v>829</v>
      </c>
      <c r="B16" s="285">
        <f>C4/B4*100</f>
        <v>21.295474711623779</v>
      </c>
      <c r="C16" s="282">
        <f>D4/B4*100</f>
        <v>78.704525288376217</v>
      </c>
    </row>
    <row r="19" spans="1:3" ht="18.75" x14ac:dyDescent="0.3">
      <c r="A19" s="245" t="s">
        <v>964</v>
      </c>
    </row>
    <row r="20" spans="1:3" x14ac:dyDescent="0.25">
      <c r="A20" s="31"/>
      <c r="B20" s="42" t="s">
        <v>499</v>
      </c>
      <c r="C20" s="42" t="s">
        <v>500</v>
      </c>
    </row>
    <row r="21" spans="1:3" ht="30" x14ac:dyDescent="0.25">
      <c r="A21" s="277" t="s">
        <v>830</v>
      </c>
      <c r="B21" s="283" t="e">
        <f>B14</f>
        <v>#DIV/0!</v>
      </c>
      <c r="C21" s="278" t="e">
        <f>C14</f>
        <v>#DIV/0!</v>
      </c>
    </row>
    <row r="22" spans="1:3" ht="60" x14ac:dyDescent="0.25">
      <c r="A22" s="279" t="s">
        <v>831</v>
      </c>
      <c r="B22" s="284">
        <f t="shared" ref="B22:C23" si="0">B15</f>
        <v>64.443710795642133</v>
      </c>
      <c r="C22" s="280">
        <f t="shared" si="0"/>
        <v>35.556289204357874</v>
      </c>
    </row>
    <row r="23" spans="1:3" ht="30" x14ac:dyDescent="0.25">
      <c r="A23" s="281" t="s">
        <v>866</v>
      </c>
      <c r="B23" s="287">
        <f t="shared" si="0"/>
        <v>21.295474711623779</v>
      </c>
      <c r="C23" s="286">
        <f t="shared" si="0"/>
        <v>78.704525288376217</v>
      </c>
    </row>
  </sheetData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F10"/>
  <sheetViews>
    <sheetView zoomScaleNormal="100" workbookViewId="0"/>
  </sheetViews>
  <sheetFormatPr defaultRowHeight="15" x14ac:dyDescent="0.25"/>
  <cols>
    <col min="1" max="1" width="90.140625" style="29" customWidth="1"/>
    <col min="2" max="2" width="14.7109375" style="29" customWidth="1"/>
    <col min="3" max="3" width="10.85546875" style="29" customWidth="1"/>
    <col min="4" max="4" width="31.7109375" style="29" customWidth="1"/>
    <col min="5" max="5" width="10.7109375" style="29" customWidth="1"/>
    <col min="6" max="16384" width="9.140625" style="29"/>
  </cols>
  <sheetData>
    <row r="1" spans="1:6" x14ac:dyDescent="0.25">
      <c r="A1" s="255"/>
      <c r="B1" s="255"/>
      <c r="C1" s="255"/>
      <c r="D1" s="255"/>
      <c r="E1" s="255"/>
      <c r="F1" s="255"/>
    </row>
    <row r="2" spans="1:6" x14ac:dyDescent="0.25">
      <c r="A2" s="255"/>
      <c r="B2" s="255"/>
      <c r="C2" s="255"/>
      <c r="D2" s="255"/>
      <c r="E2" s="255"/>
      <c r="F2" s="255"/>
    </row>
    <row r="3" spans="1:6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  <c r="F3" s="255"/>
    </row>
    <row r="4" spans="1:6" x14ac:dyDescent="0.25">
      <c r="A4" s="690" t="s">
        <v>189</v>
      </c>
      <c r="B4" s="55">
        <v>1</v>
      </c>
      <c r="C4" s="55">
        <v>2022</v>
      </c>
      <c r="D4" s="361" t="s">
        <v>1371</v>
      </c>
      <c r="E4" s="899" t="s">
        <v>5</v>
      </c>
    </row>
    <row r="5" spans="1:6" x14ac:dyDescent="0.25">
      <c r="A5" s="691" t="s">
        <v>190</v>
      </c>
      <c r="B5" s="58">
        <v>11</v>
      </c>
      <c r="C5" s="58">
        <v>2022</v>
      </c>
      <c r="D5" s="129" t="s">
        <v>1371</v>
      </c>
      <c r="E5" s="902" t="s">
        <v>5</v>
      </c>
    </row>
    <row r="6" spans="1:6" x14ac:dyDescent="0.25">
      <c r="A6" s="691" t="s">
        <v>191</v>
      </c>
      <c r="B6" s="58">
        <v>95</v>
      </c>
      <c r="C6" s="58">
        <v>2022</v>
      </c>
      <c r="D6" s="129" t="s">
        <v>1371</v>
      </c>
      <c r="E6" s="902" t="s">
        <v>5</v>
      </c>
    </row>
    <row r="7" spans="1:6" x14ac:dyDescent="0.25">
      <c r="A7" s="691" t="s">
        <v>192</v>
      </c>
      <c r="B7" s="58">
        <v>26.5</v>
      </c>
      <c r="C7" s="58">
        <v>2022</v>
      </c>
      <c r="D7" s="129" t="s">
        <v>1371</v>
      </c>
      <c r="E7" s="902" t="s">
        <v>5</v>
      </c>
    </row>
    <row r="8" spans="1:6" x14ac:dyDescent="0.25">
      <c r="A8" s="691" t="s">
        <v>193</v>
      </c>
      <c r="B8" s="58">
        <v>196</v>
      </c>
      <c r="C8" s="58">
        <v>2022</v>
      </c>
      <c r="D8" s="129" t="s">
        <v>1371</v>
      </c>
      <c r="E8" s="902" t="s">
        <v>5</v>
      </c>
    </row>
    <row r="9" spans="1:6" x14ac:dyDescent="0.25">
      <c r="A9" s="691" t="s">
        <v>194</v>
      </c>
      <c r="B9" s="58">
        <v>52.1</v>
      </c>
      <c r="C9" s="58">
        <v>2022</v>
      </c>
      <c r="D9" s="129" t="s">
        <v>1371</v>
      </c>
      <c r="E9" s="902" t="s">
        <v>5</v>
      </c>
    </row>
    <row r="10" spans="1:6" x14ac:dyDescent="0.25">
      <c r="A10" s="726" t="s">
        <v>195</v>
      </c>
      <c r="B10" s="61">
        <v>160</v>
      </c>
      <c r="C10" s="61">
        <v>2022</v>
      </c>
      <c r="D10" s="359" t="s">
        <v>1371</v>
      </c>
      <c r="E10" s="901" t="s">
        <v>5</v>
      </c>
    </row>
  </sheetData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V37"/>
  <sheetViews>
    <sheetView zoomScale="90" zoomScaleNormal="90" workbookViewId="0"/>
  </sheetViews>
  <sheetFormatPr defaultRowHeight="15" x14ac:dyDescent="0.25"/>
  <cols>
    <col min="1" max="1" width="44" style="29" customWidth="1"/>
    <col min="2" max="2" width="9.28515625" style="29" customWidth="1"/>
    <col min="3" max="3" width="9.5703125" style="29" customWidth="1"/>
    <col min="4" max="4" width="8.85546875" style="29" customWidth="1"/>
    <col min="5" max="5" width="10.42578125" style="29" customWidth="1"/>
    <col min="6" max="6" width="9.85546875" style="29" customWidth="1"/>
    <col min="7" max="7" width="9" style="29" customWidth="1"/>
    <col min="8" max="8" width="10.85546875" style="29" customWidth="1"/>
    <col min="9" max="9" width="10.140625" style="29" customWidth="1"/>
    <col min="10" max="10" width="10.28515625" style="29" customWidth="1"/>
    <col min="11" max="16" width="9.140625" style="29" customWidth="1"/>
    <col min="17" max="16384" width="9.140625" style="29"/>
  </cols>
  <sheetData>
    <row r="1" spans="1:22" x14ac:dyDescent="0.25">
      <c r="B1" s="255"/>
    </row>
    <row r="2" spans="1:22" x14ac:dyDescent="0.25">
      <c r="B2" s="255"/>
    </row>
    <row r="3" spans="1:22" ht="18.75" x14ac:dyDescent="0.3">
      <c r="A3" s="660" t="s">
        <v>211</v>
      </c>
    </row>
    <row r="4" spans="1:22" x14ac:dyDescent="0.25">
      <c r="A4" s="694"/>
      <c r="B4" s="1216">
        <v>2019</v>
      </c>
      <c r="C4" s="1217"/>
      <c r="D4" s="1218"/>
      <c r="E4" s="1216">
        <v>2020</v>
      </c>
      <c r="F4" s="1217"/>
      <c r="G4" s="1218"/>
      <c r="H4" s="1216">
        <v>2021</v>
      </c>
      <c r="I4" s="1217"/>
      <c r="J4" s="1218"/>
      <c r="K4" s="591"/>
      <c r="L4" s="391"/>
      <c r="M4" s="391"/>
      <c r="N4" s="391"/>
      <c r="O4" s="391"/>
      <c r="P4" s="391"/>
      <c r="Q4" s="391"/>
      <c r="R4" s="391"/>
      <c r="S4" s="391"/>
      <c r="T4" s="391"/>
      <c r="U4" s="391"/>
      <c r="V4" s="391"/>
    </row>
    <row r="5" spans="1:22" x14ac:dyDescent="0.25">
      <c r="A5" s="705"/>
      <c r="B5" s="875" t="s">
        <v>16</v>
      </c>
      <c r="C5" s="876" t="s">
        <v>212</v>
      </c>
      <c r="D5" s="877" t="s">
        <v>213</v>
      </c>
      <c r="E5" s="875" t="s">
        <v>16</v>
      </c>
      <c r="F5" s="876" t="s">
        <v>212</v>
      </c>
      <c r="G5" s="877" t="s">
        <v>213</v>
      </c>
      <c r="H5" s="875" t="s">
        <v>16</v>
      </c>
      <c r="I5" s="876" t="s">
        <v>212</v>
      </c>
      <c r="J5" s="877" t="s">
        <v>213</v>
      </c>
      <c r="K5" s="365"/>
      <c r="L5" s="213"/>
      <c r="M5" s="213"/>
      <c r="N5" s="213"/>
      <c r="O5" s="213"/>
      <c r="P5" s="213"/>
      <c r="Q5" s="213"/>
      <c r="R5" s="213"/>
      <c r="S5" s="213"/>
      <c r="T5" s="213"/>
      <c r="U5" s="213"/>
      <c r="V5" s="213"/>
    </row>
    <row r="6" spans="1:22" x14ac:dyDescent="0.25">
      <c r="A6" s="706" t="s">
        <v>214</v>
      </c>
      <c r="B6" s="974">
        <v>464</v>
      </c>
      <c r="C6" s="975">
        <v>391</v>
      </c>
      <c r="D6" s="947">
        <v>73</v>
      </c>
      <c r="E6" s="975">
        <v>429</v>
      </c>
      <c r="F6" s="975">
        <v>356</v>
      </c>
      <c r="G6" s="947">
        <v>73</v>
      </c>
      <c r="H6" s="601">
        <v>432</v>
      </c>
      <c r="I6" s="618">
        <v>367</v>
      </c>
      <c r="J6" s="947">
        <v>65</v>
      </c>
      <c r="K6" s="442"/>
      <c r="L6" s="263"/>
      <c r="M6" s="213"/>
      <c r="N6" s="263"/>
      <c r="O6" s="263"/>
      <c r="P6" s="213"/>
      <c r="Q6" s="263"/>
      <c r="R6" s="263"/>
      <c r="S6" s="213"/>
      <c r="T6" s="213"/>
      <c r="U6" s="213"/>
      <c r="V6" s="213"/>
    </row>
    <row r="7" spans="1:22" x14ac:dyDescent="0.25">
      <c r="A7" s="707" t="s">
        <v>215</v>
      </c>
      <c r="B7" s="976">
        <v>0</v>
      </c>
      <c r="C7" s="977">
        <v>0</v>
      </c>
      <c r="D7" s="978">
        <v>0</v>
      </c>
      <c r="E7" s="977">
        <v>0</v>
      </c>
      <c r="F7" s="977">
        <v>0</v>
      </c>
      <c r="G7" s="978">
        <v>0</v>
      </c>
      <c r="H7" s="755">
        <v>0</v>
      </c>
      <c r="I7" s="692">
        <v>0</v>
      </c>
      <c r="J7" s="978">
        <v>0</v>
      </c>
      <c r="K7" s="443"/>
      <c r="L7" s="264"/>
      <c r="M7" s="213"/>
      <c r="N7" s="264"/>
      <c r="O7" s="264"/>
      <c r="P7" s="213"/>
      <c r="Q7" s="264"/>
      <c r="R7" s="264"/>
      <c r="S7" s="213"/>
      <c r="T7" s="213"/>
      <c r="U7" s="213"/>
      <c r="V7" s="213"/>
    </row>
    <row r="8" spans="1:22" x14ac:dyDescent="0.25">
      <c r="A8" s="708" t="s">
        <v>216</v>
      </c>
      <c r="B8" s="979">
        <v>0</v>
      </c>
      <c r="C8" s="980">
        <v>0</v>
      </c>
      <c r="D8" s="981">
        <v>0</v>
      </c>
      <c r="E8" s="980">
        <v>0</v>
      </c>
      <c r="F8" s="980">
        <v>0</v>
      </c>
      <c r="G8" s="981">
        <v>0</v>
      </c>
      <c r="H8" s="756">
        <v>0</v>
      </c>
      <c r="I8" s="693">
        <v>0</v>
      </c>
      <c r="J8" s="981">
        <v>0</v>
      </c>
      <c r="K8" s="443"/>
      <c r="L8" s="264"/>
      <c r="M8" s="213"/>
      <c r="N8" s="264"/>
      <c r="O8" s="264"/>
      <c r="P8" s="213"/>
      <c r="Q8" s="264"/>
      <c r="R8" s="264"/>
      <c r="S8" s="213"/>
      <c r="T8" s="213"/>
      <c r="U8" s="213"/>
      <c r="V8" s="213"/>
    </row>
    <row r="9" spans="1:22" x14ac:dyDescent="0.25">
      <c r="Q9" s="255"/>
      <c r="R9" s="255"/>
      <c r="S9" s="255"/>
    </row>
    <row r="10" spans="1:22" ht="18.75" x14ac:dyDescent="0.3">
      <c r="A10" s="660" t="s">
        <v>222</v>
      </c>
    </row>
    <row r="11" spans="1:22" x14ac:dyDescent="0.25">
      <c r="A11" s="208"/>
      <c r="B11" s="587">
        <v>2020</v>
      </c>
      <c r="C11" s="587">
        <v>2021</v>
      </c>
      <c r="D11" s="592">
        <v>2022</v>
      </c>
      <c r="E11" s="587"/>
      <c r="F11" s="587"/>
    </row>
    <row r="12" spans="1:22" x14ac:dyDescent="0.25">
      <c r="A12" s="709" t="s">
        <v>944</v>
      </c>
      <c r="B12" s="602">
        <v>29</v>
      </c>
      <c r="C12" s="602">
        <v>34</v>
      </c>
      <c r="D12" s="602">
        <v>37</v>
      </c>
      <c r="F12" s="264"/>
      <c r="I12" s="157"/>
      <c r="J12" s="157"/>
      <c r="K12" s="157"/>
      <c r="L12" s="255"/>
    </row>
    <row r="13" spans="1:22" x14ac:dyDescent="0.25">
      <c r="A13" s="710" t="s">
        <v>945</v>
      </c>
      <c r="B13" s="753">
        <v>0</v>
      </c>
      <c r="C13" s="753">
        <v>0</v>
      </c>
      <c r="D13" s="753">
        <v>0</v>
      </c>
      <c r="F13" s="264"/>
      <c r="I13" s="157"/>
      <c r="J13" s="157"/>
      <c r="K13" s="157"/>
      <c r="L13" s="255"/>
    </row>
    <row r="14" spans="1:22" x14ac:dyDescent="0.25">
      <c r="A14" s="710" t="s">
        <v>943</v>
      </c>
      <c r="B14" s="753">
        <v>236</v>
      </c>
      <c r="C14" s="753">
        <v>250</v>
      </c>
      <c r="D14" s="753">
        <v>254</v>
      </c>
      <c r="F14" s="264"/>
      <c r="I14" s="157"/>
      <c r="J14" s="157"/>
      <c r="K14" s="157"/>
      <c r="L14" s="255"/>
    </row>
    <row r="15" spans="1:22" x14ac:dyDescent="0.25">
      <c r="A15" s="710" t="s">
        <v>946</v>
      </c>
      <c r="B15" s="753">
        <v>0</v>
      </c>
      <c r="C15" s="753">
        <v>0</v>
      </c>
      <c r="D15" s="753">
        <v>0</v>
      </c>
      <c r="I15" s="157"/>
      <c r="J15" s="157"/>
      <c r="K15" s="157"/>
      <c r="L15" s="255"/>
    </row>
    <row r="16" spans="1:22" x14ac:dyDescent="0.25">
      <c r="A16" s="710" t="s">
        <v>947</v>
      </c>
      <c r="B16" s="1038">
        <v>83</v>
      </c>
      <c r="C16" s="1038">
        <v>64</v>
      </c>
      <c r="D16" s="753">
        <v>79</v>
      </c>
      <c r="I16" s="157"/>
      <c r="J16" s="157"/>
      <c r="K16" s="157"/>
      <c r="L16" s="255"/>
    </row>
    <row r="17" spans="1:12" x14ac:dyDescent="0.25">
      <c r="A17" s="711" t="s">
        <v>948</v>
      </c>
      <c r="B17" s="754">
        <v>81</v>
      </c>
      <c r="C17" s="754">
        <v>84</v>
      </c>
      <c r="D17" s="754">
        <v>81</v>
      </c>
      <c r="I17" s="157"/>
      <c r="J17" s="157"/>
      <c r="K17" s="157"/>
      <c r="L17" s="255"/>
    </row>
    <row r="18" spans="1:12" x14ac:dyDescent="0.25">
      <c r="I18" s="157"/>
      <c r="J18" s="157"/>
      <c r="K18" s="157"/>
      <c r="L18" s="255"/>
    </row>
    <row r="19" spans="1:12" x14ac:dyDescent="0.25">
      <c r="I19" s="157"/>
      <c r="J19" s="157"/>
      <c r="K19" s="157"/>
      <c r="L19" s="255"/>
    </row>
    <row r="20" spans="1:12" x14ac:dyDescent="0.25">
      <c r="B20" s="587">
        <f>B11</f>
        <v>2020</v>
      </c>
      <c r="C20" s="587">
        <f>C11</f>
        <v>2021</v>
      </c>
      <c r="D20" s="592">
        <f>D11</f>
        <v>2022</v>
      </c>
      <c r="I20" s="157"/>
      <c r="J20" s="157"/>
      <c r="K20" s="157"/>
      <c r="L20" s="255"/>
    </row>
    <row r="21" spans="1:12" x14ac:dyDescent="0.25">
      <c r="A21" s="444" t="s">
        <v>944</v>
      </c>
      <c r="B21" s="291">
        <f>B12/SUM(B12:B17)*100</f>
        <v>6.7599067599067597</v>
      </c>
      <c r="C21" s="291">
        <f>C12/SUM(C12:C17)*100</f>
        <v>7.8703703703703702</v>
      </c>
      <c r="D21" s="291">
        <f>D12/SUM(D12:D17)*100</f>
        <v>8.2039911308204001</v>
      </c>
      <c r="I21" s="157"/>
      <c r="J21" s="157"/>
      <c r="K21" s="157"/>
      <c r="L21" s="255"/>
    </row>
    <row r="22" spans="1:12" x14ac:dyDescent="0.25">
      <c r="A22" s="445" t="s">
        <v>945</v>
      </c>
      <c r="B22" s="292">
        <f>B13/SUM(B12:B17)*100</f>
        <v>0</v>
      </c>
      <c r="C22" s="292">
        <f>C13/SUM(C12:C17)*100</f>
        <v>0</v>
      </c>
      <c r="D22" s="292">
        <f>D13/SUM(D12:D17)*100</f>
        <v>0</v>
      </c>
      <c r="I22" s="157"/>
      <c r="J22" s="157"/>
      <c r="K22" s="157"/>
      <c r="L22" s="255"/>
    </row>
    <row r="23" spans="1:12" x14ac:dyDescent="0.25">
      <c r="A23" s="445" t="s">
        <v>943</v>
      </c>
      <c r="B23" s="292">
        <f>B14/SUM(B12:B17)*100</f>
        <v>55.011655011655016</v>
      </c>
      <c r="C23" s="292">
        <f>C14/SUM(C12:C17)*100</f>
        <v>57.870370370370374</v>
      </c>
      <c r="D23" s="292">
        <f>D14/SUM(D12:D17)*100</f>
        <v>56.31929046563193</v>
      </c>
      <c r="I23" s="157"/>
      <c r="J23" s="157"/>
      <c r="K23" s="157"/>
      <c r="L23" s="255"/>
    </row>
    <row r="24" spans="1:12" x14ac:dyDescent="0.25">
      <c r="A24" s="445" t="s">
        <v>946</v>
      </c>
      <c r="B24" s="292">
        <f>B15/SUM(B12:B17)*100</f>
        <v>0</v>
      </c>
      <c r="C24" s="292">
        <f>C15/SUM(C12:C17)*100</f>
        <v>0</v>
      </c>
      <c r="D24" s="292">
        <f>D15/SUM(D12:D17)*100</f>
        <v>0</v>
      </c>
      <c r="I24" s="157"/>
      <c r="J24" s="157"/>
      <c r="K24" s="157"/>
      <c r="L24" s="255"/>
    </row>
    <row r="25" spans="1:12" x14ac:dyDescent="0.25">
      <c r="A25" s="445" t="s">
        <v>947</v>
      </c>
      <c r="B25" s="292">
        <f>B16/SUM(B12:B17)*100</f>
        <v>19.347319347319349</v>
      </c>
      <c r="C25" s="292">
        <f>C16/SUM(C12:C17)*100</f>
        <v>14.814814814814813</v>
      </c>
      <c r="D25" s="292">
        <f>D16/SUM(D12:D17)*100</f>
        <v>17.516629711751662</v>
      </c>
      <c r="I25" s="157"/>
      <c r="J25" s="157"/>
      <c r="K25" s="157"/>
      <c r="L25" s="255"/>
    </row>
    <row r="26" spans="1:12" x14ac:dyDescent="0.25">
      <c r="A26" s="446" t="s">
        <v>948</v>
      </c>
      <c r="B26" s="293">
        <f>B17/SUM(B12:B17)*100</f>
        <v>18.88111888111888</v>
      </c>
      <c r="C26" s="293">
        <f>C17/SUM(C12:C17)*100</f>
        <v>19.444444444444446</v>
      </c>
      <c r="D26" s="293">
        <f>D17/SUM(D12:D17)*100</f>
        <v>17.96008869179601</v>
      </c>
      <c r="I26" s="157"/>
      <c r="J26" s="157"/>
      <c r="K26" s="157"/>
      <c r="L26" s="255"/>
    </row>
    <row r="27" spans="1:12" x14ac:dyDescent="0.25">
      <c r="I27" s="157"/>
      <c r="J27" s="157"/>
      <c r="K27" s="157"/>
      <c r="L27" s="255"/>
    </row>
    <row r="28" spans="1:12" x14ac:dyDescent="0.25">
      <c r="I28" s="157"/>
      <c r="J28" s="157"/>
      <c r="K28" s="157"/>
      <c r="L28" s="255"/>
    </row>
    <row r="29" spans="1:12" x14ac:dyDescent="0.25">
      <c r="A29" s="748"/>
      <c r="B29" s="748"/>
      <c r="C29" s="748"/>
      <c r="D29" s="748"/>
      <c r="E29" s="748"/>
      <c r="I29" s="157"/>
      <c r="J29" s="157"/>
      <c r="K29" s="157"/>
      <c r="L29" s="255"/>
    </row>
    <row r="30" spans="1:12" x14ac:dyDescent="0.25">
      <c r="A30" s="749"/>
      <c r="B30" s="748"/>
      <c r="C30" s="748"/>
      <c r="D30" s="748"/>
      <c r="E30" s="585"/>
      <c r="I30" s="157"/>
      <c r="J30" s="157"/>
      <c r="K30" s="157"/>
      <c r="L30" s="255"/>
    </row>
    <row r="31" spans="1:12" x14ac:dyDescent="0.25">
      <c r="A31" s="749"/>
      <c r="B31" s="748"/>
      <c r="C31" s="748"/>
      <c r="D31" s="748"/>
      <c r="E31" s="748"/>
      <c r="I31" s="157"/>
      <c r="J31" s="157"/>
      <c r="K31" s="157"/>
      <c r="L31" s="255"/>
    </row>
    <row r="32" spans="1:12" x14ac:dyDescent="0.25">
      <c r="A32" s="749"/>
      <c r="B32" s="748"/>
      <c r="C32" s="748"/>
      <c r="D32" s="748"/>
      <c r="E32" s="748"/>
      <c r="I32" s="157"/>
      <c r="J32" s="157"/>
      <c r="K32" s="157"/>
      <c r="L32" s="255"/>
    </row>
    <row r="33" spans="1:12" x14ac:dyDescent="0.25">
      <c r="A33" s="749"/>
      <c r="B33" s="748"/>
      <c r="C33" s="748"/>
      <c r="D33" s="748"/>
      <c r="E33" s="748"/>
      <c r="I33" s="157"/>
      <c r="J33" s="157"/>
      <c r="K33" s="157"/>
      <c r="L33" s="255"/>
    </row>
    <row r="34" spans="1:12" x14ac:dyDescent="0.25">
      <c r="A34" s="749"/>
      <c r="B34" s="748"/>
      <c r="C34" s="748"/>
      <c r="D34" s="748"/>
      <c r="E34" s="748"/>
      <c r="I34" s="157"/>
      <c r="J34" s="157"/>
      <c r="K34" s="157"/>
      <c r="L34" s="255"/>
    </row>
    <row r="35" spans="1:12" x14ac:dyDescent="0.25">
      <c r="A35" s="749"/>
      <c r="B35" s="748"/>
      <c r="C35" s="748"/>
      <c r="D35" s="748"/>
      <c r="E35" s="748"/>
      <c r="I35" s="157"/>
      <c r="J35" s="157"/>
      <c r="K35" s="157"/>
      <c r="L35" s="255"/>
    </row>
    <row r="36" spans="1:12" x14ac:dyDescent="0.25">
      <c r="I36" s="157"/>
      <c r="J36" s="157"/>
      <c r="K36" s="157"/>
      <c r="L36" s="255"/>
    </row>
    <row r="37" spans="1:12" x14ac:dyDescent="0.25">
      <c r="I37" s="157"/>
      <c r="J37" s="157"/>
      <c r="K37" s="157"/>
      <c r="L37" s="255"/>
    </row>
  </sheetData>
  <mergeCells count="3">
    <mergeCell ref="B4:D4"/>
    <mergeCell ref="E4:G4"/>
    <mergeCell ref="H4:J4"/>
  </mergeCells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N22"/>
  <sheetViews>
    <sheetView zoomScale="90" zoomScaleNormal="90" workbookViewId="0"/>
  </sheetViews>
  <sheetFormatPr defaultRowHeight="15" x14ac:dyDescent="0.25"/>
  <cols>
    <col min="1" max="1" width="26.5703125" style="29" customWidth="1"/>
    <col min="2" max="2" width="12.5703125" style="29" bestFit="1" customWidth="1"/>
    <col min="3" max="3" width="12.85546875" style="29" customWidth="1"/>
    <col min="4" max="4" width="11.5703125" style="29" customWidth="1"/>
    <col min="5" max="5" width="16.28515625" style="29" customWidth="1"/>
    <col min="6" max="6" width="9.140625" style="255" customWidth="1"/>
    <col min="7" max="14" width="9.140625" style="255"/>
    <col min="15" max="16384" width="9.140625" style="29"/>
  </cols>
  <sheetData>
    <row r="1" spans="1:6" x14ac:dyDescent="0.25">
      <c r="A1" s="585"/>
      <c r="B1" s="213"/>
      <c r="C1" s="213"/>
      <c r="D1" s="213"/>
      <c r="E1" s="213"/>
    </row>
    <row r="2" spans="1:6" x14ac:dyDescent="0.25">
      <c r="A2" s="213"/>
      <c r="B2" s="213"/>
      <c r="C2" s="213"/>
      <c r="D2" s="213"/>
      <c r="E2" s="213"/>
    </row>
    <row r="3" spans="1:6" ht="18.75" x14ac:dyDescent="0.3">
      <c r="A3" s="660" t="s">
        <v>226</v>
      </c>
    </row>
    <row r="4" spans="1:6" ht="18.75" x14ac:dyDescent="0.3">
      <c r="A4" s="660" t="s">
        <v>227</v>
      </c>
    </row>
    <row r="5" spans="1:6" x14ac:dyDescent="0.25">
      <c r="B5" s="47"/>
      <c r="C5" s="47"/>
      <c r="D5" s="47"/>
      <c r="E5" s="47"/>
      <c r="F5" s="391"/>
    </row>
    <row r="6" spans="1:6" x14ac:dyDescent="0.25">
      <c r="A6" s="587"/>
      <c r="B6" s="587">
        <v>2018</v>
      </c>
      <c r="C6" s="587">
        <v>2019</v>
      </c>
      <c r="D6" s="587">
        <v>2020</v>
      </c>
    </row>
    <row r="7" spans="1:6" x14ac:dyDescent="0.25">
      <c r="A7" s="696" t="s">
        <v>225</v>
      </c>
      <c r="B7" s="602">
        <v>18.3</v>
      </c>
      <c r="C7" s="602">
        <v>22.2</v>
      </c>
      <c r="D7" s="602">
        <v>25.9</v>
      </c>
    </row>
    <row r="8" spans="1:6" x14ac:dyDescent="0.25">
      <c r="A8" s="697" t="s">
        <v>952</v>
      </c>
      <c r="B8" s="753">
        <v>0</v>
      </c>
      <c r="C8" s="753">
        <v>0</v>
      </c>
      <c r="D8" s="753">
        <v>0</v>
      </c>
    </row>
    <row r="9" spans="1:6" x14ac:dyDescent="0.25">
      <c r="A9" s="698" t="s">
        <v>224</v>
      </c>
      <c r="B9" s="754">
        <v>81.7</v>
      </c>
      <c r="C9" s="754">
        <v>77.8</v>
      </c>
      <c r="D9" s="754">
        <v>74.099999999999994</v>
      </c>
    </row>
    <row r="12" spans="1:6" x14ac:dyDescent="0.25">
      <c r="A12" s="587"/>
      <c r="B12" s="507">
        <f>B6</f>
        <v>2018</v>
      </c>
      <c r="C12" s="507">
        <f t="shared" ref="C12:D12" si="0">C6</f>
        <v>2019</v>
      </c>
      <c r="D12" s="507">
        <f t="shared" si="0"/>
        <v>2020</v>
      </c>
    </row>
    <row r="13" spans="1:6" x14ac:dyDescent="0.25">
      <c r="A13" s="702" t="s">
        <v>1669</v>
      </c>
      <c r="B13" s="699">
        <f>IF(ISBLANK(B7),"",B7)</f>
        <v>18.3</v>
      </c>
      <c r="C13" s="699">
        <f t="shared" ref="C13:D13" si="1">IF(ISBLANK(C7),"",C7)</f>
        <v>22.2</v>
      </c>
      <c r="D13" s="699">
        <f t="shared" si="1"/>
        <v>25.9</v>
      </c>
      <c r="E13" s="587" t="s">
        <v>502</v>
      </c>
    </row>
    <row r="14" spans="1:6" x14ac:dyDescent="0.25">
      <c r="A14" s="703" t="s">
        <v>1670</v>
      </c>
      <c r="B14" s="700">
        <f t="shared" ref="B14:D15" si="2">IF(ISBLANK(B8),"",B8)</f>
        <v>0</v>
      </c>
      <c r="C14" s="700">
        <f t="shared" si="2"/>
        <v>0</v>
      </c>
      <c r="D14" s="700">
        <f t="shared" si="2"/>
        <v>0</v>
      </c>
    </row>
    <row r="15" spans="1:6" x14ac:dyDescent="0.25">
      <c r="A15" s="704" t="s">
        <v>1671</v>
      </c>
      <c r="B15" s="701">
        <f t="shared" si="2"/>
        <v>81.7</v>
      </c>
      <c r="C15" s="701">
        <f t="shared" si="2"/>
        <v>77.8</v>
      </c>
      <c r="D15" s="701">
        <f t="shared" si="2"/>
        <v>74.099999999999994</v>
      </c>
    </row>
    <row r="16" spans="1:6" x14ac:dyDescent="0.25">
      <c r="A16" s="587"/>
      <c r="B16" s="587"/>
      <c r="C16" s="587"/>
    </row>
    <row r="17" spans="1:5" x14ac:dyDescent="0.25">
      <c r="A17" s="587"/>
      <c r="B17" s="507">
        <f>B6</f>
        <v>2018</v>
      </c>
      <c r="C17" s="507">
        <f t="shared" ref="C17:D17" si="3">C6</f>
        <v>2019</v>
      </c>
      <c r="D17" s="507">
        <f t="shared" si="3"/>
        <v>2020</v>
      </c>
      <c r="E17" s="161" t="s">
        <v>501</v>
      </c>
    </row>
    <row r="18" spans="1:5" x14ac:dyDescent="0.25">
      <c r="A18" s="702" t="s">
        <v>1672</v>
      </c>
      <c r="B18" s="699">
        <f>IF(ISBLANK(B7),"",B7)</f>
        <v>18.3</v>
      </c>
      <c r="C18" s="699">
        <f t="shared" ref="C18:D18" si="4">IF(ISBLANK(C7),"",C7)</f>
        <v>22.2</v>
      </c>
      <c r="D18" s="699">
        <f t="shared" si="4"/>
        <v>25.9</v>
      </c>
    </row>
    <row r="19" spans="1:5" x14ac:dyDescent="0.25">
      <c r="A19" s="703" t="s">
        <v>1673</v>
      </c>
      <c r="B19" s="700">
        <f t="shared" ref="B19:D20" si="5">IF(ISBLANK(B8),"",B8)</f>
        <v>0</v>
      </c>
      <c r="C19" s="700">
        <f t="shared" si="5"/>
        <v>0</v>
      </c>
      <c r="D19" s="700">
        <f t="shared" si="5"/>
        <v>0</v>
      </c>
    </row>
    <row r="20" spans="1:5" x14ac:dyDescent="0.25">
      <c r="A20" s="704" t="s">
        <v>1674</v>
      </c>
      <c r="B20" s="701">
        <f t="shared" si="5"/>
        <v>81.7</v>
      </c>
      <c r="C20" s="701">
        <f t="shared" si="5"/>
        <v>77.8</v>
      </c>
      <c r="D20" s="701">
        <f t="shared" si="5"/>
        <v>74.099999999999994</v>
      </c>
    </row>
    <row r="21" spans="1:5" x14ac:dyDescent="0.25">
      <c r="A21" s="448"/>
      <c r="B21" s="213"/>
    </row>
    <row r="22" spans="1:5" x14ac:dyDescent="0.25">
      <c r="A22" s="448"/>
      <c r="B22" s="213"/>
    </row>
  </sheetData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J17"/>
  <sheetViews>
    <sheetView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11.140625" style="29" customWidth="1"/>
    <col min="5" max="5" width="9.140625" style="29"/>
    <col min="6" max="6" width="16" style="29" customWidth="1"/>
    <col min="7" max="7" width="8.140625" style="29" customWidth="1"/>
    <col min="8" max="8" width="11.85546875" style="29" customWidth="1"/>
    <col min="9" max="9" width="12.140625" style="29" customWidth="1"/>
    <col min="10" max="10" width="12.42578125" style="29" customWidth="1"/>
    <col min="11" max="16384" width="9.140625" style="29"/>
  </cols>
  <sheetData>
    <row r="1" spans="1:10" x14ac:dyDescent="0.25">
      <c r="B1" s="255"/>
    </row>
    <row r="2" spans="1:10" x14ac:dyDescent="0.25">
      <c r="B2" s="255"/>
    </row>
    <row r="3" spans="1:10" ht="15.75" x14ac:dyDescent="0.25">
      <c r="A3" s="640" t="s">
        <v>236</v>
      </c>
      <c r="F3" s="44"/>
      <c r="G3" s="640" t="s">
        <v>2914</v>
      </c>
    </row>
    <row r="4" spans="1:10" x14ac:dyDescent="0.25">
      <c r="A4" s="31" t="s">
        <v>4</v>
      </c>
      <c r="B4" s="931" t="s">
        <v>666</v>
      </c>
      <c r="C4" s="931" t="s">
        <v>667</v>
      </c>
      <c r="D4" s="931" t="s">
        <v>16</v>
      </c>
      <c r="F4" s="28"/>
      <c r="G4" s="670"/>
      <c r="H4" s="661" t="s">
        <v>668</v>
      </c>
      <c r="I4" s="661" t="s">
        <v>669</v>
      </c>
    </row>
    <row r="5" spans="1:10" x14ac:dyDescent="0.25">
      <c r="A5" s="750">
        <v>2020</v>
      </c>
      <c r="B5" s="612">
        <v>102.6</v>
      </c>
      <c r="C5" s="613">
        <v>98.9</v>
      </c>
      <c r="D5" s="1039">
        <v>100.6</v>
      </c>
      <c r="F5" s="28"/>
      <c r="G5" s="695">
        <f>A5</f>
        <v>2020</v>
      </c>
      <c r="H5" s="671">
        <f>IF(ISBLANK(B5),"",B5)</f>
        <v>102.6</v>
      </c>
      <c r="I5" s="620">
        <f t="shared" ref="H5:I7" si="0">IF(ISBLANK(C5),"",C5)</f>
        <v>98.9</v>
      </c>
    </row>
    <row r="6" spans="1:10" x14ac:dyDescent="0.25">
      <c r="A6" s="751">
        <v>2021</v>
      </c>
      <c r="B6" s="603">
        <v>106.3</v>
      </c>
      <c r="C6" s="614">
        <v>111</v>
      </c>
      <c r="D6" s="948">
        <v>108.8</v>
      </c>
      <c r="F6" s="44"/>
      <c r="G6" s="695">
        <f t="shared" ref="G6:G7" si="1">A6</f>
        <v>2021</v>
      </c>
      <c r="H6" s="672">
        <f t="shared" si="0"/>
        <v>106.3</v>
      </c>
      <c r="I6" s="621">
        <f t="shared" si="0"/>
        <v>111</v>
      </c>
    </row>
    <row r="7" spans="1:10" x14ac:dyDescent="0.25">
      <c r="A7" s="752">
        <v>2022</v>
      </c>
      <c r="B7" s="603">
        <v>101.5</v>
      </c>
      <c r="C7" s="614">
        <v>103.3</v>
      </c>
      <c r="D7" s="948">
        <v>102.6</v>
      </c>
      <c r="F7" s="44"/>
      <c r="G7" s="695">
        <f t="shared" si="1"/>
        <v>2022</v>
      </c>
      <c r="H7" s="673">
        <f t="shared" si="0"/>
        <v>101.5</v>
      </c>
      <c r="I7" s="622">
        <f t="shared" si="0"/>
        <v>103.3</v>
      </c>
    </row>
    <row r="8" spans="1:10" x14ac:dyDescent="0.25">
      <c r="A8" s="593"/>
      <c r="B8" s="572"/>
      <c r="C8" s="572"/>
      <c r="D8" s="572"/>
      <c r="F8" s="21"/>
      <c r="G8" s="574"/>
      <c r="H8" s="572"/>
      <c r="I8" s="572"/>
    </row>
    <row r="9" spans="1:10" x14ac:dyDescent="0.25">
      <c r="A9" s="594"/>
      <c r="B9" s="199"/>
      <c r="C9" s="199"/>
      <c r="D9" s="199"/>
      <c r="F9" s="21"/>
      <c r="G9" s="262"/>
      <c r="H9" s="262"/>
      <c r="I9" s="255"/>
      <c r="J9" s="255"/>
    </row>
    <row r="10" spans="1:10" x14ac:dyDescent="0.25">
      <c r="A10" s="595"/>
      <c r="B10" s="199"/>
      <c r="C10" s="199"/>
      <c r="D10" s="199"/>
      <c r="E10" s="255"/>
      <c r="J10" s="255"/>
    </row>
    <row r="11" spans="1:10" ht="15.75" x14ac:dyDescent="0.25">
      <c r="A11" s="595"/>
      <c r="B11" s="213"/>
      <c r="C11" s="213"/>
      <c r="D11" s="213"/>
      <c r="G11" s="640" t="s">
        <v>2915</v>
      </c>
    </row>
    <row r="12" spans="1:10" x14ac:dyDescent="0.25">
      <c r="G12" s="670"/>
      <c r="H12" s="661" t="s">
        <v>670</v>
      </c>
      <c r="I12" s="661" t="s">
        <v>671</v>
      </c>
    </row>
    <row r="13" spans="1:10" x14ac:dyDescent="0.25">
      <c r="G13" s="695">
        <f>A5</f>
        <v>2020</v>
      </c>
      <c r="H13" s="671">
        <f>IF(ISBLANK(B5),"",B5)</f>
        <v>102.6</v>
      </c>
      <c r="I13" s="620">
        <f>IF(ISBLANK(C5),"",C5)</f>
        <v>98.9</v>
      </c>
      <c r="J13" s="374"/>
    </row>
    <row r="14" spans="1:10" x14ac:dyDescent="0.25">
      <c r="G14" s="695">
        <f t="shared" ref="G14:G15" si="2">A6</f>
        <v>2021</v>
      </c>
      <c r="H14" s="672">
        <f t="shared" ref="H14:I14" si="3">IF(ISBLANK(B6),"",B6)</f>
        <v>106.3</v>
      </c>
      <c r="I14" s="621">
        <f t="shared" si="3"/>
        <v>111</v>
      </c>
      <c r="J14" s="375"/>
    </row>
    <row r="15" spans="1:10" x14ac:dyDescent="0.25">
      <c r="G15" s="695">
        <f t="shared" si="2"/>
        <v>2022</v>
      </c>
      <c r="H15" s="673">
        <f t="shared" ref="H15:I15" si="4">IF(ISBLANK(B7),"",B7)</f>
        <v>101.5</v>
      </c>
      <c r="I15" s="622">
        <f t="shared" si="4"/>
        <v>103.3</v>
      </c>
      <c r="J15" s="375"/>
    </row>
    <row r="16" spans="1:10" x14ac:dyDescent="0.25">
      <c r="G16" s="574"/>
      <c r="H16" s="572"/>
      <c r="I16" s="572"/>
      <c r="J16" s="199"/>
    </row>
    <row r="17" spans="7:10" x14ac:dyDescent="0.25">
      <c r="G17" s="213"/>
      <c r="H17" s="213"/>
      <c r="I17" s="213"/>
      <c r="J17" s="199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Z1950"/>
  <sheetViews>
    <sheetView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1.425781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9" width="14.140625" style="5" customWidth="1"/>
    <col min="10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4"/>
      <c r="B1" s="314"/>
      <c r="C1" s="314"/>
      <c r="D1" s="314"/>
      <c r="E1" s="314"/>
      <c r="F1" s="314"/>
      <c r="G1" s="314"/>
      <c r="H1" s="314"/>
      <c r="I1" s="314"/>
      <c r="J1" s="314"/>
      <c r="K1" s="314"/>
    </row>
    <row r="2" spans="1:26" ht="45" customHeight="1" x14ac:dyDescent="0.2">
      <c r="A2" s="314"/>
      <c r="B2" s="314"/>
      <c r="C2" s="314"/>
      <c r="D2" s="314"/>
      <c r="E2" s="314"/>
      <c r="F2" s="314"/>
      <c r="G2" s="314"/>
      <c r="H2" s="314"/>
      <c r="I2" s="314"/>
      <c r="J2" s="314"/>
      <c r="K2" s="314"/>
      <c r="L2" s="457"/>
    </row>
    <row r="3" spans="1:26" ht="45" customHeight="1" x14ac:dyDescent="0.2">
      <c r="A3" s="314"/>
      <c r="B3" s="314"/>
      <c r="C3" s="314"/>
      <c r="D3" s="314"/>
      <c r="E3" s="314"/>
      <c r="F3" s="314"/>
      <c r="G3" s="314"/>
      <c r="H3" s="314"/>
      <c r="I3" s="314"/>
      <c r="J3" s="314"/>
      <c r="K3" s="314"/>
      <c r="L3" s="457"/>
    </row>
    <row r="4" spans="1:26" ht="45" customHeight="1" x14ac:dyDescent="0.2">
      <c r="A4" s="314"/>
      <c r="B4" s="314"/>
      <c r="C4" s="314"/>
      <c r="D4" s="314"/>
      <c r="E4" s="314"/>
      <c r="F4" s="314"/>
      <c r="G4" s="314"/>
      <c r="H4" s="314"/>
      <c r="I4" s="314"/>
      <c r="J4" s="314"/>
      <c r="K4" s="314"/>
      <c r="L4" s="457"/>
    </row>
    <row r="5" spans="1:26" ht="45" customHeight="1" x14ac:dyDescent="0.2">
      <c r="A5" s="314"/>
      <c r="B5" s="314"/>
      <c r="C5" s="314"/>
      <c r="D5" s="314"/>
      <c r="E5" s="314"/>
      <c r="F5" s="314"/>
      <c r="G5" s="314"/>
      <c r="H5" s="314"/>
      <c r="I5" s="314"/>
      <c r="J5" s="314"/>
      <c r="K5" s="314"/>
      <c r="L5" s="457"/>
    </row>
    <row r="6" spans="1:26" ht="45" customHeight="1" x14ac:dyDescent="0.2">
      <c r="A6" s="314"/>
      <c r="B6" s="314"/>
      <c r="C6" s="314"/>
      <c r="D6" s="314"/>
      <c r="E6" s="314"/>
      <c r="F6" s="314"/>
      <c r="G6" s="314"/>
      <c r="H6" s="314"/>
      <c r="I6" s="314"/>
      <c r="J6" s="314"/>
      <c r="K6" s="314"/>
      <c r="L6" s="457"/>
    </row>
    <row r="7" spans="1:26" ht="45" customHeight="1" x14ac:dyDescent="0.2">
      <c r="A7" s="314"/>
      <c r="B7" s="314"/>
      <c r="C7" s="314"/>
      <c r="D7" s="314"/>
      <c r="E7" s="314"/>
      <c r="F7" s="314"/>
      <c r="G7" s="314"/>
      <c r="H7" s="314"/>
      <c r="I7" s="314"/>
      <c r="J7" s="314"/>
      <c r="K7" s="314"/>
      <c r="L7" s="457"/>
    </row>
    <row r="8" spans="1:26" ht="45" customHeight="1" x14ac:dyDescent="0.2">
      <c r="A8" s="314"/>
      <c r="B8" s="314"/>
      <c r="C8" s="314"/>
      <c r="D8" s="314"/>
      <c r="E8" s="314"/>
      <c r="F8" s="314"/>
      <c r="G8" s="314"/>
      <c r="H8" s="314"/>
      <c r="I8" s="314"/>
      <c r="J8" s="314"/>
      <c r="K8" s="314"/>
      <c r="L8" s="457"/>
    </row>
    <row r="9" spans="1:26" ht="45" customHeight="1" x14ac:dyDescent="0.2">
      <c r="A9" s="314"/>
      <c r="B9" s="314"/>
      <c r="C9" s="314"/>
      <c r="D9" s="314"/>
      <c r="E9" s="314"/>
      <c r="F9" s="314"/>
      <c r="G9" s="314"/>
      <c r="H9" s="314"/>
      <c r="I9" s="314"/>
      <c r="J9" s="314"/>
      <c r="K9" s="314"/>
      <c r="L9" s="457"/>
    </row>
    <row r="10" spans="1:26" ht="45" customHeight="1" x14ac:dyDescent="0.2">
      <c r="A10" s="314"/>
      <c r="B10" s="314"/>
      <c r="C10" s="314"/>
      <c r="D10" s="314"/>
      <c r="E10" s="314"/>
      <c r="F10" s="314"/>
      <c r="G10" s="314"/>
      <c r="H10" s="314"/>
      <c r="I10" s="314"/>
      <c r="J10" s="314"/>
      <c r="K10" s="314"/>
      <c r="L10" s="457"/>
    </row>
    <row r="11" spans="1:26" ht="45" customHeight="1" x14ac:dyDescent="0.2">
      <c r="A11" s="314"/>
      <c r="B11" s="314"/>
      <c r="C11" s="314"/>
      <c r="D11" s="314"/>
      <c r="E11" s="314"/>
      <c r="F11" s="314"/>
      <c r="G11" s="314"/>
      <c r="H11" s="314"/>
      <c r="I11" s="314"/>
      <c r="J11" s="314"/>
      <c r="K11" s="314"/>
      <c r="L11" s="457"/>
    </row>
    <row r="12" spans="1:26" ht="45" customHeight="1" x14ac:dyDescent="0.2">
      <c r="A12" s="314"/>
      <c r="B12" s="314"/>
      <c r="C12" s="314"/>
      <c r="D12" s="314"/>
      <c r="E12" s="314"/>
      <c r="F12" s="314"/>
      <c r="G12" s="314"/>
      <c r="H12" s="314"/>
      <c r="I12" s="314"/>
      <c r="J12" s="314"/>
      <c r="K12" s="314"/>
      <c r="L12" s="457"/>
    </row>
    <row r="13" spans="1:26" ht="45" customHeight="1" x14ac:dyDescent="0.2">
      <c r="A13" s="314"/>
      <c r="B13" s="314"/>
      <c r="C13" s="314"/>
      <c r="D13" s="314"/>
      <c r="E13" s="314"/>
      <c r="F13" s="314"/>
      <c r="G13" s="314"/>
      <c r="H13" s="314"/>
      <c r="I13" s="314"/>
      <c r="J13" s="314"/>
      <c r="K13" s="314"/>
      <c r="L13" s="457"/>
    </row>
    <row r="14" spans="1:26" ht="45" customHeight="1" x14ac:dyDescent="0.2">
      <c r="A14" s="314"/>
      <c r="B14" s="314"/>
      <c r="C14" s="314"/>
      <c r="D14" s="314"/>
      <c r="E14" s="314"/>
      <c r="F14" s="314"/>
      <c r="G14" s="314"/>
      <c r="H14" s="314"/>
      <c r="I14" s="314"/>
      <c r="J14" s="314"/>
      <c r="K14" s="314"/>
      <c r="L14" s="457"/>
    </row>
    <row r="15" spans="1:26" ht="60" customHeight="1" x14ac:dyDescent="0.2">
      <c r="A15" s="1156" t="str">
        <f>'DEM1'!B2</f>
        <v>Сурдулица</v>
      </c>
      <c r="B15" s="1156"/>
      <c r="C15" s="1156"/>
      <c r="D15" s="1156"/>
      <c r="E15" s="1156"/>
      <c r="F15" s="1156"/>
      <c r="G15" s="1156"/>
      <c r="H15" s="1156"/>
      <c r="I15" s="1156"/>
      <c r="J15" s="1156"/>
      <c r="K15" s="1156"/>
    </row>
    <row r="16" spans="1:26" s="18" customFormat="1" ht="59.25" customHeight="1" x14ac:dyDescent="0.25">
      <c r="A16" s="846"/>
      <c r="B16" s="846"/>
      <c r="C16" s="846"/>
      <c r="D16" s="846"/>
      <c r="E16" s="846"/>
      <c r="F16" s="846"/>
      <c r="G16" s="846"/>
      <c r="H16" s="846"/>
      <c r="I16" s="846"/>
      <c r="J16" s="846"/>
      <c r="K16" s="846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3"/>
      <c r="B17" s="843"/>
      <c r="C17" s="843"/>
      <c r="D17" s="843"/>
      <c r="E17" s="843"/>
      <c r="F17" s="843"/>
      <c r="G17" s="843"/>
      <c r="H17" s="843"/>
      <c r="I17" s="843"/>
      <c r="J17" s="843"/>
      <c r="K17" s="843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3"/>
      <c r="B18" s="843"/>
      <c r="C18" s="843"/>
      <c r="D18" s="843"/>
      <c r="E18" s="843"/>
      <c r="F18" s="843"/>
      <c r="G18" s="843"/>
      <c r="H18" s="843"/>
      <c r="I18" s="843"/>
      <c r="J18" s="843"/>
      <c r="K18" s="843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5"/>
      <c r="B19" s="845"/>
      <c r="C19" s="845"/>
      <c r="D19" s="845"/>
      <c r="E19" s="845"/>
      <c r="F19" s="845"/>
      <c r="G19" s="845"/>
      <c r="H19" s="845"/>
      <c r="I19" s="845"/>
      <c r="J19" s="845"/>
      <c r="K19" s="845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5"/>
      <c r="B20" s="845"/>
      <c r="C20" s="845"/>
      <c r="D20" s="845"/>
      <c r="E20" s="845"/>
      <c r="F20" s="845"/>
      <c r="G20" s="845"/>
      <c r="H20" s="845"/>
      <c r="I20" s="845"/>
      <c r="J20" s="845"/>
      <c r="K20" s="845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5"/>
      <c r="B21" s="845"/>
      <c r="C21" s="845"/>
      <c r="D21" s="845"/>
      <c r="E21" s="845"/>
      <c r="F21" s="845"/>
      <c r="G21" s="845"/>
      <c r="H21" s="845"/>
      <c r="I21" s="845"/>
      <c r="J21" s="845"/>
      <c r="K21" s="845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5"/>
      <c r="B22" s="845"/>
      <c r="C22" s="845"/>
      <c r="D22" s="845"/>
      <c r="E22" s="845"/>
      <c r="F22" s="845"/>
      <c r="G22" s="845"/>
      <c r="H22" s="845"/>
      <c r="I22" s="845"/>
      <c r="J22" s="845"/>
      <c r="K22" s="845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5"/>
      <c r="B23" s="845"/>
      <c r="C23" s="845"/>
      <c r="D23" s="845"/>
      <c r="E23" s="845"/>
      <c r="F23" s="845"/>
      <c r="G23" s="845"/>
      <c r="H23" s="845"/>
      <c r="I23" s="845"/>
      <c r="J23" s="845"/>
      <c r="K23" s="845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3"/>
      <c r="B24" s="843"/>
      <c r="C24" s="843"/>
      <c r="D24" s="843"/>
      <c r="E24" s="843"/>
      <c r="F24" s="843"/>
      <c r="G24" s="843"/>
      <c r="H24" s="843"/>
      <c r="I24" s="843"/>
      <c r="J24" s="843"/>
      <c r="K24" s="843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3"/>
      <c r="B25" s="843"/>
      <c r="C25" s="843"/>
      <c r="D25" s="843"/>
      <c r="E25" s="843"/>
      <c r="F25" s="843"/>
      <c r="G25" s="843"/>
      <c r="H25" s="843"/>
      <c r="I25" s="843"/>
      <c r="J25" s="843"/>
      <c r="K25" s="843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5"/>
      <c r="B26" s="845"/>
      <c r="C26" s="845"/>
      <c r="D26" s="845"/>
      <c r="E26" s="845"/>
      <c r="F26" s="845"/>
      <c r="G26" s="845"/>
      <c r="H26" s="845"/>
      <c r="I26" s="845"/>
      <c r="J26" s="845"/>
      <c r="K26" s="845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5"/>
      <c r="B27" s="845"/>
      <c r="C27" s="845"/>
      <c r="D27" s="845"/>
      <c r="E27" s="845"/>
      <c r="F27" s="845"/>
      <c r="G27" s="845"/>
      <c r="H27" s="845"/>
      <c r="I27" s="845"/>
      <c r="J27" s="845"/>
      <c r="K27" s="845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5"/>
      <c r="B28" s="845"/>
      <c r="C28" s="845"/>
      <c r="D28" s="845"/>
      <c r="E28" s="845"/>
      <c r="F28" s="845"/>
      <c r="G28" s="845"/>
      <c r="H28" s="845"/>
      <c r="I28" s="845"/>
      <c r="J28" s="845"/>
      <c r="K28" s="845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3"/>
      <c r="B29" s="843"/>
      <c r="C29" s="843"/>
      <c r="D29" s="843"/>
      <c r="E29" s="843"/>
      <c r="F29" s="843"/>
      <c r="G29" s="843"/>
      <c r="H29" s="843"/>
      <c r="I29" s="843"/>
      <c r="J29" s="843"/>
      <c r="K29" s="843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5"/>
      <c r="B30" s="845"/>
      <c r="C30" s="845"/>
      <c r="D30" s="845"/>
      <c r="E30" s="845"/>
      <c r="F30" s="845"/>
      <c r="G30" s="845"/>
      <c r="H30" s="845"/>
      <c r="I30" s="845"/>
      <c r="J30" s="845"/>
      <c r="K30" s="845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5"/>
      <c r="B31" s="845"/>
      <c r="C31" s="845"/>
      <c r="D31" s="845"/>
      <c r="E31" s="845"/>
      <c r="F31" s="845"/>
      <c r="G31" s="845"/>
      <c r="H31" s="845"/>
      <c r="I31" s="845"/>
      <c r="J31" s="845"/>
      <c r="K31" s="845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3"/>
      <c r="B32" s="843"/>
      <c r="C32" s="843"/>
      <c r="D32" s="843"/>
      <c r="E32" s="843"/>
      <c r="F32" s="843"/>
      <c r="G32" s="843"/>
      <c r="H32" s="843"/>
      <c r="I32" s="843"/>
      <c r="J32" s="843"/>
      <c r="K32" s="843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5.75" customHeight="1" x14ac:dyDescent="0.25">
      <c r="A33" s="1142" t="s">
        <v>2792</v>
      </c>
      <c r="B33" s="1142"/>
      <c r="C33" s="1142"/>
      <c r="D33" s="1142"/>
      <c r="E33" s="1142"/>
      <c r="F33" s="1142"/>
      <c r="G33" s="1142"/>
      <c r="H33" s="1142"/>
      <c r="I33" s="1142"/>
      <c r="J33" s="1142"/>
      <c r="K33" s="1142"/>
      <c r="L33" s="384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18" customFormat="1" ht="21.75" customHeight="1" x14ac:dyDescent="0.25">
      <c r="A34" s="567"/>
      <c r="B34" s="567"/>
      <c r="C34" s="567"/>
      <c r="D34" s="567"/>
      <c r="E34" s="567"/>
      <c r="F34" s="567"/>
      <c r="G34" s="567"/>
      <c r="H34" s="567"/>
      <c r="I34" s="567"/>
      <c r="J34" s="567"/>
      <c r="K34" s="567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20"/>
    </row>
    <row r="35" spans="1:26" s="18" customFormat="1" ht="21.75" customHeight="1" x14ac:dyDescent="0.25">
      <c r="A35" s="567"/>
      <c r="B35" s="567"/>
      <c r="C35" s="567"/>
      <c r="D35" s="567"/>
      <c r="E35" s="567"/>
      <c r="F35" s="567"/>
      <c r="G35" s="567"/>
      <c r="H35" s="567"/>
      <c r="I35" s="567"/>
      <c r="J35" s="567"/>
      <c r="K35" s="567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20"/>
    </row>
    <row r="36" spans="1:26" s="2" customFormat="1" ht="21.75" customHeight="1" x14ac:dyDescent="0.2">
      <c r="A36" s="316"/>
      <c r="B36" s="316"/>
      <c r="C36" s="317"/>
      <c r="D36" s="317"/>
      <c r="E36" s="316"/>
      <c r="F36" s="316"/>
      <c r="G36" s="316"/>
      <c r="H36" s="316"/>
      <c r="I36" s="316"/>
      <c r="J36" s="316"/>
      <c r="K36" s="372"/>
      <c r="L36" s="9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9" t="s">
        <v>991</v>
      </c>
      <c r="B37" s="470"/>
      <c r="C37" s="470"/>
      <c r="D37" s="470"/>
      <c r="E37" s="470"/>
      <c r="F37" s="470"/>
      <c r="G37" s="470"/>
      <c r="H37" s="470"/>
      <c r="I37" s="470"/>
      <c r="J37" s="470"/>
      <c r="K37" s="470"/>
      <c r="L37" s="462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41"/>
      <c r="B38" s="342"/>
      <c r="C38" s="342"/>
      <c r="D38" s="342"/>
      <c r="E38" s="342"/>
      <c r="F38" s="342"/>
      <c r="G38" s="342"/>
      <c r="H38" s="342"/>
      <c r="I38" s="342"/>
      <c r="J38" s="342"/>
      <c r="K38" s="342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9" t="s">
        <v>1579</v>
      </c>
      <c r="B39" s="342"/>
      <c r="C39" s="342"/>
      <c r="D39" s="342"/>
      <c r="E39" s="342"/>
      <c r="F39" s="342"/>
      <c r="G39" s="342"/>
      <c r="H39" s="342"/>
      <c r="I39" s="342"/>
      <c r="J39" s="342"/>
      <c r="K39" s="34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24.95" customHeight="1" x14ac:dyDescent="0.2">
      <c r="A40" s="795" t="s">
        <v>1316</v>
      </c>
      <c r="B40" s="550">
        <f>IF(ISBLANK('DEM1'!B7),"-",'DEM1'!B7)</f>
        <v>628</v>
      </c>
      <c r="C40" s="796" t="str">
        <f>IF(LEN('DEM1'!C7)&gt;0,"(" &amp; 'DEM1'!C7 &amp; ")", "-")</f>
        <v>(2022)</v>
      </c>
      <c r="D40" s="150"/>
      <c r="E40" s="316"/>
      <c r="F40" s="5"/>
      <c r="G40" s="5"/>
      <c r="H40" s="5"/>
      <c r="I40" s="5"/>
      <c r="J40" s="5"/>
      <c r="L40" s="337"/>
      <c r="M40" s="316"/>
      <c r="N40" s="316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5" t="s">
        <v>1317</v>
      </c>
      <c r="B41" s="319">
        <f>IF(ISBLANK('DEM1'!B8),"-",'DEM1'!B8)</f>
        <v>41</v>
      </c>
      <c r="C41" s="320" t="str">
        <f>IF(LEN('DEM1'!C8)&gt;0,"(" &amp; 'DEM1'!C8 &amp; ")", "-")</f>
        <v>(2022)</v>
      </c>
      <c r="D41" s="150"/>
      <c r="E41" s="316"/>
      <c r="L41" s="338"/>
      <c r="M41" s="339"/>
      <c r="N41" s="33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5" t="s">
        <v>1318</v>
      </c>
      <c r="B42" s="319">
        <f>IF(ISBLANK('DEM1'!B9),"-",'DEM1'!B9)</f>
        <v>17080</v>
      </c>
      <c r="C42" s="320" t="str">
        <f>IF(LEN('DEM1'!C9)&gt;0,"(" &amp; 'DEM1'!C9 &amp; ")", "-")</f>
        <v>(2022)</v>
      </c>
      <c r="D42" s="150"/>
      <c r="E42" s="316"/>
      <c r="L42" s="340"/>
      <c r="M42" s="340"/>
      <c r="N42" s="340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6" t="s">
        <v>1319</v>
      </c>
      <c r="B43" s="347">
        <f>IF(ISBLANK('DEM1'!B10),"-",'DEM1'!B10)</f>
        <v>27</v>
      </c>
      <c r="C43" s="348" t="str">
        <f>IF(LEN('DEM1'!C10)&gt;0,"(" &amp; 'DEM1'!C10 &amp; ")", "-")</f>
        <v>(2022)</v>
      </c>
      <c r="D43" s="150"/>
      <c r="E43" s="316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9" t="s">
        <v>1320</v>
      </c>
      <c r="B44" s="350">
        <f>IF(ISBLANK('DEM1'!B11),"-",'DEM1'!B11)</f>
        <v>9.6</v>
      </c>
      <c r="C44" s="351" t="str">
        <f>IF(LEN('DEM1'!C11)&gt;0,"(" &amp; 'DEM1'!C11 &amp; ")", "-")</f>
        <v>(2022)</v>
      </c>
      <c r="D44" s="150"/>
      <c r="E44" s="316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5" t="s">
        <v>1321</v>
      </c>
      <c r="B45" s="319">
        <f>IF(ISBLANK('DEM1'!B12),"-",'DEM1'!B12)</f>
        <v>19.8</v>
      </c>
      <c r="C45" s="320" t="str">
        <f>IF(LEN('DEM1'!C12)&gt;0,"(" &amp; 'DEM1'!C12 &amp; ")", "-")</f>
        <v>(2022)</v>
      </c>
      <c r="D45" s="150"/>
      <c r="E45" s="316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6" t="s">
        <v>1322</v>
      </c>
      <c r="B46" s="347">
        <f>IF(ISBLANK('DEM1'!B13),"-",'DEM1'!B13)</f>
        <v>-10.199999999999999</v>
      </c>
      <c r="C46" s="348" t="str">
        <f>IF(LEN('DEM1'!C13)&gt;0,"(" &amp; 'DEM1'!C13 &amp; ")", "-")</f>
        <v>(2022)</v>
      </c>
      <c r="D46" s="150"/>
      <c r="E46" s="316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24.95" customHeight="1" x14ac:dyDescent="0.2">
      <c r="A47" s="349" t="s">
        <v>1323</v>
      </c>
      <c r="B47" s="350">
        <f>IF(ISBLANK('DEM1'!B14),"-",'DEM1'!B14)</f>
        <v>72.09</v>
      </c>
      <c r="C47" s="351" t="str">
        <f>IF(LEN('DEM1'!C14)&gt;0,"(" &amp; 'DEM1'!C14 &amp; ")", "-")</f>
        <v>(2022)</v>
      </c>
      <c r="D47" s="150"/>
      <c r="E47" s="316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5" t="s">
        <v>1324</v>
      </c>
      <c r="B48" s="319">
        <f>IF(ISBLANK('DEM1'!B15),"-",'DEM1'!B15)</f>
        <v>44.3</v>
      </c>
      <c r="C48" s="320" t="str">
        <f>IF(LEN('DEM1'!C15)&gt;0,"(" &amp; 'DEM1'!C15 &amp; ")", "-")</f>
        <v>(2022)</v>
      </c>
      <c r="D48" s="150"/>
      <c r="E48" s="352"/>
      <c r="F48" s="4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5" t="s">
        <v>1325</v>
      </c>
      <c r="B49" s="319">
        <f>IF(ISBLANK('DEM1'!B16),"-",'DEM1'!B16)</f>
        <v>156.69999999999999</v>
      </c>
      <c r="C49" s="320" t="str">
        <f>IF(LEN('DEM1'!C16)&gt;0,"(" &amp; 'DEM1'!C16 &amp; ")", "-")</f>
        <v>(2022)</v>
      </c>
      <c r="D49" s="150"/>
      <c r="E49" s="316"/>
    </row>
    <row r="50" spans="1:26" ht="24.95" customHeight="1" x14ac:dyDescent="0.2">
      <c r="A50" s="346" t="s">
        <v>1326</v>
      </c>
      <c r="B50" s="388">
        <f>IF(ISBLANK('DEM6'!L34),"-",'DEM6'!L34)</f>
        <v>2.74</v>
      </c>
      <c r="C50" s="348" t="str">
        <f>IF(LEN('DEM6'!N36)&gt;0,"(" &amp; 'DEM6'!N36 &amp; ")", "-")</f>
        <v>(2022)</v>
      </c>
      <c r="D50" s="150"/>
      <c r="E50" s="316"/>
    </row>
    <row r="51" spans="1:26" ht="36" customHeight="1" x14ac:dyDescent="0.25">
      <c r="A51" s="389" t="s">
        <v>1327</v>
      </c>
      <c r="B51" s="319">
        <f>IF(ISBLANK('DEM7'!B4),"-",'DEM7'!B4)</f>
        <v>17077</v>
      </c>
      <c r="C51" s="320" t="str">
        <f>IF(LEN('DEM7'!B8)&gt;0,"(" &amp; 'DEM7'!B8 &amp; ")", "-")</f>
        <v>(2041)</v>
      </c>
      <c r="D51" s="150"/>
      <c r="E51" s="316"/>
      <c r="Y51" s="11"/>
      <c r="Z51" s="15"/>
    </row>
    <row r="52" spans="1:26" ht="24.95" customHeight="1" thickBot="1" x14ac:dyDescent="0.3">
      <c r="A52" s="797" t="s">
        <v>1328</v>
      </c>
      <c r="B52" s="465">
        <f>IF(ISBLANK('DEM7'!B5),"-",'DEM7'!B5)</f>
        <v>15920</v>
      </c>
      <c r="C52" s="798" t="str">
        <f>IF(LEN('DEM7'!B8)&gt;0,"(" &amp; 'DEM7'!B8 &amp; ")", "-")</f>
        <v>(2041)</v>
      </c>
      <c r="D52" s="150"/>
      <c r="E52" s="357"/>
      <c r="Y52" s="11"/>
      <c r="Z52" s="15"/>
    </row>
    <row r="53" spans="1:26" ht="24.95" customHeight="1" x14ac:dyDescent="0.25">
      <c r="A53" s="16"/>
      <c r="B53" s="26"/>
      <c r="C53" s="27"/>
      <c r="D53" s="27"/>
      <c r="E53" s="316"/>
      <c r="Y53" s="11"/>
      <c r="Z53" s="15"/>
    </row>
    <row r="54" spans="1:26" ht="24.95" customHeight="1" x14ac:dyDescent="0.25">
      <c r="A54" s="16"/>
      <c r="B54" s="26"/>
      <c r="C54" s="27"/>
      <c r="D54" s="27"/>
      <c r="E54" s="316"/>
      <c r="Y54" s="11"/>
      <c r="Z54" s="15"/>
    </row>
    <row r="55" spans="1:26" ht="24.95" customHeight="1" x14ac:dyDescent="0.25">
      <c r="A55" s="16"/>
      <c r="B55" s="26"/>
      <c r="C55" s="27"/>
      <c r="D55" s="27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345"/>
      <c r="B58" s="151"/>
      <c r="C58" s="150"/>
      <c r="D58" s="150"/>
      <c r="E58" s="247"/>
      <c r="F58" s="247"/>
      <c r="Y58" s="11"/>
      <c r="Z58" s="15"/>
    </row>
    <row r="59" spans="1:26" ht="24.95" customHeight="1" x14ac:dyDescent="0.3">
      <c r="A59" s="390" t="s">
        <v>2471</v>
      </c>
      <c r="B59" s="390"/>
      <c r="C59" s="390"/>
      <c r="D59" s="390"/>
      <c r="E59" s="390"/>
      <c r="F59" s="390"/>
      <c r="G59" s="149"/>
      <c r="Y59" s="11"/>
      <c r="Z59" s="15"/>
    </row>
    <row r="60" spans="1:26" ht="12" customHeight="1" x14ac:dyDescent="0.25">
      <c r="A60" s="213"/>
      <c r="B60" s="1158">
        <f>'DEM2'!A7</f>
        <v>2021</v>
      </c>
      <c r="C60" s="1158"/>
      <c r="D60" s="391"/>
      <c r="E60" s="1158">
        <f>'DEM2'!A8</f>
        <v>2022</v>
      </c>
      <c r="F60" s="1158"/>
      <c r="Y60" s="11"/>
      <c r="Z60" s="15"/>
    </row>
    <row r="61" spans="1:26" ht="18" customHeight="1" x14ac:dyDescent="0.25">
      <c r="A61" s="213"/>
      <c r="B61" s="1158"/>
      <c r="C61" s="1158"/>
      <c r="D61" s="392"/>
      <c r="E61" s="1158"/>
      <c r="F61" s="1158"/>
      <c r="Y61" s="11"/>
      <c r="Z61" s="15"/>
    </row>
    <row r="62" spans="1:26" ht="24.95" customHeight="1" thickBot="1" x14ac:dyDescent="0.3">
      <c r="A62" s="393"/>
      <c r="B62" s="799" t="s">
        <v>1202</v>
      </c>
      <c r="C62" s="799" t="s">
        <v>1203</v>
      </c>
      <c r="D62" s="394"/>
      <c r="E62" s="799" t="s">
        <v>1202</v>
      </c>
      <c r="F62" s="799" t="s">
        <v>1203</v>
      </c>
      <c r="Y62" s="11"/>
      <c r="Z62" s="15"/>
    </row>
    <row r="63" spans="1:26" ht="24.95" customHeight="1" x14ac:dyDescent="0.25">
      <c r="A63" s="800" t="s">
        <v>1329</v>
      </c>
      <c r="B63" s="550">
        <f>IF(ISBLANK('DEM2'!D7),"-",'DEM2'!D7)</f>
        <v>508</v>
      </c>
      <c r="C63" s="550">
        <f>IF(ISBLANK('DEM2'!C7),"-",'DEM2'!C7)</f>
        <v>561</v>
      </c>
      <c r="D63" s="550"/>
      <c r="E63" s="550">
        <f>IF(ISBLANK('DEM2'!D8),"-",'DEM2'!D8)</f>
        <v>493</v>
      </c>
      <c r="F63" s="550">
        <f>IF(ISBLANK('DEM2'!C8),"-",'DEM2'!C8)</f>
        <v>530</v>
      </c>
      <c r="Y63" s="11"/>
      <c r="Z63" s="15"/>
    </row>
    <row r="64" spans="1:26" ht="39.950000000000003" customHeight="1" x14ac:dyDescent="0.25">
      <c r="A64" s="783" t="s">
        <v>1330</v>
      </c>
      <c r="B64" s="319">
        <f>IF(ISBLANK('DEM2'!G7),"-",'DEM2'!G7)</f>
        <v>675</v>
      </c>
      <c r="C64" s="319">
        <f>IF(ISBLANK('DEM2'!F7),"-",'DEM2'!F7)</f>
        <v>723</v>
      </c>
      <c r="D64" s="791"/>
      <c r="E64" s="319">
        <f>IF(ISBLANK('DEM2'!G8),"-",'DEM2'!G8)</f>
        <v>608</v>
      </c>
      <c r="F64" s="319">
        <f>IF(ISBLANK('DEM2'!F8),"-",'DEM2'!F8)</f>
        <v>689</v>
      </c>
      <c r="Y64" s="11"/>
      <c r="Z64" s="15"/>
    </row>
    <row r="65" spans="1:26" ht="39.950000000000003" customHeight="1" x14ac:dyDescent="0.25">
      <c r="A65" s="346" t="s">
        <v>1331</v>
      </c>
      <c r="B65" s="347">
        <f>IF(ISBLANK('DEM2'!J7),"-",'DEM2'!J7)</f>
        <v>403</v>
      </c>
      <c r="C65" s="347">
        <f>IF(ISBLANK('DEM2'!I7),"-",'DEM2'!I7)</f>
        <v>416</v>
      </c>
      <c r="D65" s="395"/>
      <c r="E65" s="347">
        <f>IF(ISBLANK('DEM2'!J8),"-",'DEM2'!J8)</f>
        <v>382</v>
      </c>
      <c r="F65" s="347">
        <f>IF(ISBLANK('DEM2'!I8),"-",'DEM2'!I8)</f>
        <v>389</v>
      </c>
      <c r="Y65" s="11"/>
      <c r="Z65" s="15"/>
    </row>
    <row r="66" spans="1:26" ht="24.95" customHeight="1" x14ac:dyDescent="0.25">
      <c r="A66" s="349" t="s">
        <v>1332</v>
      </c>
      <c r="B66" s="350">
        <f>IF(ISBLANK('DEM2'!M7),"-",'DEM2'!M7)</f>
        <v>1495</v>
      </c>
      <c r="C66" s="350">
        <f>IF(ISBLANK('DEM2'!L7),"-",'DEM2'!L7)</f>
        <v>1603</v>
      </c>
      <c r="D66" s="396"/>
      <c r="E66" s="350">
        <f>IF(ISBLANK('DEM2'!M8),"-",'DEM2'!M8)</f>
        <v>1396</v>
      </c>
      <c r="F66" s="350">
        <f>IF(ISBLANK('DEM2'!L8),"-",'DEM2'!L8)</f>
        <v>1510</v>
      </c>
      <c r="Y66" s="11"/>
      <c r="Z66" s="15"/>
    </row>
    <row r="67" spans="1:26" s="316" customFormat="1" ht="39.950000000000003" customHeight="1" x14ac:dyDescent="0.25">
      <c r="A67" s="346" t="s">
        <v>1333</v>
      </c>
      <c r="B67" s="347">
        <f>IF(ISBLANK('DEM2'!P7),"-",'DEM2'!P7)</f>
        <v>1515</v>
      </c>
      <c r="C67" s="347">
        <f>IF(ISBLANK('DEM2'!O7),"-",'DEM2'!O7)</f>
        <v>1637</v>
      </c>
      <c r="D67" s="395"/>
      <c r="E67" s="347">
        <f>IF(ISBLANK('DEM2'!P8),"-",'DEM2'!P8)</f>
        <v>1320</v>
      </c>
      <c r="F67" s="347">
        <f>IF(ISBLANK('DEM2'!O8),"-",'DEM2'!O8)</f>
        <v>1434</v>
      </c>
      <c r="Y67" s="583"/>
      <c r="Z67" s="584"/>
    </row>
    <row r="68" spans="1:26" ht="24.95" customHeight="1" x14ac:dyDescent="0.25">
      <c r="A68" s="345" t="s">
        <v>1334</v>
      </c>
      <c r="B68" s="319">
        <f>IF(ISBLANK('DEM2'!S7),"-",'DEM2'!S7)</f>
        <v>5823</v>
      </c>
      <c r="C68" s="319">
        <f>IF(ISBLANK('DEM2'!R7),"-",'DEM2'!R7)</f>
        <v>6032</v>
      </c>
      <c r="D68" s="397"/>
      <c r="E68" s="319">
        <f>IF(ISBLANK('DEM2'!S8),"-",'DEM2'!S8)</f>
        <v>5385</v>
      </c>
      <c r="F68" s="319">
        <f>IF(ISBLANK('DEM2'!R8),"-",'DEM2'!R8)</f>
        <v>5600</v>
      </c>
      <c r="Y68" s="11"/>
      <c r="Z68" s="15"/>
    </row>
    <row r="69" spans="1:26" ht="24.95" customHeight="1" thickBot="1" x14ac:dyDescent="0.3">
      <c r="A69" s="797" t="s">
        <v>868</v>
      </c>
      <c r="B69" s="465">
        <f>IF(ISBLANK('DEM2'!V7),"-",'DEM2'!V7)</f>
        <v>8987</v>
      </c>
      <c r="C69" s="465">
        <f>IF(ISBLANK('DEM2'!U7),"-",'DEM2'!U7)</f>
        <v>9036</v>
      </c>
      <c r="D69" s="801"/>
      <c r="E69" s="465">
        <f>IF(ISBLANK('DEM2'!V8),"-",'DEM2'!V8)</f>
        <v>8520</v>
      </c>
      <c r="F69" s="465">
        <f>IF(ISBLANK('DEM2'!U8),"-",'DEM2'!U8)</f>
        <v>8560</v>
      </c>
      <c r="Y69" s="11"/>
      <c r="Z69" s="15"/>
    </row>
    <row r="70" spans="1:26" ht="24.95" customHeight="1" x14ac:dyDescent="0.25">
      <c r="A70" s="1163" t="s">
        <v>1564</v>
      </c>
      <c r="B70" s="1163"/>
      <c r="C70" s="1163"/>
      <c r="D70" s="1163"/>
      <c r="E70" s="1163"/>
      <c r="F70" s="1163"/>
      <c r="Y70" s="11"/>
      <c r="Z70" s="15"/>
    </row>
    <row r="71" spans="1:26" ht="24.95" customHeight="1" x14ac:dyDescent="0.25">
      <c r="A71" s="201"/>
      <c r="B71" s="151"/>
      <c r="C71" s="150"/>
      <c r="D71" s="150"/>
      <c r="E71" s="247"/>
      <c r="F71" s="247"/>
      <c r="Y71" s="11"/>
      <c r="Z71" s="15"/>
    </row>
    <row r="72" spans="1:26" ht="24.95" customHeight="1" x14ac:dyDescent="0.25">
      <c r="A72" s="201"/>
      <c r="B72" s="151"/>
      <c r="C72" s="150"/>
      <c r="D72" s="150"/>
      <c r="E72" s="247"/>
      <c r="F72" s="247"/>
      <c r="Y72" s="11"/>
      <c r="Z72" s="15"/>
    </row>
    <row r="73" spans="1:26" ht="24.95" customHeight="1" x14ac:dyDescent="0.25">
      <c r="A73" s="201"/>
      <c r="B73" s="151"/>
      <c r="C73" s="150"/>
      <c r="D73" s="150"/>
      <c r="E73" s="247"/>
      <c r="F73" s="247"/>
      <c r="Y73" s="11"/>
      <c r="Z73" s="15"/>
    </row>
    <row r="74" spans="1:26" ht="24.95" customHeight="1" x14ac:dyDescent="0.25">
      <c r="A74" s="201"/>
      <c r="B74" s="151"/>
      <c r="C74" s="150"/>
      <c r="D74" s="150"/>
      <c r="E74" s="152"/>
      <c r="F74" s="152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L75" s="316"/>
      <c r="Y75" s="11"/>
      <c r="Z75" s="15"/>
    </row>
    <row r="76" spans="1:26" ht="24.95" customHeight="1" x14ac:dyDescent="0.25">
      <c r="B76" s="26"/>
      <c r="C76" s="27"/>
      <c r="D76" s="27"/>
      <c r="E76" s="45"/>
      <c r="F76" s="45"/>
      <c r="G76" s="6"/>
      <c r="H76" s="45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G82" s="6"/>
      <c r="H82" s="45"/>
      <c r="I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59" t="s">
        <v>2731</v>
      </c>
      <c r="G114" s="1059" t="s">
        <v>2732</v>
      </c>
      <c r="I114" s="394"/>
      <c r="J114" s="394"/>
      <c r="Y114" s="11"/>
      <c r="Z114" s="15"/>
    </row>
    <row r="115" spans="2:26" ht="24.95" customHeight="1" x14ac:dyDescent="0.25">
      <c r="B115" s="26"/>
      <c r="C115" s="27"/>
      <c r="D115" s="27"/>
      <c r="E115" s="804">
        <f>'DEM2'!A23</f>
        <v>2020</v>
      </c>
      <c r="F115" s="802">
        <f>IF(ISBLANK('DEM2'!B23),"-",'DEM2'!B23)</f>
        <v>0</v>
      </c>
      <c r="G115" s="802">
        <f>IF(ISBLANK('DEM2'!E23),"-",'DEM2'!E23)</f>
        <v>0</v>
      </c>
      <c r="H115" s="804"/>
      <c r="I115" s="353"/>
      <c r="J115" s="353"/>
      <c r="Y115" s="11"/>
      <c r="Z115" s="15"/>
    </row>
    <row r="116" spans="2:26" ht="24.95" customHeight="1" x14ac:dyDescent="0.25">
      <c r="B116" s="26"/>
      <c r="C116" s="27"/>
      <c r="D116" s="27"/>
      <c r="E116" s="804">
        <f>'DEM2'!A24</f>
        <v>2021</v>
      </c>
      <c r="F116" s="409">
        <f>IF(ISBLANK('DEM2'!B24),"-",'DEM2'!B24)</f>
        <v>0</v>
      </c>
      <c r="G116" s="409">
        <f>IF(ISBLANK('DEM2'!E24),"-",'DEM2'!E24)</f>
        <v>7.8</v>
      </c>
      <c r="H116" s="804"/>
      <c r="I116" s="353"/>
      <c r="J116" s="353"/>
      <c r="Y116" s="11"/>
      <c r="Z116" s="15"/>
    </row>
    <row r="117" spans="2:26" ht="24.95" customHeight="1" thickBot="1" x14ac:dyDescent="0.3">
      <c r="B117" s="26"/>
      <c r="C117" s="27"/>
      <c r="D117" s="27"/>
      <c r="E117" s="804">
        <f>'DEM2'!A25</f>
        <v>2022</v>
      </c>
      <c r="F117" s="803">
        <f>IF(ISBLANK('DEM2'!B25),"-",'DEM2'!B25)</f>
        <v>12.2</v>
      </c>
      <c r="G117" s="803">
        <f>IF(ISBLANK('DEM2'!E25),"-",'DEM2'!E25)</f>
        <v>6.1</v>
      </c>
      <c r="H117" s="804"/>
      <c r="I117" s="353"/>
      <c r="J117" s="353"/>
      <c r="Y117" s="11"/>
      <c r="Z117" s="15"/>
    </row>
    <row r="118" spans="2:26" ht="24.95" customHeight="1" x14ac:dyDescent="0.25">
      <c r="B118" s="26"/>
      <c r="C118" s="27"/>
      <c r="D118" s="27"/>
      <c r="E118" s="561"/>
      <c r="F118" s="1175" t="s">
        <v>2733</v>
      </c>
      <c r="G118" s="1175"/>
      <c r="H118" s="1175"/>
      <c r="I118" s="1175"/>
      <c r="J118" s="353"/>
      <c r="Y118" s="11"/>
      <c r="Z118" s="15"/>
    </row>
    <row r="119" spans="2:26" ht="24.95" customHeight="1" x14ac:dyDescent="0.25">
      <c r="B119" s="26"/>
      <c r="C119" s="27"/>
      <c r="D119" s="27"/>
      <c r="E119" s="45"/>
      <c r="F119" s="1060" t="s">
        <v>2734</v>
      </c>
      <c r="G119" s="1061"/>
      <c r="H119" s="1062"/>
      <c r="I119" s="1062"/>
      <c r="J119" s="17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B133" s="26"/>
      <c r="C133" s="27"/>
      <c r="D133" s="27"/>
      <c r="E133" s="45"/>
      <c r="F133" s="45"/>
      <c r="G133" s="6"/>
      <c r="H133" s="45"/>
      <c r="I133" s="45"/>
      <c r="J133" s="17"/>
      <c r="Y133" s="11"/>
      <c r="Z133" s="15"/>
    </row>
    <row r="134" spans="1:26" ht="24.95" customHeight="1" x14ac:dyDescent="0.25">
      <c r="B134" s="26"/>
      <c r="C134" s="27"/>
      <c r="D134" s="27"/>
      <c r="E134" s="45"/>
      <c r="F134" s="45"/>
      <c r="G134" s="6"/>
      <c r="H134" s="45"/>
      <c r="I134" s="45"/>
      <c r="J134" s="1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55000000000000004">
      <c r="A156" s="469" t="s">
        <v>1000</v>
      </c>
      <c r="B156" s="473"/>
      <c r="C156" s="474"/>
      <c r="D156" s="474"/>
      <c r="E156" s="473"/>
      <c r="F156" s="473"/>
      <c r="G156" s="473"/>
      <c r="H156" s="473"/>
      <c r="I156" s="473"/>
      <c r="J156" s="473"/>
      <c r="K156" s="473"/>
      <c r="L156" s="316"/>
      <c r="Z156" s="25"/>
    </row>
    <row r="157" spans="1:26" s="24" customFormat="1" ht="39.950000000000003" customHeight="1" x14ac:dyDescent="0.4">
      <c r="A157" s="341"/>
      <c r="B157" s="369"/>
      <c r="C157" s="370"/>
      <c r="D157" s="370"/>
      <c r="E157" s="369"/>
      <c r="F157" s="369"/>
      <c r="G157" s="369"/>
      <c r="H157" s="369"/>
      <c r="I157" s="369"/>
      <c r="J157" s="369"/>
      <c r="K157" s="369"/>
      <c r="Z157" s="25"/>
    </row>
    <row r="158" spans="1:26" s="2" customFormat="1" ht="30.75" customHeight="1" thickBot="1" x14ac:dyDescent="0.4">
      <c r="A158" s="851" t="s">
        <v>1580</v>
      </c>
      <c r="B158" s="316"/>
      <c r="C158" s="317"/>
      <c r="D158" s="317"/>
      <c r="E158" s="316"/>
      <c r="F158" s="316"/>
      <c r="G158" s="316"/>
      <c r="H158" s="316"/>
      <c r="I158" s="316"/>
      <c r="J158" s="316"/>
      <c r="K158" s="372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5" t="s">
        <v>1655</v>
      </c>
      <c r="B159" s="550"/>
      <c r="C159" s="796"/>
      <c r="D159" s="150"/>
      <c r="E159" s="316"/>
      <c r="F159" s="5"/>
      <c r="G159" s="5"/>
      <c r="H159" s="5"/>
      <c r="I159" s="5"/>
      <c r="J159" s="5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81" t="s">
        <v>1518</v>
      </c>
      <c r="B160" s="319">
        <f>IF(ISBLANK('EKO1'!B5),"-",'EKO1'!B5)</f>
        <v>4408</v>
      </c>
      <c r="C160" s="320" t="str">
        <f>IF(LEN('EKO1'!C5)&gt;0,"(" &amp; 'EKO1'!C5 &amp; ")", "-")</f>
        <v>(2022)</v>
      </c>
      <c r="D160" s="150"/>
      <c r="E160" s="316"/>
      <c r="F160" s="5"/>
      <c r="G160" s="5"/>
      <c r="H160" s="5"/>
      <c r="I160" s="5"/>
      <c r="J160" s="5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81" t="s">
        <v>1519</v>
      </c>
      <c r="B161" s="319">
        <f>IF(ISBLANK('EKO1'!B6),"-",'EKO1'!B6)</f>
        <v>5042</v>
      </c>
      <c r="C161" s="320" t="str">
        <f>IF(LEN('EKO1'!C6)&gt;0,"(" &amp; 'EKO1'!C6 &amp; ")", "-")</f>
        <v>(2022)</v>
      </c>
      <c r="D161" s="150"/>
      <c r="E161" s="316"/>
      <c r="F161" s="5"/>
      <c r="G161" s="5"/>
      <c r="H161" s="5"/>
      <c r="I161" s="5"/>
      <c r="J161" s="5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4" t="s">
        <v>1520</v>
      </c>
      <c r="B162" s="347">
        <f>IF(ISBLANK('EKO1'!B7),"-",'EKO1'!B7)</f>
        <v>29.5</v>
      </c>
      <c r="C162" s="348" t="str">
        <f>IF(LEN('EKO1'!C7)&gt;0,"(" &amp; 'EKO1'!C7 &amp; ")", "-")</f>
        <v>(2022)</v>
      </c>
      <c r="D162" s="150"/>
      <c r="E162" s="316"/>
      <c r="F162" s="5"/>
      <c r="G162" s="5"/>
      <c r="H162" s="5"/>
      <c r="I162" s="5"/>
      <c r="J162" s="5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24.95" customHeight="1" x14ac:dyDescent="0.2">
      <c r="A163" s="425" t="s">
        <v>1567</v>
      </c>
      <c r="B163" s="319">
        <f>IF(ISBLANK('EKO1'!B8),"-",'EKO1'!B8)</f>
        <v>58912</v>
      </c>
      <c r="C163" s="320" t="str">
        <f>IF(LEN('EKO1'!C8)&gt;0,"(" &amp; 'EKO1'!C8 &amp; ")", "-")</f>
        <v>(2022)</v>
      </c>
      <c r="D163" s="150"/>
      <c r="E163" s="316"/>
      <c r="F163" s="5"/>
      <c r="G163" s="5"/>
      <c r="H163" s="5"/>
      <c r="I163" s="5"/>
      <c r="J163" s="5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400" t="s">
        <v>1654</v>
      </c>
      <c r="B164" s="350">
        <f>IF(ISBLANK('EKO1'!B9),"-",'EKO1'!B9)</f>
        <v>1868</v>
      </c>
      <c r="C164" s="351" t="str">
        <f>IF(LEN('EKO1'!C9)&gt;0,"(" &amp; 'EKO1'!C9 &amp; ")", "-")</f>
        <v>(2023)</v>
      </c>
      <c r="D164" s="150"/>
      <c r="E164" s="316"/>
      <c r="F164" s="5"/>
      <c r="G164" s="5"/>
      <c r="H164" s="5"/>
      <c r="I164" s="5"/>
      <c r="J164" s="5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24.95" customHeight="1" thickBot="1" x14ac:dyDescent="0.25">
      <c r="A165" s="806" t="s">
        <v>1337</v>
      </c>
      <c r="B165" s="465">
        <f>IF(ISBLANK('EKO1'!B10),"-",'EKO1'!B10)</f>
        <v>115</v>
      </c>
      <c r="C165" s="798" t="str">
        <f>IF(LEN('EKO1'!C10)&gt;0,"(" &amp; 'EKO1'!C10 &amp; ")", "-")</f>
        <v>(2022)</v>
      </c>
      <c r="D165" s="150"/>
      <c r="E165" s="316"/>
      <c r="F165" s="5"/>
      <c r="G165" s="5"/>
      <c r="H165" s="5"/>
      <c r="I165" s="5"/>
      <c r="J165" s="5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7"/>
      <c r="B166" s="247"/>
      <c r="C166" s="248"/>
      <c r="D166" s="248"/>
      <c r="E166" s="316"/>
      <c r="F166" s="5"/>
      <c r="G166" s="5"/>
      <c r="H166" s="5"/>
      <c r="I166" s="5"/>
      <c r="J166" s="5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7"/>
      <c r="B167" s="247"/>
      <c r="C167" s="248"/>
      <c r="D167" s="248"/>
      <c r="E167" s="316"/>
      <c r="F167" s="5"/>
      <c r="G167" s="5"/>
      <c r="H167" s="5"/>
      <c r="I167" s="5"/>
      <c r="J167" s="5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7"/>
      <c r="B168" s="247"/>
      <c r="C168" s="248"/>
      <c r="D168" s="248"/>
      <c r="E168" s="316"/>
      <c r="F168" s="5"/>
      <c r="G168" s="5"/>
      <c r="H168" s="5"/>
      <c r="I168" s="5"/>
      <c r="J168" s="5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7"/>
      <c r="B169" s="247"/>
      <c r="C169" s="248"/>
      <c r="D169" s="248"/>
      <c r="E169" s="316"/>
      <c r="F169" s="5"/>
      <c r="G169" s="5"/>
      <c r="H169" s="5"/>
      <c r="I169" s="5"/>
      <c r="J169" s="5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6"/>
      <c r="B170" s="316"/>
      <c r="C170" s="317"/>
      <c r="D170" s="317"/>
      <c r="E170" s="316"/>
      <c r="F170" s="5"/>
      <c r="G170" s="5"/>
      <c r="H170" s="5"/>
      <c r="I170" s="5"/>
      <c r="J170" s="5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6"/>
      <c r="B171" s="316"/>
      <c r="C171" s="317"/>
      <c r="D171" s="317"/>
      <c r="E171" s="316"/>
      <c r="F171" s="5"/>
      <c r="G171" s="6"/>
      <c r="H171" s="5"/>
      <c r="I171" s="5"/>
      <c r="J171" s="5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6"/>
      <c r="B172" s="316"/>
      <c r="C172" s="317"/>
      <c r="D172" s="317"/>
      <c r="E172" s="316"/>
      <c r="F172" s="5"/>
      <c r="G172" s="6"/>
      <c r="H172" s="5"/>
      <c r="I172" s="5"/>
      <c r="J172" s="5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6"/>
      <c r="B173" s="316"/>
      <c r="C173" s="317"/>
      <c r="D173" s="317"/>
      <c r="E173" s="316"/>
      <c r="F173" s="5"/>
      <c r="G173" s="6"/>
      <c r="H173" s="5"/>
      <c r="I173" s="5"/>
      <c r="J173" s="5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6"/>
      <c r="B174" s="316"/>
      <c r="C174" s="317"/>
      <c r="D174" s="317"/>
      <c r="E174" s="316"/>
      <c r="F174" s="5"/>
      <c r="G174" s="6"/>
      <c r="H174" s="5"/>
      <c r="I174" s="5"/>
      <c r="J174" s="5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6"/>
      <c r="B175" s="316"/>
      <c r="C175" s="317"/>
      <c r="D175" s="317"/>
      <c r="E175" s="316"/>
      <c r="F175" s="5"/>
      <c r="G175" s="6"/>
      <c r="H175" s="5"/>
      <c r="I175" s="5"/>
      <c r="J175" s="5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6"/>
      <c r="B176" s="316"/>
      <c r="C176" s="317"/>
      <c r="D176" s="317"/>
      <c r="E176" s="316"/>
      <c r="F176" s="5"/>
      <c r="G176" s="6"/>
      <c r="H176" s="5"/>
      <c r="I176" s="5"/>
      <c r="J176" s="5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6"/>
      <c r="B177" s="316"/>
      <c r="C177" s="317"/>
      <c r="D177" s="317"/>
      <c r="E177" s="316"/>
      <c r="F177" s="5"/>
      <c r="G177" s="6"/>
      <c r="H177" s="5"/>
      <c r="I177" s="5"/>
      <c r="J177" s="5"/>
      <c r="L177" s="9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6"/>
      <c r="B178" s="316"/>
      <c r="C178" s="317"/>
      <c r="D178" s="317"/>
      <c r="E178" s="316"/>
      <c r="F178" s="5"/>
      <c r="G178" s="6"/>
      <c r="H178" s="5"/>
      <c r="I178" s="5"/>
      <c r="J178" s="5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6"/>
      <c r="B179" s="316"/>
      <c r="C179" s="317"/>
      <c r="D179" s="317"/>
      <c r="E179" s="316"/>
      <c r="F179" s="5"/>
      <c r="G179" s="6"/>
      <c r="H179" s="5"/>
      <c r="I179" s="5"/>
      <c r="J179" s="5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6"/>
      <c r="B180" s="316"/>
      <c r="C180" s="317"/>
      <c r="D180" s="317"/>
      <c r="E180" s="316"/>
      <c r="F180" s="5"/>
      <c r="G180" s="6"/>
      <c r="H180" s="5"/>
      <c r="I180" s="5"/>
      <c r="J180" s="5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6"/>
      <c r="B181" s="316"/>
      <c r="C181" s="317"/>
      <c r="D181" s="317"/>
      <c r="E181" s="316"/>
      <c r="F181" s="5"/>
      <c r="G181" s="6"/>
      <c r="H181" s="5"/>
      <c r="I181" s="5"/>
      <c r="J181" s="5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6"/>
      <c r="B182" s="316"/>
      <c r="C182" s="317"/>
      <c r="D182" s="317"/>
      <c r="E182" s="316"/>
      <c r="F182" s="5"/>
      <c r="G182" s="6"/>
      <c r="H182" s="5"/>
      <c r="I182" s="5"/>
      <c r="J182" s="5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6"/>
      <c r="B183" s="316"/>
      <c r="C183" s="317"/>
      <c r="D183" s="317"/>
      <c r="E183" s="316"/>
      <c r="F183" s="5"/>
      <c r="G183" s="6"/>
      <c r="H183" s="5"/>
      <c r="I183" s="5"/>
      <c r="J183" s="5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6"/>
      <c r="B184" s="316"/>
      <c r="C184" s="317"/>
      <c r="D184" s="317"/>
      <c r="E184" s="316"/>
      <c r="F184" s="5"/>
      <c r="G184" s="6"/>
      <c r="H184" s="5"/>
      <c r="I184" s="5"/>
      <c r="J184" s="5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6"/>
      <c r="B185" s="316"/>
      <c r="C185" s="317"/>
      <c r="D185" s="317"/>
      <c r="E185" s="316"/>
      <c r="F185" s="5"/>
      <c r="G185" s="6"/>
      <c r="H185" s="5"/>
      <c r="I185" s="5"/>
      <c r="J185" s="5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6"/>
      <c r="B186" s="316"/>
      <c r="C186" s="317"/>
      <c r="D186" s="317"/>
      <c r="E186" s="316"/>
      <c r="F186" s="5"/>
      <c r="G186" s="6"/>
      <c r="H186" s="5"/>
      <c r="I186" s="5"/>
      <c r="J186" s="5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6"/>
      <c r="B187" s="316"/>
      <c r="C187" s="317"/>
      <c r="D187" s="317"/>
      <c r="E187" s="316"/>
      <c r="F187" s="5"/>
      <c r="G187" s="6"/>
      <c r="H187" s="5"/>
      <c r="I187" s="5"/>
      <c r="J187" s="5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6"/>
      <c r="B188" s="316"/>
      <c r="C188" s="317"/>
      <c r="D188" s="317"/>
      <c r="E188" s="316"/>
      <c r="F188" s="5"/>
      <c r="G188" s="6"/>
      <c r="H188" s="5"/>
      <c r="I188" s="5"/>
      <c r="J188" s="5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6"/>
      <c r="B189" s="316"/>
      <c r="C189" s="317"/>
      <c r="D189" s="317"/>
      <c r="E189" s="316"/>
      <c r="F189" s="5"/>
      <c r="G189" s="6"/>
      <c r="H189" s="5"/>
      <c r="I189" s="5"/>
      <c r="J189" s="5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6"/>
      <c r="B190" s="316"/>
      <c r="C190" s="317"/>
      <c r="D190" s="317"/>
      <c r="E190" s="316"/>
      <c r="F190" s="5"/>
      <c r="G190" s="6"/>
      <c r="H190" s="5"/>
      <c r="I190" s="5"/>
      <c r="J190" s="5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6"/>
      <c r="B191" s="316"/>
      <c r="C191" s="317"/>
      <c r="D191" s="317"/>
      <c r="E191" s="316"/>
      <c r="F191" s="5"/>
      <c r="G191" s="6"/>
      <c r="H191" s="5"/>
      <c r="I191" s="5"/>
      <c r="J191" s="5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6"/>
      <c r="B192" s="316"/>
      <c r="C192" s="317"/>
      <c r="D192" s="317"/>
      <c r="E192" s="316"/>
      <c r="F192" s="5"/>
      <c r="G192" s="6"/>
      <c r="H192" s="5"/>
      <c r="I192" s="5"/>
      <c r="J192" s="5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6"/>
      <c r="B193" s="316"/>
      <c r="C193" s="317"/>
      <c r="D193" s="317"/>
      <c r="E193" s="316"/>
      <c r="F193" s="5"/>
      <c r="G193" s="6"/>
      <c r="H193" s="5"/>
      <c r="I193" s="5"/>
      <c r="J193" s="5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6"/>
      <c r="B194" s="316"/>
      <c r="C194" s="317"/>
      <c r="D194" s="317"/>
      <c r="E194" s="316"/>
      <c r="F194" s="5"/>
      <c r="G194" s="6"/>
      <c r="H194" s="5"/>
      <c r="I194" s="5"/>
      <c r="J194" s="5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6"/>
      <c r="B195" s="316"/>
      <c r="C195" s="317"/>
      <c r="D195" s="317"/>
      <c r="E195" s="316"/>
      <c r="F195" s="5"/>
      <c r="G195" s="6"/>
      <c r="H195" s="5"/>
      <c r="I195" s="5"/>
      <c r="J195" s="5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6"/>
      <c r="B196" s="316"/>
      <c r="C196" s="317"/>
      <c r="D196" s="317"/>
      <c r="E196" s="316"/>
      <c r="F196" s="5"/>
      <c r="G196" s="6"/>
      <c r="H196" s="5"/>
      <c r="I196" s="5"/>
      <c r="J196" s="5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6"/>
      <c r="B197" s="316"/>
      <c r="C197" s="317"/>
      <c r="D197" s="317"/>
      <c r="E197" s="316"/>
      <c r="F197" s="5"/>
      <c r="G197" s="6"/>
      <c r="H197" s="5"/>
      <c r="I197" s="5"/>
      <c r="J197" s="5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6"/>
      <c r="B198" s="316"/>
      <c r="C198" s="317"/>
      <c r="D198" s="317"/>
      <c r="E198" s="316"/>
      <c r="F198" s="5"/>
      <c r="G198" s="6"/>
      <c r="H198" s="5"/>
      <c r="I198" s="5"/>
      <c r="J198" s="5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6"/>
      <c r="B199" s="316"/>
      <c r="C199" s="317"/>
      <c r="D199" s="317"/>
      <c r="E199" s="316"/>
      <c r="F199" s="5"/>
      <c r="G199" s="6"/>
      <c r="H199" s="5"/>
      <c r="I199" s="5"/>
      <c r="J199" s="5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6"/>
      <c r="B200" s="316"/>
      <c r="C200" s="317"/>
      <c r="D200" s="317"/>
      <c r="E200" s="316"/>
      <c r="F200" s="5"/>
      <c r="G200" s="6"/>
      <c r="H200" s="5"/>
      <c r="I200" s="5"/>
      <c r="J200" s="5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6"/>
      <c r="B201" s="316"/>
      <c r="C201" s="317"/>
      <c r="D201" s="317"/>
      <c r="E201" s="316"/>
      <c r="F201" s="5"/>
      <c r="G201" s="6"/>
      <c r="H201" s="5"/>
      <c r="I201" s="5"/>
      <c r="J201" s="5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6"/>
      <c r="B202" s="316"/>
      <c r="C202" s="317"/>
      <c r="D202" s="317"/>
      <c r="E202" s="316"/>
      <c r="F202" s="5"/>
      <c r="G202" s="6"/>
      <c r="H202" s="5"/>
      <c r="I202" s="5"/>
      <c r="J202" s="5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6"/>
      <c r="B203" s="316"/>
      <c r="C203" s="317"/>
      <c r="D203" s="317"/>
      <c r="E203" s="316"/>
      <c r="F203" s="5"/>
      <c r="G203" s="6"/>
      <c r="H203" s="5"/>
      <c r="I203" s="5"/>
      <c r="J203" s="5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6"/>
      <c r="B204" s="316"/>
      <c r="C204" s="317"/>
      <c r="D204" s="317"/>
      <c r="E204" s="316"/>
      <c r="F204" s="5"/>
      <c r="G204" s="6"/>
      <c r="H204" s="5"/>
      <c r="I204" s="5"/>
      <c r="J204" s="5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6"/>
      <c r="B205" s="316"/>
      <c r="C205" s="317"/>
      <c r="D205" s="317"/>
      <c r="E205" s="316"/>
      <c r="F205" s="5"/>
      <c r="G205" s="6"/>
      <c r="H205" s="5"/>
      <c r="I205" s="5"/>
      <c r="J205" s="5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6"/>
      <c r="B206" s="316"/>
      <c r="C206" s="317"/>
      <c r="D206" s="317"/>
      <c r="E206" s="316"/>
      <c r="F206" s="5"/>
      <c r="G206" s="6"/>
      <c r="H206" s="5"/>
      <c r="I206" s="5"/>
      <c r="J206" s="5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6"/>
      <c r="B207" s="316"/>
      <c r="C207" s="317"/>
      <c r="D207" s="317"/>
      <c r="E207" s="316"/>
      <c r="F207" s="5"/>
      <c r="G207" s="6"/>
      <c r="H207" s="5"/>
      <c r="I207" s="5"/>
      <c r="J207" s="5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6"/>
      <c r="B208" s="316"/>
      <c r="C208" s="317"/>
      <c r="D208" s="317"/>
      <c r="E208" s="316"/>
      <c r="F208" s="5"/>
      <c r="G208" s="6"/>
      <c r="H208" s="5"/>
      <c r="I208" s="5"/>
      <c r="J208" s="5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6"/>
      <c r="B209" s="316"/>
      <c r="C209" s="317"/>
      <c r="D209" s="317"/>
      <c r="E209" s="316"/>
      <c r="F209" s="5"/>
      <c r="G209" s="6"/>
      <c r="H209" s="5"/>
      <c r="I209" s="5"/>
      <c r="J209" s="5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6"/>
      <c r="B210" s="316"/>
      <c r="C210" s="317"/>
      <c r="D210" s="317"/>
      <c r="E210" s="316"/>
      <c r="F210" s="5"/>
      <c r="G210" s="6"/>
      <c r="H210" s="5"/>
      <c r="I210" s="5"/>
      <c r="J210" s="5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6"/>
      <c r="B211" s="316"/>
      <c r="C211" s="317"/>
      <c r="D211" s="317"/>
      <c r="E211" s="316"/>
      <c r="F211" s="5"/>
      <c r="G211" s="6"/>
      <c r="H211" s="5"/>
      <c r="I211" s="5"/>
      <c r="J211" s="5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6"/>
      <c r="B212" s="316"/>
      <c r="C212" s="317"/>
      <c r="D212" s="317"/>
      <c r="E212" s="316"/>
      <c r="F212" s="5"/>
      <c r="G212" s="6"/>
      <c r="H212" s="5"/>
      <c r="I212" s="5"/>
      <c r="J212" s="5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6"/>
      <c r="B213" s="316"/>
      <c r="C213" s="317"/>
      <c r="D213" s="317"/>
      <c r="E213" s="316"/>
      <c r="F213" s="5"/>
      <c r="G213" s="6"/>
      <c r="H213" s="5"/>
      <c r="I213" s="5"/>
      <c r="J213" s="5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6"/>
      <c r="B214" s="316"/>
      <c r="C214" s="317"/>
      <c r="D214" s="317"/>
      <c r="E214" s="316"/>
      <c r="F214" s="5"/>
      <c r="G214" s="6"/>
      <c r="H214" s="5"/>
      <c r="I214" s="5"/>
      <c r="J214" s="5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9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5"/>
      <c r="B230" s="5"/>
      <c r="C230" s="3"/>
      <c r="D230" s="3"/>
      <c r="E230" s="5"/>
      <c r="F230" s="5"/>
      <c r="G230" s="6"/>
      <c r="H230" s="5"/>
      <c r="I230" s="5"/>
      <c r="J230" s="5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5"/>
      <c r="B231" s="5"/>
      <c r="C231" s="3"/>
      <c r="D231" s="3"/>
      <c r="E231" s="5"/>
      <c r="F231" s="5"/>
      <c r="G231" s="6"/>
      <c r="H231" s="5"/>
      <c r="I231" s="5"/>
      <c r="J231" s="5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5"/>
      <c r="B232" s="5"/>
      <c r="C232" s="3"/>
      <c r="D232" s="3"/>
      <c r="E232" s="5"/>
      <c r="F232" s="5"/>
      <c r="G232" s="6"/>
      <c r="H232" s="5"/>
      <c r="I232" s="5"/>
      <c r="J232" s="5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4" t="s">
        <v>1207</v>
      </c>
      <c r="B233" s="316"/>
      <c r="C233" s="317"/>
      <c r="D233" s="317"/>
      <c r="E233" s="316"/>
      <c r="F233" s="5"/>
      <c r="G233" s="548"/>
      <c r="H233" s="5"/>
      <c r="I233" s="5"/>
      <c r="J233" s="5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52" t="s">
        <v>1461</v>
      </c>
      <c r="B234" s="1152"/>
      <c r="C234" s="807">
        <f>IF(ISBLANK(SIROMASTVO1!B6),"-",SIROMASTVO1!B6)</f>
        <v>46.7</v>
      </c>
      <c r="D234" s="317"/>
      <c r="E234" s="316"/>
      <c r="F234" s="5"/>
      <c r="G234" s="6"/>
      <c r="H234" s="5"/>
      <c r="I234" s="5"/>
      <c r="J234" s="5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66" t="s">
        <v>1205</v>
      </c>
      <c r="B235" s="1166"/>
      <c r="C235" s="545">
        <f>IF(ISBLANK(SIROMASTVO1!B7),"-",SIROMASTVO1!B7)</f>
        <v>145</v>
      </c>
      <c r="D235" s="317"/>
      <c r="E235" s="316"/>
      <c r="F235" s="5"/>
      <c r="G235" s="6"/>
      <c r="H235" s="5"/>
      <c r="I235" s="5"/>
      <c r="J235" s="5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48" t="s">
        <v>1206</v>
      </c>
      <c r="B236" s="1148"/>
      <c r="C236" s="545">
        <f>IF(ISBLANK(SIROMASTVO1!B4),"-",SIROMASTVO1!B4)</f>
        <v>36.799999999999997</v>
      </c>
      <c r="D236" s="317"/>
      <c r="E236" s="316"/>
      <c r="F236" s="5"/>
      <c r="G236" s="6"/>
      <c r="H236" s="5"/>
      <c r="I236" s="5"/>
      <c r="J236" s="5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07" t="s">
        <v>1462</v>
      </c>
      <c r="B237" s="1107"/>
      <c r="C237" s="808">
        <f>IF(ISBLANK(SIROMASTVO1!B5),"-",SIROMASTVO1!B5)</f>
        <v>18.2</v>
      </c>
      <c r="D237" s="317"/>
      <c r="E237" s="316"/>
      <c r="F237" s="5"/>
      <c r="G237" s="6"/>
      <c r="H237" s="5"/>
      <c r="I237" s="5"/>
      <c r="J237" s="5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">
      <c r="A238" s="5"/>
      <c r="B238" s="5"/>
      <c r="C238" s="3"/>
      <c r="D238" s="3"/>
      <c r="E238" s="5"/>
      <c r="F238" s="5"/>
      <c r="G238" s="6"/>
      <c r="H238" s="5"/>
      <c r="I238" s="5"/>
      <c r="J238" s="5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">
      <c r="A239" s="5"/>
      <c r="B239" s="5"/>
      <c r="C239" s="3"/>
      <c r="D239" s="3"/>
      <c r="E239" s="5"/>
      <c r="F239" s="5"/>
      <c r="G239" s="6"/>
      <c r="H239" s="5"/>
      <c r="I239" s="5"/>
      <c r="J239" s="5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">
      <c r="A240" s="5"/>
      <c r="B240" s="5"/>
      <c r="C240" s="3"/>
      <c r="D240" s="3"/>
      <c r="E240" s="5"/>
      <c r="F240" s="5"/>
      <c r="G240" s="6"/>
      <c r="H240" s="5"/>
      <c r="I240" s="5"/>
      <c r="J240" s="5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">
      <c r="A241" s="5"/>
      <c r="B241" s="5"/>
      <c r="C241" s="3"/>
      <c r="D241" s="3"/>
      <c r="E241" s="5"/>
      <c r="F241" s="5"/>
      <c r="G241" s="6"/>
      <c r="H241" s="5"/>
      <c r="I241" s="5"/>
      <c r="J241" s="5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08" t="s">
        <v>2801</v>
      </c>
      <c r="B242" s="1108"/>
      <c r="C242" s="1108"/>
      <c r="D242" s="1108"/>
      <c r="E242" s="1108"/>
      <c r="F242" s="1108"/>
      <c r="G242" s="315"/>
      <c r="H242" s="316"/>
      <c r="I242" s="316"/>
      <c r="J242" s="316"/>
      <c r="K242" s="372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24.95" customHeight="1" x14ac:dyDescent="0.2">
      <c r="A243" s="1136" t="s">
        <v>969</v>
      </c>
      <c r="B243" s="1136"/>
      <c r="C243" s="1136"/>
      <c r="D243" s="1136"/>
      <c r="E243" s="1143">
        <f>IF(ISBLANK('EKO4'!B8),"-",'EKO4'!B8)</f>
        <v>2945662</v>
      </c>
      <c r="F243" s="1143"/>
      <c r="G243" s="315"/>
      <c r="H243" s="316"/>
      <c r="I243" s="316"/>
      <c r="J243" s="316"/>
      <c r="K243" s="372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38" t="s">
        <v>965</v>
      </c>
      <c r="B244" s="1138"/>
      <c r="C244" s="1138"/>
      <c r="D244" s="1138"/>
      <c r="E244" s="1145">
        <f>IF(ISBLANK('EKO4'!B9),"-",'EKO4'!B9)</f>
        <v>172463</v>
      </c>
      <c r="F244" s="1145"/>
      <c r="G244" s="315"/>
      <c r="H244" s="316"/>
      <c r="I244" s="316"/>
      <c r="J244" s="316"/>
      <c r="K244" s="372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76" t="s">
        <v>1463</v>
      </c>
      <c r="B245" s="1176"/>
      <c r="C245" s="1176"/>
      <c r="D245" s="1176"/>
      <c r="E245" s="1146">
        <f>IF(ISBLANK('EKO6'!D6),"-",'EKO6'!D6)</f>
        <v>612315</v>
      </c>
      <c r="F245" s="1146"/>
      <c r="G245" s="315"/>
      <c r="H245" s="316"/>
      <c r="I245" s="316"/>
      <c r="J245" s="316"/>
      <c r="K245" s="372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14" t="s">
        <v>983</v>
      </c>
      <c r="B246" s="1114"/>
      <c r="C246" s="1114"/>
      <c r="D246" s="1114"/>
      <c r="E246" s="1117">
        <f>IF(ISBLANK(OBRAZ9!B5),"-",OBRAZ9!B5)</f>
        <v>350611</v>
      </c>
      <c r="F246" s="1117"/>
      <c r="G246" s="315"/>
      <c r="H246" s="316"/>
      <c r="I246" s="316"/>
      <c r="J246" s="316"/>
      <c r="K246" s="372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15" t="s">
        <v>1464</v>
      </c>
      <c r="B247" s="1115"/>
      <c r="C247" s="1115"/>
      <c r="D247" s="1115"/>
      <c r="E247" s="1118">
        <f>IF(ISBLANK('EKO6'!E6),"-",'EKO6'!E6)</f>
        <v>35850</v>
      </c>
      <c r="F247" s="1118"/>
      <c r="G247" s="315"/>
      <c r="H247" s="316"/>
      <c r="I247" s="316"/>
      <c r="J247" s="316"/>
      <c r="K247" s="372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16" t="s">
        <v>1465</v>
      </c>
      <c r="B248" s="1116"/>
      <c r="C248" s="1116"/>
      <c r="D248" s="1116"/>
      <c r="E248" s="1119">
        <f>IF(ISBLANK('EKO6'!B6),"-",'EKO6'!B6)</f>
        <v>1025035</v>
      </c>
      <c r="F248" s="1119"/>
      <c r="G248" s="315"/>
      <c r="H248" s="316"/>
      <c r="I248" s="316"/>
      <c r="J248" s="316"/>
      <c r="K248" s="372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15" t="s">
        <v>1466</v>
      </c>
      <c r="B249" s="1115"/>
      <c r="C249" s="1115"/>
      <c r="D249" s="1115"/>
      <c r="E249" s="1118">
        <f>IF(ISBLANK('EKO6'!C6),"-",'EKO6'!C6)</f>
        <v>60014</v>
      </c>
      <c r="F249" s="1118"/>
      <c r="G249" s="315"/>
      <c r="H249" s="316"/>
      <c r="I249" s="316"/>
      <c r="J249" s="316"/>
      <c r="K249" s="372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13" t="s">
        <v>1467</v>
      </c>
      <c r="B250" s="1113"/>
      <c r="C250" s="1113"/>
      <c r="D250" s="1113"/>
      <c r="E250" s="1119">
        <f>IF(ISBLANK('EKO6'!F6),"-",'EKO6'!F6)</f>
        <v>84202</v>
      </c>
      <c r="F250" s="1119"/>
      <c r="G250" s="315"/>
      <c r="H250" s="316"/>
      <c r="I250" s="316"/>
      <c r="J250" s="316"/>
      <c r="K250" s="372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44" t="s">
        <v>1468</v>
      </c>
      <c r="B251" s="1144"/>
      <c r="C251" s="1144"/>
      <c r="D251" s="1144"/>
      <c r="E251" s="1120">
        <f>IF(ISBLANK('EKO6'!G6),"-",'EKO6'!G6)</f>
        <v>4930</v>
      </c>
      <c r="F251" s="1120"/>
      <c r="G251" s="315"/>
      <c r="H251" s="316"/>
      <c r="I251" s="316"/>
      <c r="J251" s="316"/>
      <c r="K251" s="372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9"/>
      <c r="B252" s="549"/>
      <c r="C252" s="549"/>
      <c r="D252" s="549"/>
      <c r="E252" s="550"/>
      <c r="F252" s="551"/>
      <c r="G252" s="315"/>
      <c r="H252" s="316"/>
      <c r="I252" s="316"/>
      <c r="J252" s="316"/>
      <c r="K252" s="372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6"/>
      <c r="B253" s="566"/>
      <c r="C253" s="566"/>
      <c r="D253" s="566"/>
      <c r="E253" s="319"/>
      <c r="F253" s="466"/>
      <c r="G253" s="315"/>
      <c r="H253" s="316"/>
      <c r="I253" s="316"/>
      <c r="J253" s="316"/>
      <c r="K253" s="372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4"/>
      <c r="B254" s="964"/>
      <c r="C254" s="964"/>
      <c r="D254" s="964"/>
      <c r="E254" s="965"/>
      <c r="F254" s="466"/>
      <c r="G254" s="315"/>
      <c r="H254" s="316"/>
      <c r="I254" s="316"/>
      <c r="J254" s="316"/>
      <c r="K254" s="372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64" t="s">
        <v>2802</v>
      </c>
      <c r="B255" s="1164"/>
      <c r="C255" s="1164"/>
      <c r="D255" s="1164"/>
      <c r="E255" s="1164"/>
      <c r="F255" s="1164"/>
      <c r="G255" s="315"/>
      <c r="H255" s="316"/>
      <c r="I255" s="316"/>
      <c r="J255" s="316"/>
      <c r="K255" s="372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36" t="s">
        <v>966</v>
      </c>
      <c r="B256" s="1136"/>
      <c r="C256" s="1136"/>
      <c r="D256" s="1136"/>
      <c r="E256" s="1143">
        <f>IF(ISBLANK('EKO4'!B4),"-",'EKO4'!B4)</f>
        <v>893435</v>
      </c>
      <c r="F256" s="1143"/>
      <c r="G256" s="315"/>
      <c r="H256" s="316"/>
      <c r="I256" s="316"/>
      <c r="J256" s="316"/>
      <c r="K256" s="372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38" t="s">
        <v>971</v>
      </c>
      <c r="B257" s="1138"/>
      <c r="C257" s="1138"/>
      <c r="D257" s="1138"/>
      <c r="E257" s="1145">
        <f>IF(ISBLANK('EKO4'!B5),"-",'EKO4'!B5)</f>
        <v>52309</v>
      </c>
      <c r="F257" s="1145"/>
      <c r="G257" s="315"/>
      <c r="H257" s="316"/>
      <c r="I257" s="316"/>
      <c r="J257" s="316"/>
      <c r="K257" s="372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33" t="s">
        <v>967</v>
      </c>
      <c r="B258" s="1133"/>
      <c r="C258" s="1133"/>
      <c r="D258" s="1133"/>
      <c r="E258" s="1146">
        <f>IF(ISBLANK('EKO4'!B6),"-",'EKO4'!B6)</f>
        <v>974416</v>
      </c>
      <c r="F258" s="1146"/>
      <c r="G258" s="315"/>
      <c r="H258" s="316"/>
      <c r="I258" s="316"/>
      <c r="J258" s="316"/>
      <c r="K258" s="372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41" t="s">
        <v>968</v>
      </c>
      <c r="B259" s="1141"/>
      <c r="C259" s="1141"/>
      <c r="D259" s="1141"/>
      <c r="E259" s="1120">
        <f>IF(ISBLANK('EKO4'!B7),"-",'EKO4'!B7)</f>
        <v>57050</v>
      </c>
      <c r="F259" s="1120"/>
      <c r="G259" s="315"/>
      <c r="H259" s="316"/>
      <c r="I259" s="316"/>
      <c r="J259" s="316"/>
      <c r="K259" s="372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7"/>
      <c r="B260" s="787"/>
      <c r="C260" s="787"/>
      <c r="D260" s="787"/>
      <c r="E260" s="319"/>
      <c r="F260" s="320"/>
      <c r="G260" s="315"/>
      <c r="H260" s="316"/>
      <c r="I260" s="316"/>
      <c r="J260" s="316"/>
      <c r="K260" s="372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5"/>
      <c r="B261" s="565"/>
      <c r="C261" s="565"/>
      <c r="D261" s="565"/>
      <c r="E261" s="319"/>
      <c r="F261" s="320"/>
      <c r="G261" s="315"/>
      <c r="H261" s="316"/>
      <c r="I261" s="316"/>
      <c r="J261" s="316"/>
      <c r="K261" s="372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24.95" customHeight="1" thickBot="1" x14ac:dyDescent="0.25">
      <c r="A262" s="1174" t="s">
        <v>1575</v>
      </c>
      <c r="B262" s="1174"/>
      <c r="C262" s="1174"/>
      <c r="D262" s="1174"/>
      <c r="E262" s="1174"/>
      <c r="F262" s="1174"/>
      <c r="G262" s="315"/>
      <c r="H262" s="316"/>
      <c r="I262" s="316"/>
      <c r="J262" s="316"/>
      <c r="K262" s="372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800" t="s">
        <v>1335</v>
      </c>
      <c r="B263" s="800"/>
      <c r="C263" s="1143">
        <f>IF(ISBLANK('EKO4'!B10),"-",'EKO4'!B10)</f>
        <v>101</v>
      </c>
      <c r="D263" s="1143"/>
      <c r="E263" s="1143"/>
      <c r="F263" s="796" t="str">
        <f>IF(LEN('EKO4'!C10)&gt;0,"(" &amp; 'EKO4'!C10 &amp; ")", "-")</f>
        <v>(2022)</v>
      </c>
      <c r="G263" s="315"/>
      <c r="H263" s="316"/>
      <c r="I263" s="316"/>
      <c r="J263" s="316"/>
      <c r="K263" s="372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7" t="s">
        <v>1336</v>
      </c>
      <c r="B264" s="847"/>
      <c r="C264" s="847"/>
      <c r="D264" s="847"/>
      <c r="E264" s="319">
        <f>IF(ISBLANK('EKO4'!B13),"-",'EKO4'!B13)</f>
        <v>811</v>
      </c>
      <c r="F264" s="320" t="str">
        <f>IF(LEN('EKO4'!C13)&gt;0,"(" &amp; 'EKO4'!C13 &amp; ")", "-")</f>
        <v>(2022)</v>
      </c>
      <c r="G264" s="315"/>
      <c r="H264" s="316"/>
      <c r="I264" s="316"/>
      <c r="J264" s="316"/>
      <c r="K264" s="372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41" t="s">
        <v>970</v>
      </c>
      <c r="B265" s="1141"/>
      <c r="C265" s="1120">
        <f>IF(ISBLANK('EKO4'!B16),"-",'EKO4'!B16)</f>
        <v>225473</v>
      </c>
      <c r="D265" s="1120"/>
      <c r="E265" s="1120"/>
      <c r="F265" s="798" t="str">
        <f>IF(LEN('EKO4'!C16)&gt;0,"(" &amp; 'EKO4'!C16 &amp; ")", "-")</f>
        <v>(2022)</v>
      </c>
      <c r="G265" s="315"/>
      <c r="H265" s="316"/>
      <c r="I265" s="316"/>
      <c r="J265" s="316"/>
      <c r="K265" s="372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6"/>
      <c r="B266" s="316"/>
      <c r="C266" s="317"/>
      <c r="D266" s="317"/>
      <c r="E266" s="316"/>
      <c r="F266" s="316"/>
      <c r="G266" s="315"/>
      <c r="H266" s="316"/>
      <c r="I266" s="316"/>
      <c r="J266" s="316"/>
      <c r="K266" s="372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6"/>
      <c r="B267" s="316"/>
      <c r="C267" s="317"/>
      <c r="D267" s="317"/>
      <c r="E267" s="316"/>
      <c r="F267" s="316"/>
      <c r="G267" s="315"/>
      <c r="H267" s="316"/>
      <c r="I267" s="316"/>
      <c r="J267" s="316"/>
      <c r="K267" s="372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6"/>
      <c r="B268" s="316"/>
      <c r="C268" s="317"/>
      <c r="D268" s="317"/>
      <c r="E268" s="316"/>
      <c r="F268" s="316"/>
      <c r="G268" s="315"/>
      <c r="H268" s="316"/>
      <c r="I268" s="316"/>
      <c r="J268" s="316"/>
      <c r="K268" s="372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6"/>
      <c r="B269" s="316"/>
      <c r="C269" s="317"/>
      <c r="D269" s="317"/>
      <c r="E269" s="316"/>
      <c r="F269" s="316"/>
      <c r="G269" s="315"/>
      <c r="H269" s="316"/>
      <c r="I269" s="316"/>
      <c r="J269" s="316"/>
      <c r="K269" s="372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7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4">
      <c r="A287" s="469" t="s">
        <v>992</v>
      </c>
      <c r="B287" s="471"/>
      <c r="C287" s="472"/>
      <c r="D287" s="472"/>
      <c r="E287" s="471"/>
      <c r="F287" s="471"/>
      <c r="G287" s="471"/>
      <c r="H287" s="471"/>
      <c r="I287" s="471"/>
      <c r="J287" s="471"/>
      <c r="K287" s="471"/>
      <c r="L287" s="316"/>
      <c r="Z287" s="25"/>
    </row>
    <row r="288" spans="1:26" s="24" customFormat="1" ht="39.950000000000003" customHeight="1" x14ac:dyDescent="0.4">
      <c r="A288" s="341"/>
      <c r="B288" s="369"/>
      <c r="C288" s="370"/>
      <c r="D288" s="370"/>
      <c r="E288" s="369"/>
      <c r="F288" s="369"/>
      <c r="G288" s="369"/>
      <c r="H288" s="369"/>
      <c r="I288" s="369"/>
      <c r="J288" s="369"/>
      <c r="K288" s="369"/>
      <c r="Z288" s="25"/>
    </row>
    <row r="289" spans="1:26" s="2" customFormat="1" ht="30.75" customHeight="1" thickBot="1" x14ac:dyDescent="0.4">
      <c r="A289" s="849" t="s">
        <v>1579</v>
      </c>
      <c r="B289" s="316"/>
      <c r="C289" s="317"/>
      <c r="D289" s="317"/>
      <c r="E289" s="316"/>
      <c r="F289" s="316"/>
      <c r="G289" s="315"/>
      <c r="H289" s="316"/>
      <c r="I289" s="316"/>
      <c r="J289" s="316"/>
      <c r="K289" s="372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5" t="s">
        <v>1338</v>
      </c>
      <c r="B290" s="550">
        <f>IF(ISBLANK(POLJ1!B4),"-",POLJ1!B4)</f>
        <v>2261</v>
      </c>
      <c r="C290" s="796" t="str">
        <f>IF(LEN(POLJ1!C4)&gt;0,"(" &amp; POLJ1!C4 &amp; ")", "-")</f>
        <v>(2012)</v>
      </c>
      <c r="D290" s="150"/>
      <c r="E290" s="316"/>
      <c r="F290" s="234"/>
      <c r="G290" s="234"/>
      <c r="H290" s="234"/>
      <c r="I290" s="234"/>
      <c r="J290" s="234"/>
      <c r="K290" s="234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400" t="s">
        <v>1469</v>
      </c>
      <c r="B291" s="319">
        <f>IF(ISBLANK(POLJ1!B6),"-",POLJ1!B6)</f>
        <v>2007</v>
      </c>
      <c r="C291" s="320" t="str">
        <f>IF(LEN(POLJ1!C6)&gt;0,"(" &amp; POLJ1!C6 &amp; ")", "-")</f>
        <v>(2012)</v>
      </c>
      <c r="D291" s="150"/>
      <c r="E291" s="316"/>
      <c r="F291" s="234"/>
      <c r="G291" s="242"/>
      <c r="H291" s="242"/>
      <c r="I291" s="242"/>
      <c r="J291" s="234"/>
      <c r="K291" s="234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400" t="s">
        <v>849</v>
      </c>
      <c r="B292" s="319">
        <f>IF(ISBLANK(POLJ1!B5),"-",POLJ1!B5)</f>
        <v>653</v>
      </c>
      <c r="C292" s="320" t="str">
        <f>IF(LEN(POLJ1!C5)&gt;0,"(" &amp; POLJ1!C5 &amp; ")", "-")</f>
        <v>(2012)</v>
      </c>
      <c r="D292" s="150"/>
      <c r="E292" s="316"/>
      <c r="F292" s="29"/>
      <c r="G292" s="238"/>
      <c r="H292" s="239"/>
      <c r="I292" s="241"/>
      <c r="J292" s="5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6" t="s">
        <v>1470</v>
      </c>
      <c r="B293" s="809">
        <f>IF(ISBLANK(POLJ2!H10),"-",POLJ2!H10)</f>
        <v>3367</v>
      </c>
      <c r="C293" s="798" t="str">
        <f>IF(LEN(POLJ2!I10)&gt;0,"(" &amp; POLJ2!I10 &amp; ")", "-")</f>
        <v>(2012)</v>
      </c>
      <c r="D293" s="150"/>
      <c r="E293" s="316"/>
      <c r="G293" s="238"/>
      <c r="H293" s="239"/>
      <c r="I293" s="241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30" t="s">
        <v>1568</v>
      </c>
      <c r="B294" s="316"/>
      <c r="C294" s="317"/>
      <c r="D294" s="317"/>
      <c r="E294" s="316"/>
      <c r="G294" s="238"/>
      <c r="H294" s="239"/>
      <c r="I294" s="241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30"/>
      <c r="B295" s="316"/>
      <c r="C295" s="317"/>
      <c r="D295" s="317"/>
      <c r="E295" s="316"/>
      <c r="G295" s="238"/>
      <c r="H295" s="239"/>
      <c r="I295" s="563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30"/>
      <c r="B296" s="316"/>
      <c r="C296" s="317"/>
      <c r="D296" s="317"/>
      <c r="E296" s="316"/>
      <c r="G296" s="238"/>
      <c r="H296" s="239"/>
      <c r="I296" s="563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6"/>
      <c r="B297" s="316"/>
      <c r="C297" s="317"/>
      <c r="D297" s="317"/>
      <c r="E297" s="316"/>
      <c r="G297" s="238"/>
      <c r="H297" s="239"/>
      <c r="I297" s="241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28" t="s">
        <v>867</v>
      </c>
      <c r="B298" s="1128"/>
      <c r="C298" s="1128"/>
      <c r="D298" s="1128"/>
      <c r="E298" s="1128"/>
      <c r="G298" s="238"/>
      <c r="H298" s="239"/>
      <c r="I298" s="241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31"/>
      <c r="B299" s="458" t="s">
        <v>506</v>
      </c>
      <c r="C299" s="458" t="s">
        <v>496</v>
      </c>
      <c r="D299" s="1158" t="s">
        <v>497</v>
      </c>
      <c r="E299" s="1158"/>
      <c r="G299" s="243"/>
      <c r="H299" s="239"/>
      <c r="I299" s="241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800" t="s">
        <v>850</v>
      </c>
      <c r="B300" s="810">
        <f>IF(ISBLANK(POLJ3!B4),"-",POLJ3!B4)</f>
        <v>2254</v>
      </c>
      <c r="C300" s="810">
        <f>IF(ISBLANK(POLJ3!C4),"-",POLJ3!C4)</f>
        <v>480</v>
      </c>
      <c r="D300" s="1129">
        <f>IF(ISBLANK(POLJ3!D4),"-",POLJ3!D4)</f>
        <v>1774</v>
      </c>
      <c r="E300" s="1129"/>
      <c r="G300" s="240"/>
      <c r="H300" s="239"/>
      <c r="I300" s="241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39" customHeight="1" x14ac:dyDescent="0.2">
      <c r="A301" s="783" t="s">
        <v>851</v>
      </c>
      <c r="B301" s="791">
        <f>IF(ISBLANK(POLJ3!B5),"-",POLJ3!B5)</f>
        <v>3029</v>
      </c>
      <c r="C301" s="791">
        <f>IF(ISBLANK(POLJ3!C5),"-",POLJ3!C5)</f>
        <v>1952</v>
      </c>
      <c r="D301" s="1130">
        <f>IF(ISBLANK(POLJ3!D5),"-",POLJ3!D5)</f>
        <v>1077</v>
      </c>
      <c r="E301" s="1130"/>
      <c r="G301" s="244"/>
      <c r="H301" s="152"/>
      <c r="I301" s="152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24.95" customHeight="1" x14ac:dyDescent="0.2">
      <c r="A302" s="433" t="s">
        <v>852</v>
      </c>
      <c r="B302" s="792">
        <f>IF(ISBLANK(POLJ3!B6),"-",POLJ3!B6)</f>
        <v>0</v>
      </c>
      <c r="C302" s="792">
        <f>IF(ISBLANK(POLJ3!C6),"-",POLJ3!C6)</f>
        <v>0</v>
      </c>
      <c r="D302" s="1131">
        <f>IF(ISBLANK(POLJ3!D6),"-",POLJ3!D6)</f>
        <v>0</v>
      </c>
      <c r="E302" s="1131"/>
      <c r="F302" s="5"/>
      <c r="G302" s="45"/>
      <c r="H302" s="5"/>
      <c r="I302" s="5"/>
      <c r="J302" s="5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21" t="s">
        <v>853</v>
      </c>
      <c r="B303" s="793">
        <f>IF(ISBLANK(POLJ3!B7),"-",POLJ3!B7)</f>
        <v>44</v>
      </c>
      <c r="C303" s="793">
        <f>IF(ISBLANK(POLJ3!C7),"-",POLJ3!C7)</f>
        <v>7</v>
      </c>
      <c r="D303" s="1111">
        <f>IF(ISBLANK(POLJ3!D7),"-",POLJ3!D7)</f>
        <v>37</v>
      </c>
      <c r="E303" s="1111"/>
      <c r="F303" s="5"/>
      <c r="G303" s="238"/>
      <c r="H303" s="235"/>
      <c r="I303" s="5"/>
      <c r="J303" s="5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7" t="s">
        <v>854</v>
      </c>
      <c r="B304" s="809">
        <f>IF(ISBLANK(POLJ3!B8),"-",POLJ3!B8)</f>
        <v>2261</v>
      </c>
      <c r="C304" s="809">
        <f>IF(ISBLANK(POLJ3!C8),"-",POLJ3!C8)</f>
        <v>495</v>
      </c>
      <c r="D304" s="1159">
        <f>IF(ISBLANK(POLJ3!D8),"-",POLJ3!D8)</f>
        <v>1766</v>
      </c>
      <c r="E304" s="1159"/>
      <c r="F304" s="238"/>
      <c r="G304" s="45"/>
      <c r="H304" s="5"/>
      <c r="I304" s="5"/>
      <c r="J304" s="5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6"/>
      <c r="B305" s="316"/>
      <c r="C305" s="317"/>
      <c r="D305" s="317"/>
      <c r="E305" s="316"/>
      <c r="F305" s="5"/>
      <c r="G305" s="45"/>
      <c r="H305" s="5"/>
      <c r="I305" s="5"/>
      <c r="J305" s="5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6"/>
      <c r="B306" s="316"/>
      <c r="C306" s="317"/>
      <c r="D306" s="317"/>
      <c r="E306" s="316"/>
      <c r="F306" s="5"/>
      <c r="G306" s="45"/>
      <c r="H306" s="5"/>
      <c r="I306" s="5"/>
      <c r="J306" s="5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5"/>
      <c r="B307" s="5"/>
      <c r="C307" s="3"/>
      <c r="D307" s="3"/>
      <c r="E307" s="5"/>
      <c r="F307" s="5"/>
      <c r="G307" s="45"/>
      <c r="H307" s="5"/>
      <c r="I307" s="5"/>
      <c r="J307" s="5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5"/>
      <c r="B308" s="5"/>
      <c r="C308" s="3"/>
      <c r="D308" s="3"/>
      <c r="E308" s="5"/>
      <c r="F308" s="5"/>
      <c r="G308" s="45"/>
      <c r="H308" s="5"/>
      <c r="I308" s="5"/>
      <c r="J308" s="5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24.95" customHeight="1" thickBot="1" x14ac:dyDescent="0.4">
      <c r="A309" s="167" t="s">
        <v>1582</v>
      </c>
      <c r="B309" s="5"/>
      <c r="C309" s="3"/>
      <c r="D309" s="3"/>
      <c r="E309" s="5"/>
      <c r="F309" s="5"/>
      <c r="G309" s="149" t="s">
        <v>929</v>
      </c>
      <c r="H309" s="234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5" t="s">
        <v>856</v>
      </c>
      <c r="B310" s="1160">
        <f>IF(ISBLANK(POLJ2!B3),"-",POLJ2!B3)</f>
        <v>63.47</v>
      </c>
      <c r="C310" s="1160"/>
      <c r="D310" s="3"/>
      <c r="E310" s="5"/>
      <c r="F310" s="5"/>
      <c r="G310" s="817" t="s">
        <v>862</v>
      </c>
      <c r="H310" s="818">
        <f>IF(ISBLANK(POLJ2!H3),"-",POLJ2!H3)</f>
        <v>1619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2" t="s">
        <v>857</v>
      </c>
      <c r="B311" s="1161">
        <f>IF(ISBLANK(POLJ2!B4),"-",POLJ2!B4)</f>
        <v>1368.29</v>
      </c>
      <c r="C311" s="1161"/>
      <c r="D311" s="3"/>
      <c r="E311" s="5"/>
      <c r="F311" s="5"/>
      <c r="G311" s="812" t="s">
        <v>863</v>
      </c>
      <c r="H311" s="250">
        <f>IF(ISBLANK(POLJ2!H4),"-",POLJ2!H4)</f>
        <v>4496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2" t="s">
        <v>858</v>
      </c>
      <c r="B312" s="1161">
        <f>IF(ISBLANK(POLJ2!B5),"-",POLJ2!B5)</f>
        <v>428.7</v>
      </c>
      <c r="C312" s="1161"/>
      <c r="D312" s="3"/>
      <c r="E312" s="5"/>
      <c r="F312" s="5"/>
      <c r="G312" s="812" t="s">
        <v>864</v>
      </c>
      <c r="H312" s="250">
        <f>IF(ISBLANK(POLJ2!H5),"-",POLJ2!H5)</f>
        <v>2261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2" t="s">
        <v>859</v>
      </c>
      <c r="B313" s="1161">
        <f>IF(ISBLANK(POLJ2!B6),"-",POLJ2!B6)</f>
        <v>2.44</v>
      </c>
      <c r="C313" s="1161"/>
      <c r="D313" s="3"/>
      <c r="E313" s="5"/>
      <c r="F313" s="5"/>
      <c r="G313" s="814" t="s">
        <v>865</v>
      </c>
      <c r="H313" s="251">
        <f>IF(ISBLANK(POLJ2!H6),"-",POLJ2!H6)</f>
        <v>38447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2" t="s">
        <v>860</v>
      </c>
      <c r="B314" s="1161">
        <f>IF(ISBLANK(POLJ2!B7),"-",POLJ2!B7)</f>
        <v>1</v>
      </c>
      <c r="C314" s="1161"/>
      <c r="D314" s="3"/>
      <c r="E314" s="5"/>
      <c r="F314" s="5"/>
      <c r="G314" s="816" t="s">
        <v>855</v>
      </c>
      <c r="H314" s="819">
        <f>IF(ISBLANK(POLJ2!H7),"-",POLJ2!H7)</f>
        <v>46823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3" t="s">
        <v>861</v>
      </c>
      <c r="B315" s="1162">
        <f>IF(ISBLANK(POLJ2!B8),"-",POLJ2!B8)</f>
        <v>3351.75</v>
      </c>
      <c r="C315" s="1162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11" t="s">
        <v>855</v>
      </c>
      <c r="B316" s="1127">
        <f>IF(ISBLANK(POLJ2!B9),"-",POLJ2!B9)</f>
        <v>5215.6499999999996</v>
      </c>
      <c r="C316" s="1127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3"/>
      <c r="B317" s="239"/>
      <c r="C317" s="241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">
      <c r="A318" s="5"/>
      <c r="B318" s="5"/>
      <c r="C318" s="3"/>
      <c r="D318" s="3"/>
      <c r="E318" s="5"/>
      <c r="F318" s="5"/>
      <c r="G318" s="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">
      <c r="A319" s="5"/>
      <c r="B319" s="5"/>
      <c r="C319" s="3"/>
      <c r="D319" s="3"/>
      <c r="E319" s="5"/>
      <c r="F319" s="5"/>
      <c r="G319" s="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55000000000000004">
      <c r="A320" s="469" t="s">
        <v>993</v>
      </c>
      <c r="B320" s="473"/>
      <c r="C320" s="474"/>
      <c r="D320" s="474"/>
      <c r="E320" s="473"/>
      <c r="F320" s="473"/>
      <c r="G320" s="473"/>
      <c r="H320" s="473"/>
      <c r="I320" s="473"/>
      <c r="J320" s="473"/>
      <c r="K320" s="473"/>
      <c r="L320" s="316"/>
      <c r="Z320" s="25"/>
    </row>
    <row r="321" spans="1:26" s="24" customFormat="1" ht="30" customHeight="1" x14ac:dyDescent="0.4">
      <c r="A321" s="341"/>
      <c r="B321" s="369"/>
      <c r="C321" s="370"/>
      <c r="D321" s="370"/>
      <c r="E321" s="369"/>
      <c r="F321" s="369"/>
      <c r="G321" s="369"/>
      <c r="H321" s="369"/>
      <c r="I321" s="369"/>
      <c r="J321" s="369"/>
      <c r="K321" s="369"/>
      <c r="Z321" s="25"/>
    </row>
    <row r="322" spans="1:26" s="24" customFormat="1" ht="18" customHeight="1" x14ac:dyDescent="0.4">
      <c r="A322" s="341"/>
      <c r="B322" s="369"/>
      <c r="C322" s="370"/>
      <c r="D322" s="370"/>
      <c r="E322" s="369"/>
      <c r="F322" s="369"/>
      <c r="G322" s="369"/>
      <c r="H322" s="369"/>
      <c r="I322" s="369"/>
      <c r="J322" s="369"/>
      <c r="K322" s="369"/>
      <c r="Z322" s="25"/>
    </row>
    <row r="323" spans="1:26" s="24" customFormat="1" ht="24.95" customHeight="1" x14ac:dyDescent="0.4">
      <c r="A323" s="341"/>
      <c r="B323" s="369"/>
      <c r="C323" s="370"/>
      <c r="D323" s="370"/>
      <c r="E323" s="369"/>
      <c r="F323" s="369"/>
      <c r="G323" s="369"/>
      <c r="H323" s="369"/>
      <c r="I323" s="369"/>
      <c r="J323" s="369"/>
      <c r="K323" s="369"/>
      <c r="L323" s="373"/>
      <c r="Z323" s="25"/>
    </row>
    <row r="324" spans="1:26" s="24" customFormat="1" ht="24.95" customHeight="1" x14ac:dyDescent="0.4">
      <c r="A324" s="341"/>
      <c r="B324" s="369"/>
      <c r="C324" s="370"/>
      <c r="D324" s="370"/>
      <c r="E324" s="369"/>
      <c r="F324" s="369"/>
      <c r="G324" s="369"/>
      <c r="H324" s="369"/>
      <c r="I324" s="369"/>
      <c r="J324" s="369"/>
      <c r="K324" s="369"/>
      <c r="Z324" s="25"/>
    </row>
    <row r="325" spans="1:26" s="24" customFormat="1" ht="24.95" customHeight="1" x14ac:dyDescent="0.4">
      <c r="A325" s="341"/>
      <c r="B325" s="369"/>
      <c r="C325" s="370"/>
      <c r="D325" s="370"/>
      <c r="E325" s="369"/>
      <c r="F325" s="369"/>
      <c r="G325" s="369"/>
      <c r="H325" s="369"/>
      <c r="I325" s="369"/>
      <c r="J325" s="369"/>
      <c r="K325" s="369"/>
      <c r="Z325" s="25"/>
    </row>
    <row r="326" spans="1:26" s="24" customFormat="1" ht="24.95" customHeight="1" x14ac:dyDescent="0.4">
      <c r="A326" s="341"/>
      <c r="B326" s="369"/>
      <c r="C326" s="370"/>
      <c r="D326" s="370"/>
      <c r="E326" s="369"/>
      <c r="F326" s="369"/>
      <c r="G326" s="369"/>
      <c r="H326" s="369"/>
      <c r="I326" s="369"/>
      <c r="J326" s="369"/>
      <c r="K326" s="369"/>
      <c r="Z326" s="25"/>
    </row>
    <row r="327" spans="1:26" s="24" customFormat="1" ht="24.95" customHeight="1" x14ac:dyDescent="0.4">
      <c r="A327" s="341"/>
      <c r="B327" s="369"/>
      <c r="C327" s="370"/>
      <c r="D327" s="370"/>
      <c r="E327" s="369"/>
      <c r="F327" s="369"/>
      <c r="G327" s="369"/>
      <c r="H327" s="369"/>
      <c r="I327" s="369"/>
      <c r="J327" s="369"/>
      <c r="K327" s="369"/>
      <c r="Z327" s="25"/>
    </row>
    <row r="328" spans="1:26" s="24" customFormat="1" ht="24.95" customHeight="1" x14ac:dyDescent="0.4">
      <c r="A328" s="341"/>
      <c r="B328" s="369"/>
      <c r="C328" s="370"/>
      <c r="D328" s="370"/>
      <c r="E328" s="369"/>
      <c r="F328" s="369"/>
      <c r="G328" s="369"/>
      <c r="H328" s="369"/>
      <c r="I328" s="369"/>
      <c r="J328" s="369"/>
      <c r="K328" s="369"/>
      <c r="Z328" s="25"/>
    </row>
    <row r="329" spans="1:26" s="24" customFormat="1" ht="24.95" customHeight="1" x14ac:dyDescent="0.4">
      <c r="A329" s="341"/>
      <c r="B329" s="369"/>
      <c r="C329" s="370"/>
      <c r="D329" s="370"/>
      <c r="E329" s="369"/>
      <c r="F329" s="369"/>
      <c r="G329" s="369"/>
      <c r="H329" s="369"/>
      <c r="I329" s="369"/>
      <c r="J329" s="369"/>
      <c r="K329" s="369"/>
      <c r="Z329" s="25"/>
    </row>
    <row r="330" spans="1:26" s="24" customFormat="1" ht="24.95" customHeight="1" x14ac:dyDescent="0.4">
      <c r="A330" s="341"/>
      <c r="B330" s="369"/>
      <c r="C330" s="370"/>
      <c r="D330" s="370"/>
      <c r="E330" s="369"/>
      <c r="F330" s="369"/>
      <c r="G330" s="369"/>
      <c r="H330" s="369"/>
      <c r="I330" s="369"/>
      <c r="J330" s="369"/>
      <c r="K330" s="369"/>
      <c r="Z330" s="25"/>
    </row>
    <row r="331" spans="1:26" s="24" customFormat="1" ht="24.95" customHeight="1" x14ac:dyDescent="0.4">
      <c r="A331" s="341"/>
      <c r="B331" s="369"/>
      <c r="C331" s="370"/>
      <c r="D331" s="370"/>
      <c r="E331" s="369"/>
      <c r="F331" s="369"/>
      <c r="G331" s="369"/>
      <c r="H331" s="369"/>
      <c r="I331" s="369"/>
      <c r="J331" s="369"/>
      <c r="K331" s="369"/>
      <c r="Z331" s="25"/>
    </row>
    <row r="332" spans="1:26" s="24" customFormat="1" ht="24.95" customHeight="1" x14ac:dyDescent="0.4">
      <c r="A332" s="341"/>
      <c r="B332" s="369"/>
      <c r="C332" s="370"/>
      <c r="D332" s="370"/>
      <c r="E332" s="369"/>
      <c r="F332" s="369"/>
      <c r="G332" s="369"/>
      <c r="H332" s="369"/>
      <c r="I332" s="369"/>
      <c r="J332" s="369"/>
      <c r="K332" s="369"/>
      <c r="Z332" s="25"/>
    </row>
    <row r="333" spans="1:26" s="24" customFormat="1" ht="24.95" customHeight="1" x14ac:dyDescent="0.4">
      <c r="A333" s="341"/>
      <c r="B333" s="369"/>
      <c r="C333" s="370"/>
      <c r="D333" s="370"/>
      <c r="E333" s="369"/>
      <c r="F333" s="369"/>
      <c r="G333" s="369"/>
      <c r="H333" s="369"/>
      <c r="I333" s="369"/>
      <c r="J333" s="369"/>
      <c r="K333" s="369"/>
      <c r="Z333" s="25"/>
    </row>
    <row r="334" spans="1:26" s="24" customFormat="1" ht="24.95" customHeight="1" x14ac:dyDescent="0.4">
      <c r="A334" s="341"/>
      <c r="B334" s="369"/>
      <c r="C334" s="370"/>
      <c r="D334" s="370"/>
      <c r="E334" s="369"/>
      <c r="F334" s="369"/>
      <c r="G334" s="369"/>
      <c r="H334" s="369"/>
      <c r="I334" s="369"/>
      <c r="J334" s="369"/>
      <c r="K334" s="369"/>
      <c r="Z334" s="25"/>
    </row>
    <row r="335" spans="1:26" s="24" customFormat="1" ht="24.95" customHeight="1" x14ac:dyDescent="0.4">
      <c r="A335" s="341"/>
      <c r="B335" s="369"/>
      <c r="C335" s="370"/>
      <c r="D335" s="370"/>
      <c r="E335" s="369"/>
      <c r="F335" s="369"/>
      <c r="G335" s="369"/>
      <c r="H335" s="369"/>
      <c r="I335" s="369"/>
      <c r="J335" s="369"/>
      <c r="K335" s="369"/>
      <c r="Z335" s="25"/>
    </row>
    <row r="336" spans="1:26" s="24" customFormat="1" ht="24.95" customHeight="1" x14ac:dyDescent="0.4">
      <c r="A336" s="341"/>
      <c r="B336" s="369"/>
      <c r="C336" s="370"/>
      <c r="D336" s="370"/>
      <c r="E336" s="369"/>
      <c r="F336" s="369"/>
      <c r="G336" s="369"/>
      <c r="H336" s="369"/>
      <c r="I336" s="369"/>
      <c r="J336" s="369"/>
      <c r="K336" s="369"/>
      <c r="Z336" s="25"/>
    </row>
    <row r="337" spans="1:26" s="24" customFormat="1" ht="24.95" customHeight="1" x14ac:dyDescent="0.4">
      <c r="A337" s="341"/>
      <c r="B337" s="369"/>
      <c r="C337" s="370"/>
      <c r="D337" s="370"/>
      <c r="E337" s="369"/>
      <c r="F337" s="369"/>
      <c r="G337" s="369"/>
      <c r="H337" s="369"/>
      <c r="I337" s="369"/>
      <c r="J337" s="369"/>
      <c r="K337" s="369"/>
      <c r="Z337" s="25"/>
    </row>
    <row r="338" spans="1:26" s="24" customFormat="1" ht="24.95" customHeight="1" x14ac:dyDescent="0.4">
      <c r="A338" s="341"/>
      <c r="B338" s="369"/>
      <c r="C338" s="370"/>
      <c r="D338" s="370"/>
      <c r="E338" s="369"/>
      <c r="F338" s="369"/>
      <c r="G338" s="369"/>
      <c r="H338" s="369"/>
      <c r="I338" s="369"/>
      <c r="J338" s="369"/>
      <c r="K338" s="369"/>
      <c r="Z338" s="25"/>
    </row>
    <row r="339" spans="1:26" s="24" customFormat="1" ht="24.95" customHeight="1" x14ac:dyDescent="0.4">
      <c r="A339" s="341"/>
      <c r="B339" s="369"/>
      <c r="C339" s="370"/>
      <c r="D339" s="370"/>
      <c r="E339" s="369"/>
      <c r="F339" s="369"/>
      <c r="G339" s="369"/>
      <c r="H339" s="369"/>
      <c r="I339" s="369"/>
      <c r="J339" s="369"/>
      <c r="K339" s="369"/>
      <c r="Z339" s="25"/>
    </row>
    <row r="340" spans="1:26" s="24" customFormat="1" ht="24.95" customHeight="1" x14ac:dyDescent="0.4">
      <c r="A340" s="341"/>
      <c r="B340" s="369"/>
      <c r="C340" s="370"/>
      <c r="D340" s="370"/>
      <c r="E340" s="369"/>
      <c r="F340" s="369"/>
      <c r="G340" s="369"/>
      <c r="H340" s="369"/>
      <c r="I340" s="369"/>
      <c r="J340" s="369"/>
      <c r="K340" s="369"/>
      <c r="Z340" s="25"/>
    </row>
    <row r="341" spans="1:26" s="24" customFormat="1" ht="24.95" customHeight="1" x14ac:dyDescent="0.4">
      <c r="A341" s="341"/>
      <c r="B341" s="369"/>
      <c r="C341" s="370"/>
      <c r="D341" s="370"/>
      <c r="E341" s="369"/>
      <c r="F341" s="369"/>
      <c r="G341" s="369"/>
      <c r="H341" s="369"/>
      <c r="I341" s="369"/>
      <c r="J341" s="369"/>
      <c r="K341" s="369"/>
      <c r="Z341" s="25"/>
    </row>
    <row r="342" spans="1:26" s="24" customFormat="1" ht="24.95" customHeight="1" x14ac:dyDescent="0.4">
      <c r="A342" s="341"/>
      <c r="B342" s="369"/>
      <c r="C342" s="370"/>
      <c r="D342" s="370"/>
      <c r="E342" s="369"/>
      <c r="F342" s="369"/>
      <c r="G342" s="369"/>
      <c r="H342" s="369"/>
      <c r="I342" s="369"/>
      <c r="J342" s="369"/>
      <c r="K342" s="369"/>
      <c r="L342" s="373"/>
      <c r="Z342" s="25"/>
    </row>
    <row r="343" spans="1:26" s="24" customFormat="1" ht="24.95" customHeight="1" x14ac:dyDescent="0.4">
      <c r="A343" s="341"/>
      <c r="B343" s="369"/>
      <c r="C343" s="370"/>
      <c r="D343" s="370"/>
      <c r="E343" s="369"/>
      <c r="F343" s="369"/>
      <c r="G343" s="369"/>
      <c r="H343" s="369"/>
      <c r="I343" s="369"/>
      <c r="J343" s="369"/>
      <c r="K343" s="369"/>
      <c r="Z343" s="25"/>
    </row>
    <row r="344" spans="1:26" s="24" customFormat="1" ht="24.95" customHeight="1" x14ac:dyDescent="0.4">
      <c r="A344" s="341"/>
      <c r="B344" s="369"/>
      <c r="C344" s="370"/>
      <c r="D344" s="370"/>
      <c r="E344" s="369"/>
      <c r="F344" s="369"/>
      <c r="G344" s="369"/>
      <c r="H344" s="369"/>
      <c r="I344" s="369"/>
      <c r="J344" s="369"/>
      <c r="K344" s="369"/>
      <c r="Z344" s="25"/>
    </row>
    <row r="345" spans="1:26" s="24" customFormat="1" ht="24.95" customHeight="1" x14ac:dyDescent="0.4">
      <c r="A345" s="341"/>
      <c r="B345" s="369"/>
      <c r="C345" s="370"/>
      <c r="D345" s="370"/>
      <c r="E345" s="369"/>
      <c r="F345" s="369"/>
      <c r="G345" s="369"/>
      <c r="H345" s="369"/>
      <c r="I345" s="369"/>
      <c r="J345" s="369"/>
      <c r="K345" s="369"/>
      <c r="Z345" s="25"/>
    </row>
    <row r="346" spans="1:26" s="24" customFormat="1" ht="24.95" customHeight="1" x14ac:dyDescent="0.4">
      <c r="A346" s="341"/>
      <c r="B346" s="369"/>
      <c r="C346" s="370"/>
      <c r="D346" s="370"/>
      <c r="E346" s="369"/>
      <c r="F346" s="369"/>
      <c r="G346" s="369"/>
      <c r="H346" s="369"/>
      <c r="I346" s="369"/>
      <c r="J346" s="369"/>
      <c r="K346" s="369"/>
      <c r="Z346" s="25"/>
    </row>
    <row r="347" spans="1:26" s="24" customFormat="1" ht="24.95" customHeight="1" x14ac:dyDescent="0.4">
      <c r="A347" s="341"/>
      <c r="B347" s="369"/>
      <c r="C347" s="370"/>
      <c r="D347" s="370"/>
      <c r="E347" s="369"/>
      <c r="F347" s="369"/>
      <c r="G347" s="369"/>
      <c r="H347" s="369"/>
      <c r="I347" s="369"/>
      <c r="J347" s="369"/>
      <c r="K347" s="369"/>
      <c r="Z347" s="25"/>
    </row>
    <row r="348" spans="1:26" s="24" customFormat="1" ht="24.95" customHeight="1" x14ac:dyDescent="0.4">
      <c r="A348" s="341"/>
      <c r="B348" s="369"/>
      <c r="C348" s="370"/>
      <c r="D348" s="370"/>
      <c r="E348" s="369"/>
      <c r="F348" s="369"/>
      <c r="G348" s="369"/>
      <c r="H348" s="369"/>
      <c r="I348" s="369"/>
      <c r="J348" s="369"/>
      <c r="K348" s="369"/>
      <c r="Z348" s="25"/>
    </row>
    <row r="349" spans="1:26" s="24" customFormat="1" ht="24.95" customHeight="1" x14ac:dyDescent="0.4">
      <c r="A349" s="341"/>
      <c r="B349" s="369"/>
      <c r="C349" s="370"/>
      <c r="D349" s="370"/>
      <c r="E349" s="369"/>
      <c r="F349" s="369"/>
      <c r="G349" s="369"/>
      <c r="H349" s="369"/>
      <c r="I349" s="369"/>
      <c r="J349" s="369"/>
      <c r="K349" s="369"/>
      <c r="Z349" s="25"/>
    </row>
    <row r="350" spans="1:26" s="24" customFormat="1" ht="24.95" customHeight="1" x14ac:dyDescent="0.4">
      <c r="A350" s="341"/>
      <c r="B350" s="369"/>
      <c r="C350" s="370"/>
      <c r="D350" s="370"/>
      <c r="E350" s="369"/>
      <c r="F350" s="369"/>
      <c r="G350" s="369"/>
      <c r="H350" s="369"/>
      <c r="I350" s="369"/>
      <c r="J350" s="369"/>
      <c r="K350" s="369"/>
      <c r="Z350" s="25"/>
    </row>
    <row r="351" spans="1:26" s="24" customFormat="1" ht="24.95" customHeight="1" x14ac:dyDescent="0.4">
      <c r="A351" s="341"/>
      <c r="B351" s="369"/>
      <c r="C351" s="370"/>
      <c r="D351" s="370"/>
      <c r="E351" s="369"/>
      <c r="F351" s="369"/>
      <c r="G351" s="369"/>
      <c r="H351" s="369"/>
      <c r="I351" s="369"/>
      <c r="J351" s="369"/>
      <c r="K351" s="369"/>
      <c r="Z351" s="25"/>
    </row>
    <row r="352" spans="1:26" s="24" customFormat="1" ht="24.95" customHeight="1" x14ac:dyDescent="0.4">
      <c r="A352" s="341"/>
      <c r="B352" s="369"/>
      <c r="C352" s="370"/>
      <c r="D352" s="370"/>
      <c r="E352" s="369"/>
      <c r="F352" s="369"/>
      <c r="G352" s="369"/>
      <c r="H352" s="369"/>
      <c r="I352" s="369"/>
      <c r="J352" s="369"/>
      <c r="K352" s="369"/>
      <c r="Z352" s="25"/>
    </row>
    <row r="353" spans="1:26" s="24" customFormat="1" ht="24.95" customHeight="1" x14ac:dyDescent="0.4">
      <c r="A353" s="341"/>
      <c r="B353" s="369"/>
      <c r="C353" s="370"/>
      <c r="D353" s="370"/>
      <c r="E353" s="369"/>
      <c r="F353" s="369"/>
      <c r="G353" s="369"/>
      <c r="H353" s="369"/>
      <c r="I353" s="369"/>
      <c r="J353" s="369"/>
      <c r="K353" s="369"/>
      <c r="Z353" s="25"/>
    </row>
    <row r="354" spans="1:26" s="24" customFormat="1" ht="24.95" customHeight="1" x14ac:dyDescent="0.4">
      <c r="A354" s="341"/>
      <c r="B354" s="369"/>
      <c r="C354" s="370"/>
      <c r="D354" s="370"/>
      <c r="E354" s="369"/>
      <c r="F354" s="369"/>
      <c r="G354" s="369"/>
      <c r="H354" s="369"/>
      <c r="I354" s="369"/>
      <c r="J354" s="369"/>
      <c r="K354" s="369"/>
      <c r="Z354" s="25"/>
    </row>
    <row r="355" spans="1:26" s="24" customFormat="1" ht="24.95" customHeight="1" x14ac:dyDescent="0.4">
      <c r="A355" s="341"/>
      <c r="B355" s="369"/>
      <c r="C355" s="370"/>
      <c r="D355" s="370"/>
      <c r="E355" s="369"/>
      <c r="F355" s="369"/>
      <c r="G355" s="369"/>
      <c r="H355" s="369"/>
      <c r="I355" s="369"/>
      <c r="J355" s="369"/>
      <c r="K355" s="369"/>
      <c r="Z355" s="25"/>
    </row>
    <row r="356" spans="1:26" s="24" customFormat="1" ht="24.95" customHeight="1" x14ac:dyDescent="0.4">
      <c r="A356" s="341"/>
      <c r="B356" s="369"/>
      <c r="C356" s="370"/>
      <c r="D356" s="370"/>
      <c r="E356" s="369"/>
      <c r="F356" s="369"/>
      <c r="G356" s="369"/>
      <c r="H356" s="369"/>
      <c r="I356" s="369"/>
      <c r="J356" s="369"/>
      <c r="K356" s="369"/>
      <c r="Z356" s="25"/>
    </row>
    <row r="357" spans="1:26" s="24" customFormat="1" ht="24.95" customHeight="1" x14ac:dyDescent="0.4">
      <c r="A357" s="341"/>
      <c r="B357" s="369"/>
      <c r="C357" s="370"/>
      <c r="D357" s="370"/>
      <c r="E357" s="369"/>
      <c r="F357" s="369"/>
      <c r="G357" s="369"/>
      <c r="H357" s="369"/>
      <c r="I357" s="369"/>
      <c r="J357" s="369"/>
      <c r="K357" s="369"/>
      <c r="Z357" s="25"/>
    </row>
    <row r="358" spans="1:26" s="24" customFormat="1" ht="43.5" customHeight="1" x14ac:dyDescent="0.4">
      <c r="A358" s="146" t="s">
        <v>507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6"/>
      <c r="Z358" s="25"/>
    </row>
    <row r="359" spans="1:26" s="24" customFormat="1" ht="30" customHeight="1" x14ac:dyDescent="0.4">
      <c r="A359" s="371"/>
      <c r="B359" s="371"/>
      <c r="C359" s="371"/>
      <c r="D359" s="371"/>
      <c r="E359" s="371"/>
      <c r="F359" s="371"/>
      <c r="G359" s="371"/>
      <c r="H359" s="371"/>
      <c r="I359" s="371"/>
      <c r="J359" s="371"/>
      <c r="K359" s="371"/>
      <c r="Z359" s="25"/>
    </row>
    <row r="360" spans="1:26" s="2" customFormat="1" ht="18" customHeight="1" thickBot="1" x14ac:dyDescent="0.25">
      <c r="A360" s="316"/>
      <c r="B360" s="316"/>
      <c r="C360" s="317"/>
      <c r="D360" s="317"/>
      <c r="E360" s="316"/>
      <c r="F360" s="316"/>
      <c r="G360" s="316"/>
      <c r="H360" s="316"/>
      <c r="I360" s="316"/>
      <c r="J360" s="316"/>
      <c r="K360" s="372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thickTop="1" x14ac:dyDescent="0.35">
      <c r="A361" s="1173" t="s">
        <v>899</v>
      </c>
      <c r="B361" s="1173"/>
      <c r="C361" s="343">
        <f>IF(ISBLANK(OBRAZ1!B4),"-",OBRAZ1!B4)</f>
        <v>1</v>
      </c>
      <c r="D361" s="402"/>
      <c r="E361" s="344" t="str">
        <f>IF(LEN(OBRAZ1!C4)&gt;0,"(" &amp; OBRAZ1!C4 &amp; ")", "-")</f>
        <v>(2022)</v>
      </c>
      <c r="F361" s="316"/>
      <c r="G361" s="1172" t="s">
        <v>2066</v>
      </c>
      <c r="H361" s="1172"/>
      <c r="I361" s="1172"/>
      <c r="J361" s="1172"/>
      <c r="K361" s="1172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38" t="s">
        <v>900</v>
      </c>
      <c r="B362" s="1138"/>
      <c r="C362" s="347">
        <f>IF(ISBLANK(OBRAZ1!B5),"-",OBRAZ1!B5)</f>
        <v>11</v>
      </c>
      <c r="D362" s="403"/>
      <c r="E362" s="348" t="str">
        <f>IF(LEN(OBRAZ1!C5)&gt;0,"(" &amp; OBRAZ1!C5 &amp; ")", "-")</f>
        <v>(2022)</v>
      </c>
      <c r="F362" s="316"/>
      <c r="G362" s="255"/>
      <c r="H362" s="391"/>
      <c r="I362" s="391"/>
      <c r="J362" s="391"/>
      <c r="K362" s="316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24.95" customHeight="1" thickBot="1" x14ac:dyDescent="0.25">
      <c r="A363" s="1133" t="s">
        <v>1339</v>
      </c>
      <c r="B363" s="1133"/>
      <c r="C363" s="350">
        <f>IF(ISBLANK(OBRAZ1!B6),"-",OBRAZ1!B6)</f>
        <v>95</v>
      </c>
      <c r="D363" s="404"/>
      <c r="E363" s="351" t="str">
        <f>IF(LEN(OBRAZ1!C6)&gt;0,"(" &amp; OBRAZ1!C6 &amp; ")", "-")</f>
        <v>(2022)</v>
      </c>
      <c r="F363" s="316"/>
      <c r="G363" s="431"/>
      <c r="H363" s="789" t="s">
        <v>506</v>
      </c>
      <c r="I363" s="789" t="s">
        <v>509</v>
      </c>
      <c r="J363" s="789" t="s">
        <v>2435</v>
      </c>
      <c r="K363" s="316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38" t="s">
        <v>508</v>
      </c>
      <c r="B364" s="1138"/>
      <c r="C364" s="411">
        <f>IF(ISBLANK(OBRAZ1!B7),"-",OBRAZ1!B7)</f>
        <v>26.5</v>
      </c>
      <c r="D364" s="403"/>
      <c r="E364" s="348" t="str">
        <f>IF(LEN(OBRAZ1!C7)&gt;0,"(" &amp; OBRAZ1!C7 &amp; ")", "-")</f>
        <v>(2022)</v>
      </c>
      <c r="F364" s="316"/>
      <c r="G364" s="800" t="s">
        <v>1587</v>
      </c>
      <c r="H364" s="810">
        <f>IF(ISBLANK(OBRAZ2!H6),"-",OBRAZ2!H6)</f>
        <v>432</v>
      </c>
      <c r="I364" s="810">
        <f>IF(ISBLANK(OBRAZ2!I6),"-",OBRAZ2!I6)</f>
        <v>367</v>
      </c>
      <c r="J364" s="810">
        <f>IF(ISBLANK(OBRAZ2!J6),"-",OBRAZ2!J6)</f>
        <v>65</v>
      </c>
      <c r="K364" s="316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33" t="s">
        <v>1340</v>
      </c>
      <c r="B365" s="1133"/>
      <c r="C365" s="350">
        <f>IF(ISBLANK(OBRAZ1!B8),"-",OBRAZ1!B8)</f>
        <v>196</v>
      </c>
      <c r="D365" s="404"/>
      <c r="E365" s="351" t="str">
        <f>IF(LEN(OBRAZ1!C8)&gt;0,"(" &amp; OBRAZ1!C8 &amp; ")", "-")</f>
        <v>(2022)</v>
      </c>
      <c r="F365" s="316"/>
      <c r="G365" s="783" t="s">
        <v>1588</v>
      </c>
      <c r="H365" s="418">
        <f>IF(ISBLANK(OBRAZ2!H7),"-",OBRAZ2!H7)</f>
        <v>0</v>
      </c>
      <c r="I365" s="418">
        <f>IF(ISBLANK(OBRAZ2!I7),"-",OBRAZ2!I7)</f>
        <v>0</v>
      </c>
      <c r="J365" s="418">
        <f>IF(ISBLANK(OBRAZ2!J7),"-",OBRAZ2!J7)</f>
        <v>0</v>
      </c>
      <c r="K365" s="316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63" customHeight="1" thickBot="1" x14ac:dyDescent="0.25">
      <c r="A366" s="1138" t="s">
        <v>930</v>
      </c>
      <c r="B366" s="1138"/>
      <c r="C366" s="411">
        <f>IF(ISBLANK(OBRAZ1!B9),"-",OBRAZ1!B9)</f>
        <v>52.1</v>
      </c>
      <c r="D366" s="403"/>
      <c r="E366" s="348" t="str">
        <f>IF(LEN(OBRAZ1!C9)&gt;0,"(" &amp; OBRAZ1!C9 &amp; ")", "-")</f>
        <v>(2022)</v>
      </c>
      <c r="F366" s="316"/>
      <c r="G366" s="824" t="s">
        <v>511</v>
      </c>
      <c r="H366" s="809">
        <f>IF(ISBLANK(OBRAZ2!H8),"-",OBRAZ2!H8)</f>
        <v>0</v>
      </c>
      <c r="I366" s="809">
        <f>IF(ISBLANK(OBRAZ2!I8),"-",OBRAZ2!I8)</f>
        <v>0</v>
      </c>
      <c r="J366" s="809">
        <f>IF(ISBLANK(OBRAZ2!J8),"-",OBRAZ2!J8)</f>
        <v>0</v>
      </c>
      <c r="K366" s="316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77" t="s">
        <v>1341</v>
      </c>
      <c r="B367" s="1177"/>
      <c r="C367" s="355">
        <f>IF(ISBLANK(OBRAZ1!B10),"-",OBRAZ1!B10)</f>
        <v>160</v>
      </c>
      <c r="D367" s="410"/>
      <c r="E367" s="356" t="str">
        <f>IF(LEN(OBRAZ1!C10)&gt;0,"(" &amp; OBRAZ1!C10 &amp; ")", "-")</f>
        <v>(2022)</v>
      </c>
      <c r="F367" s="316"/>
      <c r="G367" s="316"/>
      <c r="H367" s="316"/>
      <c r="I367" s="316"/>
      <c r="J367" s="316"/>
      <c r="K367" s="372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thickTop="1" x14ac:dyDescent="0.2">
      <c r="A368" s="419"/>
      <c r="B368" s="316"/>
      <c r="C368" s="317"/>
      <c r="D368" s="317"/>
      <c r="E368" s="316"/>
      <c r="F368" s="316"/>
      <c r="G368" s="316"/>
      <c r="H368" s="316"/>
      <c r="I368" s="316"/>
      <c r="J368" s="316"/>
      <c r="K368" s="372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19"/>
      <c r="B369" s="316"/>
      <c r="C369" s="317"/>
      <c r="D369" s="317"/>
      <c r="E369" s="316"/>
      <c r="F369" s="316"/>
      <c r="G369" s="316"/>
      <c r="H369" s="316"/>
      <c r="I369" s="316"/>
      <c r="J369" s="316"/>
      <c r="K369" s="372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419"/>
      <c r="B370" s="316"/>
      <c r="C370" s="317"/>
      <c r="D370" s="317"/>
      <c r="E370" s="316"/>
      <c r="F370" s="316"/>
      <c r="G370" s="316"/>
      <c r="H370" s="316"/>
      <c r="I370" s="316"/>
      <c r="J370" s="316"/>
      <c r="K370" s="372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5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447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">
      <c r="A372" s="153"/>
      <c r="B372" s="5"/>
      <c r="C372" s="3"/>
      <c r="D372" s="3"/>
      <c r="E372" s="5"/>
      <c r="F372" s="5"/>
      <c r="G372" s="5"/>
      <c r="H372" s="5"/>
      <c r="I372" s="5"/>
      <c r="J372" s="5"/>
      <c r="K372" s="372"/>
      <c r="L372" s="337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K373" s="372"/>
      <c r="L373" s="337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7">
        <f>OBRAZ2!B11</f>
        <v>2020</v>
      </c>
      <c r="I374" s="747">
        <f>OBRAZ2!C11</f>
        <v>2021</v>
      </c>
      <c r="J374" s="747">
        <f>OBRAZ2!D11</f>
        <v>2022</v>
      </c>
      <c r="K374" s="372"/>
      <c r="L374" s="337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5" t="s">
        <v>1422</v>
      </c>
      <c r="H375" s="852">
        <f>IF(ISBLANK(OBRAZ2!B12),"-",OBRAZ2!B21)</f>
        <v>6.7599067599067597</v>
      </c>
      <c r="I375" s="852">
        <f>IF(ISBLANK(OBRAZ2!C12),"-",OBRAZ2!C21)</f>
        <v>7.8703703703703702</v>
      </c>
      <c r="J375" s="852">
        <f>IF(ISBLANK(OBRAZ2!D12),"-",OBRAZ2!D21)</f>
        <v>8.2039911308204001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1423</v>
      </c>
      <c r="H376" s="853">
        <f>IF(ISBLANK(OBRAZ2!B13),"-",OBRAZ2!B22)</f>
        <v>0</v>
      </c>
      <c r="I376" s="853">
        <f>IF(ISBLANK(OBRAZ2!C13),"-",OBRAZ2!C22)</f>
        <v>0</v>
      </c>
      <c r="J376" s="853">
        <f>IF(ISBLANK(OBRAZ2!D13),"-",OBRAZ2!D22)</f>
        <v>0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949</v>
      </c>
      <c r="H377" s="853">
        <f>IF(ISBLANK(OBRAZ2!B14),"-",OBRAZ2!B23)</f>
        <v>55.011655011655016</v>
      </c>
      <c r="I377" s="853">
        <f>IF(ISBLANK(OBRAZ2!C14),"-",OBRAZ2!C23)</f>
        <v>57.870370370370374</v>
      </c>
      <c r="J377" s="853">
        <f>IF(ISBLANK(OBRAZ2!D14),"-",OBRAZ2!D23)</f>
        <v>56.31929046563193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1424</v>
      </c>
      <c r="H378" s="853">
        <f>IF(ISBLANK(OBRAZ2!B15),"-",OBRAZ2!B24)</f>
        <v>0</v>
      </c>
      <c r="I378" s="853">
        <f>IF(ISBLANK(OBRAZ2!C15),"-",OBRAZ2!C24)</f>
        <v>0</v>
      </c>
      <c r="J378" s="853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950</v>
      </c>
      <c r="H379" s="853">
        <f>IF(ISBLANK(OBRAZ2!B16),"-",OBRAZ2!B25)</f>
        <v>19.347319347319349</v>
      </c>
      <c r="I379" s="853">
        <f>IF(ISBLANK(OBRAZ2!C16),"-",OBRAZ2!C25)</f>
        <v>14.814814814814813</v>
      </c>
      <c r="J379" s="853">
        <f>IF(ISBLANK(OBRAZ2!D16),"-",OBRAZ2!D25)</f>
        <v>17.516629711751662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951</v>
      </c>
      <c r="H380" s="854">
        <f>IF(ISBLANK(OBRAZ2!B17),"-",OBRAZ2!B26)</f>
        <v>18.88111888111888</v>
      </c>
      <c r="I380" s="854">
        <f>IF(ISBLANK(OBRAZ2!C17),"-",OBRAZ2!C26)</f>
        <v>19.444444444444446</v>
      </c>
      <c r="J380" s="854">
        <f>IF(ISBLANK(OBRAZ2!D17),"-",OBRAZ2!D26)</f>
        <v>17.96008869179601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77" t="s">
        <v>855</v>
      </c>
      <c r="H381" s="1077">
        <v>100</v>
      </c>
      <c r="I381" s="1077">
        <v>100</v>
      </c>
      <c r="J381" s="1077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5"/>
      <c r="H388" s="5"/>
      <c r="I388" s="5"/>
      <c r="J388" s="5"/>
      <c r="L388" s="447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">
      <c r="A389" s="153"/>
      <c r="B389" s="5"/>
      <c r="C389" s="3"/>
      <c r="D389" s="3"/>
      <c r="E389" s="5"/>
      <c r="F389" s="5"/>
      <c r="G389" s="5"/>
      <c r="H389" s="5"/>
      <c r="I389" s="5"/>
      <c r="J389" s="5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">
      <c r="A390" s="153"/>
      <c r="B390" s="5"/>
      <c r="C390" s="3"/>
      <c r="D390" s="3"/>
      <c r="E390" s="5"/>
      <c r="F390" s="5"/>
      <c r="G390" s="5"/>
      <c r="H390" s="5"/>
      <c r="I390" s="5"/>
      <c r="J390" s="5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">
      <c r="A391" s="153"/>
      <c r="B391" s="5"/>
      <c r="C391" s="3"/>
      <c r="D391" s="3"/>
      <c r="E391" s="5"/>
      <c r="F391" s="5"/>
      <c r="G391" s="5"/>
      <c r="H391" s="5"/>
      <c r="I391" s="5"/>
      <c r="J391" s="5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">
      <c r="A392" s="153"/>
      <c r="B392" s="5"/>
      <c r="C392" s="3"/>
      <c r="D392" s="3"/>
      <c r="E392" s="5"/>
      <c r="F392" s="5"/>
      <c r="G392" s="5"/>
      <c r="H392" s="5"/>
      <c r="I392" s="5"/>
      <c r="J392" s="5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">
      <c r="A393" s="153"/>
      <c r="B393" s="5"/>
      <c r="C393" s="3"/>
      <c r="D393" s="3"/>
      <c r="E393" s="5"/>
      <c r="F393" s="5"/>
      <c r="G393" s="5"/>
      <c r="H393" s="5"/>
      <c r="I393" s="5"/>
      <c r="J393" s="5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5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43.5" customHeight="1" x14ac:dyDescent="0.2">
      <c r="A405" s="146" t="s">
        <v>512</v>
      </c>
      <c r="B405" s="146"/>
      <c r="C405" s="146"/>
      <c r="D405" s="146"/>
      <c r="E405" s="146"/>
      <c r="F405" s="146"/>
      <c r="G405" s="146"/>
      <c r="H405" s="146"/>
      <c r="I405" s="146"/>
      <c r="J405" s="146"/>
      <c r="K405" s="146"/>
      <c r="L405" s="461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30" customHeight="1" x14ac:dyDescent="0.2">
      <c r="A406" s="371"/>
      <c r="B406" s="371"/>
      <c r="C406" s="371"/>
      <c r="D406" s="371"/>
      <c r="E406" s="371"/>
      <c r="F406" s="371"/>
      <c r="G406" s="371"/>
      <c r="H406" s="371"/>
      <c r="I406" s="371"/>
      <c r="J406" s="371"/>
      <c r="K406" s="371"/>
      <c r="L406" s="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18" customHeight="1" thickBot="1" x14ac:dyDescent="0.25">
      <c r="A407" s="315"/>
      <c r="B407" s="316"/>
      <c r="C407" s="317"/>
      <c r="D407" s="317"/>
      <c r="E407" s="316"/>
      <c r="F407" s="316"/>
      <c r="G407" s="316"/>
      <c r="H407" s="316"/>
      <c r="I407" s="316"/>
      <c r="J407" s="316"/>
      <c r="K407" s="372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24.95" customHeight="1" x14ac:dyDescent="0.2">
      <c r="A408" s="1140" t="s">
        <v>1342</v>
      </c>
      <c r="B408" s="1140"/>
      <c r="C408" s="550">
        <f>IF(ISBLANK(OBRAZ5!B4),"-",OBRAZ5!B4)</f>
        <v>7</v>
      </c>
      <c r="D408" s="820"/>
      <c r="E408" s="796" t="str">
        <f>IF(LEN(OBRAZ5!C4)&gt;0,"(" &amp; OBRAZ5!C4 &amp; ")", "-")</f>
        <v>(2022)</v>
      </c>
      <c r="F408" s="316"/>
      <c r="G408" s="51"/>
      <c r="H408" s="5"/>
      <c r="I408" s="5"/>
      <c r="J408" s="5"/>
      <c r="L408" s="337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12" t="s">
        <v>1343</v>
      </c>
      <c r="B409" s="1112"/>
      <c r="C409" s="347">
        <f>IF(ISBLANK(OBRAZ5!B5),"-",OBRAZ5!B5)</f>
        <v>9</v>
      </c>
      <c r="D409" s="403"/>
      <c r="E409" s="348" t="str">
        <f>IF(LEN(OBRAZ5!C5)&gt;0,"(" &amp; OBRAZ5!C5 &amp; ")", "-")</f>
        <v>(2022)</v>
      </c>
      <c r="F409" s="316"/>
      <c r="G409" s="51"/>
      <c r="H409" s="5"/>
      <c r="I409" s="5"/>
      <c r="J409" s="5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33" t="s">
        <v>1344</v>
      </c>
      <c r="B410" s="1133"/>
      <c r="C410" s="350"/>
      <c r="D410" s="404"/>
      <c r="E410" s="351"/>
      <c r="F410" s="316"/>
      <c r="G410" s="51"/>
      <c r="H410" s="5"/>
      <c r="I410" s="5"/>
      <c r="J410" s="5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24.95" customHeight="1" x14ac:dyDescent="0.2">
      <c r="A411" s="405" t="s">
        <v>1406</v>
      </c>
      <c r="B411" s="247"/>
      <c r="C411" s="319">
        <f>IF(ISBLANK(OBRAZ5!B7),"-",OBRAZ5!B7)</f>
        <v>491</v>
      </c>
      <c r="D411" s="151"/>
      <c r="E411" s="320" t="str">
        <f>IF(LEN(OBRAZ5!C7)&gt;0,"(" &amp; OBRAZ5!C7 &amp; ")", "-")</f>
        <v>(2022)</v>
      </c>
      <c r="F411" s="316"/>
      <c r="G411" s="51"/>
      <c r="H411" s="5"/>
      <c r="I411" s="5"/>
      <c r="J411" s="5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5" t="s">
        <v>513</v>
      </c>
      <c r="B412" s="247"/>
      <c r="C412" s="319">
        <f>IF(ISBLANK(OBRAZ5!B8),"-",OBRAZ5!B8)</f>
        <v>689</v>
      </c>
      <c r="D412" s="151"/>
      <c r="E412" s="320" t="str">
        <f>IF(LEN(OBRAZ5!C8)&gt;0,"(" &amp; OBRAZ5!C8 &amp; ")", "-")</f>
        <v>(2022)</v>
      </c>
      <c r="F412" s="316"/>
      <c r="G412" s="51"/>
      <c r="H412" s="5"/>
      <c r="I412" s="5"/>
      <c r="J412" s="5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39.950000000000003" customHeight="1" x14ac:dyDescent="0.2">
      <c r="A413" s="1105" t="s">
        <v>1345</v>
      </c>
      <c r="B413" s="1105"/>
      <c r="C413" s="319"/>
      <c r="D413" s="151"/>
      <c r="E413" s="320"/>
      <c r="F413" s="316"/>
      <c r="G413" s="51"/>
      <c r="H413" s="5"/>
      <c r="I413" s="5"/>
      <c r="J413" s="5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24.95" customHeight="1" x14ac:dyDescent="0.2">
      <c r="A414" s="405" t="s">
        <v>1406</v>
      </c>
      <c r="B414" s="247"/>
      <c r="C414" s="319">
        <f>IF(ISBLANK(OBRAZ5!B10),"-",OBRAZ5!B10)</f>
        <v>133</v>
      </c>
      <c r="D414" s="151"/>
      <c r="E414" s="320" t="str">
        <f>IF(LEN(OBRAZ5!C10)&gt;0,"(" &amp; OBRAZ5!C10 &amp; ")", "-")</f>
        <v>(2022)</v>
      </c>
      <c r="F414" s="316"/>
      <c r="G414" s="51"/>
      <c r="H414" s="5"/>
      <c r="I414" s="5"/>
      <c r="J414" s="5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6" t="s">
        <v>513</v>
      </c>
      <c r="B415" s="407"/>
      <c r="C415" s="347">
        <f>IF(ISBLANK(OBRAZ5!B11),"-",OBRAZ5!B11)</f>
        <v>5</v>
      </c>
      <c r="D415" s="403"/>
      <c r="E415" s="348" t="str">
        <f>IF(LEN(OBRAZ5!C11)&gt;0,"(" &amp; OBRAZ5!C11 &amp; ")", "-")</f>
        <v>(2022)</v>
      </c>
      <c r="F415" s="316"/>
      <c r="G415" s="51"/>
      <c r="H415" s="5"/>
      <c r="I415" s="5"/>
      <c r="J415" s="5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75" customHeight="1" x14ac:dyDescent="0.2">
      <c r="A416" s="1151" t="s">
        <v>1008</v>
      </c>
      <c r="B416" s="1151"/>
      <c r="C416" s="408">
        <f>IF(ISBLANK(OBRAZ5!B12),"-",OBRAZ5!B12)</f>
        <v>98</v>
      </c>
      <c r="D416" s="404"/>
      <c r="E416" s="351" t="str">
        <f>IF(LEN(OBRAZ5!C12)&gt;0,"(" &amp; OBRAZ5!C12 &amp; ")", "-")</f>
        <v>(2022)</v>
      </c>
      <c r="F416" s="316"/>
      <c r="G416" s="51"/>
      <c r="H416" s="5"/>
      <c r="I416" s="5"/>
      <c r="J416" s="5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05" t="s">
        <v>1346</v>
      </c>
      <c r="B417" s="1105"/>
      <c r="C417" s="319">
        <f>IF(ISBLANK(OBRAZ5!B13),"-",OBRAZ5!B13)</f>
        <v>190</v>
      </c>
      <c r="D417" s="151"/>
      <c r="E417" s="320" t="str">
        <f>IF(LEN(OBRAZ5!C13)&gt;0,"(" &amp; OBRAZ5!C13 &amp; ")", "-")</f>
        <v>(2022)</v>
      </c>
      <c r="F417" s="316"/>
      <c r="G417" s="51"/>
      <c r="H417" s="5"/>
      <c r="I417" s="5"/>
      <c r="J417" s="5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06" t="s">
        <v>514</v>
      </c>
      <c r="B418" s="1106"/>
      <c r="C418" s="409">
        <f>IF(ISBLANK(OBRAZ5!B14),"-",OBRAZ5!B14)</f>
        <v>105.6</v>
      </c>
      <c r="D418" s="151"/>
      <c r="E418" s="320" t="str">
        <f>IF(LEN(OBRAZ5!C14)&gt;0,"(" &amp; OBRAZ5!C14 &amp; ")", "-")</f>
        <v>(2022)</v>
      </c>
      <c r="F418" s="316"/>
      <c r="G418" s="51"/>
      <c r="H418" s="5"/>
      <c r="I418" s="5"/>
      <c r="J418" s="5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38" t="s">
        <v>1471</v>
      </c>
      <c r="B419" s="1138"/>
      <c r="C419" s="411">
        <f>IF(ISBLANK(OBRAZ5!B15),"-",OBRAZ5!B15)</f>
        <v>0.7</v>
      </c>
      <c r="D419" s="403"/>
      <c r="E419" s="348" t="str">
        <f>IF(LEN(OBRAZ5!C15)&gt;0,"(" &amp; OBRAZ5!C15 &amp; ")", "-")</f>
        <v>(2022)</v>
      </c>
      <c r="F419" s="316"/>
      <c r="G419" s="51"/>
      <c r="H419" s="5"/>
      <c r="I419" s="5"/>
      <c r="J419" s="5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05" t="s">
        <v>515</v>
      </c>
      <c r="B420" s="1105"/>
      <c r="C420" s="319">
        <f>IF(ISBLANK(OBRAZ5!B16),"-",OBRAZ5!B16)</f>
        <v>0</v>
      </c>
      <c r="D420" s="151"/>
      <c r="E420" s="320" t="str">
        <f>IF(LEN(OBRAZ5!C16)&gt;0,"(" &amp; OBRAZ5!C16 &amp; ")", "-")</f>
        <v>(2022)</v>
      </c>
      <c r="F420" s="316"/>
      <c r="G420" s="51"/>
      <c r="H420" s="5"/>
      <c r="I420" s="5"/>
      <c r="J420" s="5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24.95" customHeight="1" thickBot="1" x14ac:dyDescent="0.25">
      <c r="A421" s="1141" t="s">
        <v>516</v>
      </c>
      <c r="B421" s="1141"/>
      <c r="C421" s="465">
        <f>IF(ISBLANK(OBRAZ5!B17),"-",OBRAZ5!B17)</f>
        <v>0</v>
      </c>
      <c r="D421" s="821"/>
      <c r="E421" s="798" t="str">
        <f>IF(LEN(OBRAZ5!C17)&gt;0,"(" &amp; OBRAZ5!C17 &amp; ")", "-")</f>
        <v>(2022)</v>
      </c>
      <c r="F421" s="316"/>
      <c r="G421" s="51"/>
      <c r="H421" s="6"/>
      <c r="I421" s="5"/>
      <c r="J421" s="5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x14ac:dyDescent="0.2">
      <c r="A422" s="315"/>
      <c r="B422" s="316"/>
      <c r="C422" s="317"/>
      <c r="D422" s="317"/>
      <c r="E422" s="316"/>
      <c r="F422" s="316"/>
      <c r="G422" s="5"/>
      <c r="H422" s="5"/>
      <c r="I422" s="5"/>
      <c r="J422" s="5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5"/>
      <c r="B423" s="316"/>
      <c r="C423" s="317"/>
      <c r="D423" s="317"/>
      <c r="E423" s="316"/>
      <c r="F423" s="316"/>
      <c r="G423" s="5"/>
      <c r="H423" s="5"/>
      <c r="I423" s="5"/>
      <c r="J423" s="5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5"/>
      <c r="B424" s="316"/>
      <c r="C424" s="317"/>
      <c r="D424" s="317"/>
      <c r="E424" s="316"/>
      <c r="F424" s="316"/>
      <c r="G424" s="5"/>
      <c r="H424" s="5"/>
      <c r="I424" s="5"/>
      <c r="J424" s="5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5"/>
      <c r="B425" s="316"/>
      <c r="C425" s="317"/>
      <c r="D425" s="317"/>
      <c r="E425" s="316"/>
      <c r="F425" s="316"/>
      <c r="G425" s="5"/>
      <c r="H425" s="5"/>
      <c r="I425" s="5"/>
      <c r="J425" s="5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519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61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71"/>
      <c r="B443" s="371"/>
      <c r="C443" s="371"/>
      <c r="D443" s="371"/>
      <c r="E443" s="371"/>
      <c r="F443" s="371"/>
      <c r="G443" s="371"/>
      <c r="H443" s="371"/>
      <c r="I443" s="371"/>
      <c r="J443" s="371"/>
      <c r="K443" s="371"/>
      <c r="L443" s="9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54" t="s">
        <v>1347</v>
      </c>
      <c r="B444" s="1154"/>
      <c r="C444" s="550">
        <f>IF(ISBLANK(OBRAZ7!B4),"-",OBRAZ7!B4)</f>
        <v>3</v>
      </c>
      <c r="D444" s="820"/>
      <c r="E444" s="796" t="str">
        <f>IF(LEN(OBRAZ7!C4)&gt;0,"(" &amp; OBRAZ7!C4 &amp; ")", "-")</f>
        <v>(2022)</v>
      </c>
      <c r="F444" s="316"/>
      <c r="G444" s="316"/>
      <c r="H444" s="316"/>
      <c r="I444" s="316"/>
      <c r="J444" s="316"/>
      <c r="K444" s="372"/>
      <c r="L444" s="9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55" t="s">
        <v>1348</v>
      </c>
      <c r="B445" s="1155"/>
      <c r="C445" s="319">
        <f>IF(COUNT(OBRAZ8!B7,OBRAZ8!E7,OBRAZ8!H7)=0,"-",OBRAZ8!K7)</f>
        <v>723</v>
      </c>
      <c r="D445" s="151"/>
      <c r="E445" s="320" t="str">
        <f>IF(COUNT(OBRAZ8!B7,OBRAZ8!E7,OBRAZ8!H7)=0,"-","(" &amp; OBRAZ8!A7 &amp; ")")</f>
        <v>(2022)</v>
      </c>
      <c r="F445" s="316"/>
      <c r="G445" s="316"/>
      <c r="H445" s="316"/>
      <c r="I445" s="316"/>
      <c r="J445" s="316"/>
      <c r="K445" s="372"/>
      <c r="L445" s="9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53" t="s">
        <v>520</v>
      </c>
      <c r="B446" s="1153"/>
      <c r="C446" s="411" t="str">
        <f>IF(ISBLANK(OBRAZ7!B6),"-",OBRAZ7!B6)</f>
        <v>-</v>
      </c>
      <c r="D446" s="403"/>
      <c r="E446" s="348" t="str">
        <f>IF(LEN(OBRAZ7!C6)&gt;0,"(" &amp; OBRAZ7!C6 &amp; ")", "-")</f>
        <v>-</v>
      </c>
      <c r="F446" s="316"/>
      <c r="G446" s="316"/>
      <c r="H446" s="316"/>
      <c r="I446" s="316"/>
      <c r="J446" s="316"/>
      <c r="K446" s="372"/>
      <c r="L446" s="9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39" t="s">
        <v>1349</v>
      </c>
      <c r="B447" s="1139"/>
      <c r="C447" s="350">
        <f>IF(COUNT(OBRAZ8!B23,OBRAZ8!E23,OBRAZ8!H23)=0,"-",OBRAZ8!K23)</f>
        <v>190</v>
      </c>
      <c r="D447" s="404"/>
      <c r="E447" s="351" t="str">
        <f>IF(COUNT(OBRAZ8!B23,OBRAZ8!E23,OBRAZ8!H23)=0,"-","(" &amp; OBRAZ8!A23 &amp; ")")</f>
        <v>(2022)</v>
      </c>
      <c r="F447" s="316"/>
      <c r="G447" s="316"/>
      <c r="H447" s="316"/>
      <c r="I447" s="316"/>
      <c r="J447" s="316"/>
      <c r="K447" s="372"/>
      <c r="L447" s="9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53" t="s">
        <v>1472</v>
      </c>
      <c r="B448" s="1153"/>
      <c r="C448" s="411" t="str">
        <f>IF(ISBLANK(OBRAZ7!B8),"-",OBRAZ7!B8)</f>
        <v>-</v>
      </c>
      <c r="D448" s="403"/>
      <c r="E448" s="348" t="str">
        <f>IF(LEN(OBRAZ7!C8)&gt;0,"(" &amp; OBRAZ7!C8 &amp; ")", "-")</f>
        <v>-</v>
      </c>
      <c r="F448" s="316"/>
      <c r="G448" s="316"/>
      <c r="H448" s="316"/>
      <c r="I448" s="316"/>
      <c r="J448" s="316"/>
      <c r="K448" s="372"/>
      <c r="L448" s="9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24.95" customHeight="1" x14ac:dyDescent="0.2">
      <c r="A449" s="1168" t="s">
        <v>1473</v>
      </c>
      <c r="B449" s="1168"/>
      <c r="C449" s="409">
        <f>IF(ISBLANK(OBRAZ7!B9),"-",OBRAZ7!B9)</f>
        <v>1.6</v>
      </c>
      <c r="D449" s="151"/>
      <c r="E449" s="320" t="str">
        <f>IF(LEN(OBRAZ7!C9)&gt;0,"(" &amp; OBRAZ7!C9 &amp; ")", "-")</f>
        <v>(2022)</v>
      </c>
      <c r="F449" s="316"/>
      <c r="G449" s="316"/>
      <c r="H449" s="316"/>
      <c r="I449" s="316"/>
      <c r="J449" s="316"/>
      <c r="K449" s="372"/>
      <c r="L449" s="9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34" t="s">
        <v>521</v>
      </c>
      <c r="B450" s="1134"/>
      <c r="C450" s="465">
        <f>IF(ISBLANK(OBRAZ7!B10),"-",OBRAZ7!B10)</f>
        <v>0</v>
      </c>
      <c r="D450" s="821"/>
      <c r="E450" s="798" t="str">
        <f>IF(LEN(OBRAZ7!C10)&gt;0,"(" &amp; OBRAZ7!C10 &amp; ")", "-")</f>
        <v>(2022)</v>
      </c>
      <c r="F450" s="316"/>
      <c r="G450" s="316"/>
      <c r="H450" s="316"/>
      <c r="I450" s="316"/>
      <c r="J450" s="316"/>
      <c r="K450" s="372"/>
      <c r="L450" s="9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6"/>
      <c r="B451" s="376"/>
      <c r="C451" s="319"/>
      <c r="D451" s="151"/>
      <c r="E451" s="320"/>
      <c r="F451" s="316"/>
      <c r="G451" s="316"/>
      <c r="H451" s="316"/>
      <c r="I451" s="316"/>
      <c r="J451" s="316"/>
      <c r="K451" s="372"/>
      <c r="L451" s="9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6"/>
      <c r="B452" s="376"/>
      <c r="C452" s="319"/>
      <c r="D452" s="151"/>
      <c r="E452" s="320"/>
      <c r="F452" s="316"/>
      <c r="G452" s="316"/>
      <c r="H452" s="316"/>
      <c r="I452" s="316"/>
      <c r="J452" s="316"/>
      <c r="K452" s="372"/>
      <c r="L452" s="9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6"/>
      <c r="B453" s="376"/>
      <c r="C453" s="319"/>
      <c r="D453" s="151"/>
      <c r="E453" s="320"/>
      <c r="F453" s="316"/>
      <c r="G453" s="316"/>
      <c r="H453" s="316"/>
      <c r="I453" s="316"/>
      <c r="J453" s="316"/>
      <c r="K453" s="372"/>
      <c r="L453" s="9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45"/>
      <c r="B454" s="5"/>
      <c r="C454" s="3"/>
      <c r="D454" s="3"/>
      <c r="E454" s="5"/>
      <c r="F454" s="5"/>
      <c r="G454" s="5"/>
      <c r="H454" s="5"/>
      <c r="I454" s="5"/>
      <c r="J454" s="5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45"/>
      <c r="B455" s="5"/>
      <c r="C455" s="3"/>
      <c r="D455" s="3"/>
      <c r="E455" s="5"/>
      <c r="F455" s="5"/>
      <c r="G455" s="5"/>
      <c r="H455" s="5"/>
      <c r="I455" s="5"/>
      <c r="J455" s="5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45"/>
      <c r="B456" s="5"/>
      <c r="C456" s="3"/>
      <c r="D456" s="3"/>
      <c r="E456" s="5"/>
      <c r="F456" s="5"/>
      <c r="G456" s="5"/>
      <c r="H456" s="5"/>
      <c r="I456" s="5"/>
      <c r="J456" s="5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45"/>
      <c r="B457" s="5"/>
      <c r="C457" s="3"/>
      <c r="D457" s="3"/>
      <c r="E457" s="5"/>
      <c r="F457" s="5"/>
      <c r="G457" s="5"/>
      <c r="H457" s="5"/>
      <c r="I457" s="5"/>
      <c r="J457" s="5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45"/>
      <c r="B458" s="5"/>
      <c r="C458" s="3"/>
      <c r="D458" s="3"/>
      <c r="E458" s="5"/>
      <c r="F458" s="5"/>
      <c r="G458" s="5"/>
      <c r="H458" s="5"/>
      <c r="I458" s="5"/>
      <c r="J458" s="5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45"/>
      <c r="B459" s="5"/>
      <c r="C459" s="3"/>
      <c r="D459" s="3"/>
      <c r="E459" s="5"/>
      <c r="F459" s="5"/>
      <c r="G459" s="5"/>
      <c r="H459" s="5"/>
      <c r="I459" s="5"/>
      <c r="J459" s="5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45"/>
      <c r="B460" s="5"/>
      <c r="C460" s="3"/>
      <c r="D460" s="3"/>
      <c r="E460" s="5"/>
      <c r="F460" s="5"/>
      <c r="G460" s="5"/>
      <c r="H460" s="5"/>
      <c r="I460" s="5"/>
      <c r="J460" s="5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45"/>
      <c r="B461" s="5"/>
      <c r="C461" s="3"/>
      <c r="D461" s="3"/>
      <c r="E461" s="5"/>
      <c r="F461" s="5"/>
      <c r="G461" s="5"/>
      <c r="H461" s="5"/>
      <c r="I461" s="5"/>
      <c r="J461" s="5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45"/>
      <c r="B462" s="5"/>
      <c r="C462" s="3"/>
      <c r="D462" s="3"/>
      <c r="E462" s="5"/>
      <c r="F462" s="5"/>
      <c r="G462" s="5"/>
      <c r="H462" s="5"/>
      <c r="I462" s="5"/>
      <c r="J462" s="5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45"/>
      <c r="B463" s="5"/>
      <c r="C463" s="3"/>
      <c r="D463" s="3"/>
      <c r="E463" s="5"/>
      <c r="F463" s="5"/>
      <c r="G463" s="5"/>
      <c r="H463" s="5"/>
      <c r="I463" s="5"/>
      <c r="J463" s="5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45"/>
      <c r="B464" s="5"/>
      <c r="C464" s="3"/>
      <c r="D464" s="3"/>
      <c r="E464" s="5"/>
      <c r="F464" s="5"/>
      <c r="G464" s="5"/>
      <c r="H464" s="5"/>
      <c r="I464" s="5"/>
      <c r="J464" s="5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45"/>
      <c r="B465" s="5"/>
      <c r="C465" s="3"/>
      <c r="D465" s="3"/>
      <c r="E465" s="5"/>
      <c r="F465" s="5"/>
      <c r="G465" s="5"/>
      <c r="H465" s="5"/>
      <c r="I465" s="5"/>
      <c r="J465" s="5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45"/>
      <c r="B466" s="5"/>
      <c r="C466" s="3"/>
      <c r="D466" s="3"/>
      <c r="E466" s="5"/>
      <c r="F466" s="5"/>
      <c r="G466" s="5"/>
      <c r="H466" s="5"/>
      <c r="I466" s="5"/>
      <c r="J466" s="5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45"/>
      <c r="B467" s="5"/>
      <c r="C467" s="3"/>
      <c r="D467" s="3"/>
      <c r="E467" s="5"/>
      <c r="F467" s="5"/>
      <c r="G467" s="5"/>
      <c r="H467" s="5"/>
      <c r="I467" s="5"/>
      <c r="J467" s="5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45"/>
      <c r="B468" s="5"/>
      <c r="C468" s="3"/>
      <c r="D468" s="3"/>
      <c r="E468" s="5"/>
      <c r="F468" s="5"/>
      <c r="G468" s="5"/>
      <c r="H468" s="45"/>
      <c r="I468" s="5"/>
      <c r="J468" s="5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45"/>
      <c r="B469" s="5"/>
      <c r="C469" s="3"/>
      <c r="D469" s="3"/>
      <c r="E469" s="5"/>
      <c r="F469" s="5"/>
      <c r="G469" s="5"/>
      <c r="H469" s="45"/>
      <c r="I469" s="5"/>
      <c r="J469" s="5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45"/>
      <c r="B470" s="5"/>
      <c r="C470" s="3"/>
      <c r="D470" s="3"/>
      <c r="E470" s="5"/>
      <c r="F470" s="5"/>
      <c r="G470" s="5"/>
      <c r="H470" s="45"/>
      <c r="I470" s="5"/>
      <c r="J470" s="5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45"/>
      <c r="B471" s="5"/>
      <c r="C471" s="3"/>
      <c r="D471" s="3"/>
      <c r="E471" s="5"/>
      <c r="F471" s="5"/>
      <c r="G471" s="5"/>
      <c r="H471" s="45"/>
      <c r="I471" s="5"/>
      <c r="J471" s="5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5"/>
      <c r="B472" s="316"/>
      <c r="C472" s="317"/>
      <c r="D472" s="317"/>
      <c r="E472" s="316"/>
      <c r="F472" s="316"/>
      <c r="G472" s="316"/>
      <c r="H472" s="315"/>
      <c r="I472" s="316"/>
      <c r="J472" s="316"/>
      <c r="K472" s="372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9" t="s">
        <v>1229</v>
      </c>
      <c r="B473" s="473"/>
      <c r="C473" s="474"/>
      <c r="D473" s="474"/>
      <c r="E473" s="473"/>
      <c r="F473" s="473"/>
      <c r="G473" s="473"/>
      <c r="H473" s="473"/>
      <c r="I473" s="473"/>
      <c r="J473" s="473"/>
      <c r="K473" s="473"/>
      <c r="L473" s="461"/>
      <c r="Z473" s="25"/>
    </row>
    <row r="474" spans="1:26" s="2" customFormat="1" ht="24.95" customHeight="1" x14ac:dyDescent="0.2">
      <c r="A474" s="45"/>
      <c r="B474" s="5"/>
      <c r="C474" s="3"/>
      <c r="D474" s="3"/>
      <c r="E474" s="5"/>
      <c r="F474" s="5"/>
      <c r="G474" s="5"/>
      <c r="H474" s="45"/>
      <c r="I474" s="5"/>
      <c r="J474" s="5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45"/>
      <c r="B475" s="5"/>
      <c r="C475" s="3"/>
      <c r="D475" s="3"/>
      <c r="E475" s="5"/>
      <c r="F475" s="5"/>
      <c r="G475" s="5"/>
      <c r="H475" s="45"/>
      <c r="I475" s="5"/>
      <c r="J475" s="5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8" t="s">
        <v>2743</v>
      </c>
      <c r="B476" s="5"/>
      <c r="C476" s="3"/>
      <c r="D476" s="3"/>
      <c r="E476" s="5"/>
      <c r="F476" s="5"/>
      <c r="G476" s="5"/>
      <c r="H476" s="45"/>
      <c r="I476" s="5"/>
      <c r="J476" s="5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">
      <c r="A477" s="800" t="s">
        <v>1208</v>
      </c>
      <c r="B477" s="550">
        <f>IF(ISBLANK(KULT1!B4),"-",KULT1!B4)</f>
        <v>1</v>
      </c>
      <c r="C477" s="320"/>
      <c r="D477" s="3"/>
      <c r="E477" s="5"/>
      <c r="F477" s="5"/>
      <c r="G477" s="5"/>
      <c r="H477" s="45"/>
      <c r="I477" s="5"/>
      <c r="J477" s="5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">
      <c r="A478" s="433" t="s">
        <v>1209</v>
      </c>
      <c r="B478" s="347">
        <f>IF(ISBLANK(KULT1!B5),"-",KULT1!B5)</f>
        <v>5020</v>
      </c>
      <c r="C478" s="320"/>
      <c r="D478" s="3"/>
      <c r="E478" s="5"/>
      <c r="F478" s="5"/>
      <c r="G478" s="5"/>
      <c r="H478" s="45"/>
      <c r="I478" s="5"/>
      <c r="J478" s="5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">
      <c r="A479" s="552" t="s">
        <v>1210</v>
      </c>
      <c r="B479" s="350">
        <f>IF(ISBLANK(KULT1!B6),"-",KULT1!B6)</f>
        <v>0</v>
      </c>
      <c r="C479" s="320"/>
      <c r="D479" s="3"/>
      <c r="E479" s="5"/>
      <c r="F479" s="5"/>
      <c r="G479" s="5"/>
      <c r="H479" s="45"/>
      <c r="I479" s="5"/>
      <c r="J479" s="5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">
      <c r="A480" s="433" t="s">
        <v>1211</v>
      </c>
      <c r="B480" s="347">
        <f>IF(ISBLANK(KULT1!B7),"-",KULT1!B7)</f>
        <v>0</v>
      </c>
      <c r="C480" s="320"/>
      <c r="D480" s="3"/>
      <c r="E480" s="5"/>
      <c r="F480" s="5"/>
      <c r="G480" s="5"/>
      <c r="H480" s="45"/>
      <c r="I480" s="5"/>
      <c r="J480" s="5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">
      <c r="A481" s="783" t="s">
        <v>1212</v>
      </c>
      <c r="B481" s="350">
        <f>IF(ISBLANK(KULT1!B8),"-",KULT1!B8)</f>
        <v>1</v>
      </c>
      <c r="C481" s="320"/>
      <c r="D481" s="3"/>
      <c r="E481" s="5"/>
      <c r="F481" s="5"/>
      <c r="G481" s="5"/>
      <c r="H481" s="45"/>
      <c r="I481" s="5"/>
      <c r="J481" s="5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">
      <c r="A482" s="783" t="s">
        <v>1213</v>
      </c>
      <c r="B482" s="319">
        <f>IF(ISBLANK(KULT1!B9),"-",KULT1!B9)</f>
        <v>9</v>
      </c>
      <c r="C482" s="320"/>
      <c r="D482" s="3"/>
      <c r="E482" s="5"/>
      <c r="F482" s="5"/>
      <c r="G482" s="5"/>
      <c r="H482" s="45"/>
      <c r="I482" s="5"/>
      <c r="J482" s="5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25">
      <c r="A483" s="824" t="s">
        <v>1214</v>
      </c>
      <c r="B483" s="465">
        <f>IF(ISBLANK(KULT1!B10),"-",KULT1!B10)</f>
        <v>750</v>
      </c>
      <c r="C483" s="320"/>
      <c r="D483" s="3"/>
      <c r="E483" s="5"/>
      <c r="F483" s="5"/>
      <c r="G483" s="5"/>
      <c r="H483" s="45"/>
      <c r="I483" s="5"/>
      <c r="J483" s="5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45"/>
      <c r="B484" s="5"/>
      <c r="C484" s="3"/>
      <c r="D484" s="3"/>
      <c r="E484" s="5"/>
      <c r="F484" s="5"/>
      <c r="G484" s="5"/>
      <c r="H484" s="45"/>
      <c r="I484" s="5"/>
      <c r="J484" s="5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45"/>
      <c r="B485" s="5"/>
      <c r="C485" s="3"/>
      <c r="D485" s="3"/>
      <c r="E485" s="5"/>
      <c r="F485" s="5"/>
      <c r="G485" s="5"/>
      <c r="H485" s="45"/>
      <c r="I485" s="5"/>
      <c r="J485" s="5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9" t="s">
        <v>994</v>
      </c>
      <c r="B486" s="473"/>
      <c r="C486" s="474"/>
      <c r="D486" s="474"/>
      <c r="E486" s="473"/>
      <c r="F486" s="473"/>
      <c r="G486" s="473"/>
      <c r="H486" s="473"/>
      <c r="I486" s="473"/>
      <c r="J486" s="473"/>
      <c r="K486" s="473"/>
      <c r="L486" s="316"/>
      <c r="Z486" s="25"/>
    </row>
    <row r="487" spans="1:26" s="24" customFormat="1" ht="30" customHeight="1" x14ac:dyDescent="0.4">
      <c r="A487" s="341"/>
      <c r="B487" s="369"/>
      <c r="C487" s="370"/>
      <c r="D487" s="370"/>
      <c r="E487" s="369"/>
      <c r="F487" s="369"/>
      <c r="G487" s="369"/>
      <c r="H487" s="369"/>
      <c r="I487" s="369"/>
      <c r="J487" s="369"/>
      <c r="K487" s="369"/>
      <c r="L487" s="373"/>
      <c r="M487" s="373"/>
      <c r="N487" s="373"/>
      <c r="Z487" s="25"/>
    </row>
    <row r="488" spans="1:26" s="24" customFormat="1" ht="30" customHeight="1" x14ac:dyDescent="0.4">
      <c r="A488" s="341"/>
      <c r="B488" s="369"/>
      <c r="C488" s="370"/>
      <c r="D488" s="370"/>
      <c r="E488" s="369"/>
      <c r="F488" s="369"/>
      <c r="G488" s="369"/>
      <c r="H488" s="369"/>
      <c r="I488" s="369"/>
      <c r="J488" s="369"/>
      <c r="K488" s="369"/>
      <c r="L488" s="373"/>
      <c r="M488" s="373"/>
      <c r="N488" s="373"/>
      <c r="Z488" s="25"/>
    </row>
    <row r="489" spans="1:26" s="2" customFormat="1" ht="30" customHeight="1" thickBot="1" x14ac:dyDescent="0.4">
      <c r="A489" s="848" t="s">
        <v>2743</v>
      </c>
      <c r="B489" s="316"/>
      <c r="C489" s="317"/>
      <c r="D489" s="317"/>
      <c r="E489" s="316"/>
      <c r="F489" s="316"/>
      <c r="G489" s="316"/>
      <c r="H489" s="315"/>
      <c r="I489" s="316"/>
      <c r="J489" s="316"/>
      <c r="K489" s="372"/>
      <c r="L489" s="337"/>
      <c r="M489" s="316"/>
      <c r="N489" s="316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36" t="s">
        <v>525</v>
      </c>
      <c r="B490" s="1136"/>
      <c r="C490" s="1136"/>
      <c r="D490" s="826"/>
      <c r="E490" s="550">
        <f>IF(ISBLANK(ZDRAV1!B4),"-",ZDRAV1!B4)</f>
        <v>89</v>
      </c>
      <c r="F490" s="320"/>
      <c r="G490" s="316"/>
      <c r="H490" s="315"/>
      <c r="I490" s="316"/>
      <c r="J490" s="316"/>
      <c r="K490" s="372"/>
      <c r="L490" s="337"/>
      <c r="M490" s="316"/>
      <c r="N490" s="316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05" t="s">
        <v>2242</v>
      </c>
      <c r="B491" s="1105"/>
      <c r="C491" s="1105"/>
      <c r="D491" s="787"/>
      <c r="E491" s="409">
        <f>IF(ISBLANK(ZDRAV1!B5),"-",ZDRAV1!B5)</f>
        <v>5.2</v>
      </c>
      <c r="F491" s="320"/>
      <c r="G491" s="316"/>
      <c r="H491" s="315"/>
      <c r="I491" s="316"/>
      <c r="J491" s="316"/>
      <c r="K491" s="372"/>
      <c r="L491" s="337"/>
      <c r="M491" s="316"/>
      <c r="N491" s="316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24.95" customHeight="1" x14ac:dyDescent="0.2">
      <c r="A492" s="1105" t="s">
        <v>2751</v>
      </c>
      <c r="B492" s="1105"/>
      <c r="C492" s="1105"/>
      <c r="D492" s="787"/>
      <c r="E492" s="409">
        <f>IF(ISBLANK(ZDRAV1!B6),"-",ZDRAV1!B6)</f>
        <v>2.8</v>
      </c>
      <c r="F492" s="320"/>
      <c r="G492" s="316"/>
      <c r="H492" s="315"/>
      <c r="I492" s="316"/>
      <c r="J492" s="316"/>
      <c r="K492" s="372"/>
      <c r="L492" s="337"/>
      <c r="M492" s="316"/>
      <c r="N492" s="316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05" t="s">
        <v>2750</v>
      </c>
      <c r="B493" s="1105"/>
      <c r="C493" s="1105"/>
      <c r="D493" s="787"/>
      <c r="E493" s="409">
        <f>IF(ISBLANK(ZDRAV1!B7),"-",ZDRAV1!B7)</f>
        <v>1.4</v>
      </c>
      <c r="F493" s="320"/>
      <c r="G493" s="316"/>
      <c r="H493" s="315"/>
      <c r="I493" s="316"/>
      <c r="J493" s="316"/>
      <c r="K493" s="372"/>
      <c r="L493" s="337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05" t="s">
        <v>2752</v>
      </c>
      <c r="B494" s="1105"/>
      <c r="C494" s="1105"/>
      <c r="D494" s="787"/>
      <c r="E494" s="409">
        <f>IF(ISBLANK(ZDRAV1!B8),"-",ZDRAV1!B8)</f>
        <v>0.4</v>
      </c>
      <c r="F494" s="320"/>
      <c r="G494" s="316"/>
      <c r="H494" s="315"/>
      <c r="I494" s="316"/>
      <c r="J494" s="316"/>
      <c r="K494" s="372"/>
      <c r="L494" s="337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95" customHeight="1" x14ac:dyDescent="0.2">
      <c r="A495" s="1138" t="s">
        <v>2745</v>
      </c>
      <c r="B495" s="1138"/>
      <c r="C495" s="1138"/>
      <c r="D495" s="785"/>
      <c r="E495" s="411">
        <f>IF(ISBLANK(ZDRAV1!B9),"-",ZDRAV1!B9)</f>
        <v>3.5</v>
      </c>
      <c r="F495" s="320"/>
      <c r="G495" s="316"/>
      <c r="H495" s="315"/>
      <c r="I495" s="316"/>
      <c r="J495" s="316"/>
      <c r="K495" s="372"/>
      <c r="L495" s="337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39.950000000000003" customHeight="1" x14ac:dyDescent="0.2">
      <c r="A496" s="1133" t="s">
        <v>526</v>
      </c>
      <c r="B496" s="1133"/>
      <c r="C496" s="1133"/>
      <c r="D496" s="784"/>
      <c r="E496" s="408">
        <f>IF(ISBLANK(ZDRAV1!B10),"-",ZDRAV1!B10)</f>
        <v>90.8</v>
      </c>
      <c r="F496" s="320"/>
      <c r="G496" s="316"/>
      <c r="H496" s="315"/>
      <c r="I496" s="316"/>
      <c r="J496" s="316"/>
      <c r="K496" s="372"/>
      <c r="L496" s="337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95" customHeight="1" x14ac:dyDescent="0.2">
      <c r="A497" s="1138" t="s">
        <v>528</v>
      </c>
      <c r="B497" s="1138"/>
      <c r="C497" s="1138"/>
      <c r="D497" s="785"/>
      <c r="E497" s="411">
        <f>IF(ISBLANK(ZDRAV1!B11),"-",ZDRAV1!B11)</f>
        <v>0.71</v>
      </c>
      <c r="F497" s="320"/>
      <c r="G497" s="316"/>
      <c r="H497" s="315"/>
      <c r="I497" s="315"/>
      <c r="J497" s="315"/>
      <c r="K497" s="315"/>
      <c r="L497" s="337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95" customHeight="1" x14ac:dyDescent="0.2">
      <c r="A498" s="1133" t="s">
        <v>1675</v>
      </c>
      <c r="B498" s="1133"/>
      <c r="C498" s="1133"/>
      <c r="D498" s="784"/>
      <c r="E498" s="350">
        <f>IF(ISBLANK(ZDRAV1!B14),"-",ZDRAV1!B14)</f>
        <v>16</v>
      </c>
      <c r="F498" s="320"/>
      <c r="G498" s="316"/>
      <c r="H498" s="372"/>
      <c r="I498" s="372"/>
      <c r="J498" s="372"/>
      <c r="K498" s="372"/>
      <c r="L498" s="337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95" customHeight="1" x14ac:dyDescent="0.2">
      <c r="A499" s="1138" t="s">
        <v>2746</v>
      </c>
      <c r="B499" s="1138"/>
      <c r="C499" s="1138"/>
      <c r="D499" s="790"/>
      <c r="E499" s="411">
        <f>IF(ISBLANK(ZDRAV1!B15),"-",ZDRAV1!B15)</f>
        <v>93.7</v>
      </c>
      <c r="F499" s="320"/>
      <c r="G499" s="316"/>
      <c r="H499" s="372"/>
      <c r="I499" s="372"/>
      <c r="J499" s="372"/>
      <c r="K499" s="372"/>
      <c r="L499" s="337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05" t="s">
        <v>2243</v>
      </c>
      <c r="B500" s="1105"/>
      <c r="C500" s="1105"/>
      <c r="D500" s="391"/>
      <c r="E500" s="409">
        <f>IF(ISBLANK(ZDRAV1!B18),"-",ZDRAV1!B18)</f>
        <v>70.400000000000006</v>
      </c>
      <c r="F500" s="320"/>
      <c r="G500" s="391"/>
      <c r="H500" s="372"/>
      <c r="I500" s="372"/>
      <c r="J500" s="372"/>
      <c r="K500" s="372"/>
      <c r="L500" s="337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24.95" customHeight="1" thickBot="1" x14ac:dyDescent="0.3">
      <c r="A501" s="1141" t="s">
        <v>2244</v>
      </c>
      <c r="B501" s="1141"/>
      <c r="C501" s="1141"/>
      <c r="D501" s="827"/>
      <c r="E501" s="803">
        <f>IF(ISBLANK(ZDRAV1!B19),"-",ZDRAV1!B19)</f>
        <v>80.8</v>
      </c>
      <c r="F501" s="320"/>
      <c r="G501" s="391"/>
      <c r="H501" s="372"/>
      <c r="I501" s="372"/>
      <c r="J501" s="316"/>
      <c r="K501" s="372"/>
      <c r="L501" s="337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5"/>
      <c r="B502" s="316"/>
      <c r="C502" s="317"/>
      <c r="D502" s="317"/>
      <c r="E502" s="316"/>
      <c r="F502" s="316"/>
      <c r="G502" s="316"/>
      <c r="H502" s="315"/>
      <c r="I502" s="316"/>
      <c r="J502" s="316"/>
      <c r="K502" s="372"/>
      <c r="L502" s="337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15"/>
      <c r="B503" s="316"/>
      <c r="C503" s="317"/>
      <c r="D503" s="317"/>
      <c r="E503" s="316"/>
      <c r="F503" s="316"/>
      <c r="G503" s="316"/>
      <c r="H503" s="315"/>
      <c r="I503" s="316"/>
      <c r="J503" s="316"/>
      <c r="K503" s="372"/>
      <c r="L503" s="337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15"/>
      <c r="B504" s="316"/>
      <c r="C504" s="317"/>
      <c r="D504" s="317"/>
      <c r="E504" s="316"/>
      <c r="F504" s="316"/>
      <c r="G504" s="316"/>
      <c r="H504" s="315"/>
      <c r="I504" s="316"/>
      <c r="J504" s="316"/>
      <c r="K504" s="372"/>
      <c r="L504" s="337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15"/>
      <c r="B505" s="316"/>
      <c r="C505" s="317"/>
      <c r="D505" s="317"/>
      <c r="E505" s="316"/>
      <c r="F505" s="316"/>
      <c r="G505" s="316"/>
      <c r="H505" s="315"/>
      <c r="I505" s="316"/>
      <c r="J505" s="316"/>
      <c r="K505" s="372"/>
      <c r="L505" s="337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5"/>
      <c r="B506" s="345"/>
      <c r="C506" s="345"/>
      <c r="D506" s="345"/>
      <c r="E506" s="319"/>
      <c r="F506" s="320"/>
      <c r="G506" s="345"/>
      <c r="H506" s="372"/>
      <c r="I506" s="372"/>
      <c r="J506" s="316"/>
      <c r="K506" s="372"/>
      <c r="L506" s="337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45"/>
      <c r="B507" s="345"/>
      <c r="C507" s="345"/>
      <c r="D507" s="345"/>
      <c r="E507" s="319"/>
      <c r="F507" s="320"/>
      <c r="G507" s="345"/>
      <c r="H507" s="372"/>
      <c r="I507" s="372"/>
      <c r="J507" s="316"/>
      <c r="K507" s="372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345"/>
      <c r="E508" s="378"/>
      <c r="F508" s="150"/>
      <c r="G508" s="148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345"/>
      <c r="E509" s="378"/>
      <c r="F509" s="150"/>
      <c r="G509" s="148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345"/>
      <c r="E510" s="378"/>
      <c r="F510" s="150"/>
      <c r="G510" s="148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345"/>
      <c r="E511" s="378"/>
      <c r="F511" s="150"/>
      <c r="G511" s="148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345"/>
      <c r="E512" s="378"/>
      <c r="F512" s="150"/>
      <c r="G512" s="148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345"/>
      <c r="E513" s="378"/>
      <c r="F513" s="150"/>
      <c r="G513" s="148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345"/>
      <c r="E514" s="378"/>
      <c r="F514" s="150"/>
      <c r="G514" s="148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345"/>
      <c r="E515" s="378"/>
      <c r="F515" s="150"/>
      <c r="G515" s="148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345"/>
      <c r="E516" s="378"/>
      <c r="F516" s="150"/>
      <c r="G516" s="148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345"/>
      <c r="E517" s="378"/>
      <c r="F517" s="150"/>
      <c r="G517" s="148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345"/>
      <c r="E518" s="378"/>
      <c r="F518" s="150"/>
      <c r="G518" s="148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345"/>
      <c r="E519" s="378"/>
      <c r="F519" s="150"/>
      <c r="G519" s="148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345"/>
      <c r="E520" s="378"/>
      <c r="F520" s="150"/>
      <c r="G520" s="148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345"/>
      <c r="E521" s="378"/>
      <c r="F521" s="150"/>
      <c r="G521" s="148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147"/>
      <c r="B522" s="148"/>
      <c r="C522" s="148"/>
      <c r="D522" s="345"/>
      <c r="E522" s="378"/>
      <c r="F522" s="150"/>
      <c r="G522" s="148"/>
      <c r="J522" s="5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147"/>
      <c r="B523" s="148"/>
      <c r="C523" s="148"/>
      <c r="D523" s="345"/>
      <c r="E523" s="378"/>
      <c r="F523" s="150"/>
      <c r="G523" s="148"/>
      <c r="J523" s="5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9" t="s">
        <v>1231</v>
      </c>
      <c r="B524" s="471"/>
      <c r="C524" s="472"/>
      <c r="D524" s="472"/>
      <c r="E524" s="471"/>
      <c r="F524" s="471"/>
      <c r="G524" s="471"/>
      <c r="H524" s="471"/>
      <c r="I524" s="471"/>
      <c r="J524" s="471"/>
      <c r="K524" s="471"/>
      <c r="L524" s="461"/>
      <c r="Z524" s="25"/>
    </row>
    <row r="525" spans="1:26" s="24" customFormat="1" ht="30" customHeight="1" x14ac:dyDescent="0.4">
      <c r="A525" s="341"/>
      <c r="B525" s="369"/>
      <c r="C525" s="370"/>
      <c r="D525" s="370"/>
      <c r="E525" s="369"/>
      <c r="F525" s="369"/>
      <c r="G525" s="369"/>
      <c r="H525" s="369"/>
      <c r="I525" s="369"/>
      <c r="J525" s="369"/>
      <c r="K525" s="369"/>
      <c r="Z525" s="25"/>
    </row>
    <row r="526" spans="1:26" ht="18" customHeight="1" thickBot="1" x14ac:dyDescent="0.25">
      <c r="A526" s="316"/>
      <c r="B526" s="316"/>
      <c r="C526" s="317"/>
      <c r="D526" s="317"/>
      <c r="E526" s="316"/>
      <c r="F526" s="316"/>
      <c r="G526" s="316"/>
      <c r="H526" s="316"/>
      <c r="I526" s="316"/>
      <c r="J526" s="316"/>
      <c r="K526" s="316"/>
    </row>
    <row r="527" spans="1:26" s="2" customFormat="1" ht="39.950000000000003" customHeight="1" x14ac:dyDescent="0.2">
      <c r="A527" s="1136" t="s">
        <v>1350</v>
      </c>
      <c r="B527" s="1136"/>
      <c r="C527" s="1136"/>
      <c r="D527" s="800"/>
      <c r="E527" s="550">
        <f>IF(ISBLANK('SOC1'!B4),"-",'SOC1'!B4)</f>
        <v>3239</v>
      </c>
      <c r="F527" s="796" t="str">
        <f>IF(LEN('SOC1'!C4)&gt;0,"(" &amp; 'SOC1'!C4 &amp; ")", "-")</f>
        <v>(2022)</v>
      </c>
      <c r="G527" s="160"/>
      <c r="J527" s="5"/>
      <c r="L527" s="9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38" t="s">
        <v>1562</v>
      </c>
      <c r="B528" s="1138"/>
      <c r="C528" s="1138"/>
      <c r="D528" s="785"/>
      <c r="E528" s="411">
        <f>IF(ISBLANK('SOC1'!B5),"-",'SOC1'!B5)</f>
        <v>19</v>
      </c>
      <c r="F528" s="348" t="str">
        <f>IF(LEN('SOC1'!C5)&gt;0,"(" &amp; 'SOC1'!C5 &amp; ")", "-")</f>
        <v>(2022)</v>
      </c>
      <c r="G528" s="159"/>
      <c r="J528" s="5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05" t="s">
        <v>1563</v>
      </c>
      <c r="B529" s="1105"/>
      <c r="C529" s="1105"/>
      <c r="D529" s="787"/>
      <c r="E529" s="319">
        <f>IF(ISBLANK('SOC1'!B8),"-",'SOC1'!B8)</f>
        <v>5</v>
      </c>
      <c r="F529" s="320" t="str">
        <f>IF(LEN('SOC1'!C8)&gt;0,"(" &amp; 'SOC1'!C8 &amp; ")", "-")</f>
        <v>(2022)</v>
      </c>
      <c r="G529" s="159"/>
      <c r="J529" s="5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05" t="s">
        <v>960</v>
      </c>
      <c r="B530" s="1105"/>
      <c r="C530" s="1105"/>
      <c r="D530" s="787"/>
      <c r="E530" s="319">
        <f>IF(ISBLANK('SOC1'!B9),"-",'SOC1'!B9)</f>
        <v>648</v>
      </c>
      <c r="F530" s="320" t="str">
        <f>IF(LEN('SOC1'!C9)&gt;0,"(" &amp; 'SOC1'!C9 &amp; ")", "-")</f>
        <v>(2022)</v>
      </c>
      <c r="G530" s="159"/>
      <c r="J530" s="5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41" t="s">
        <v>961</v>
      </c>
      <c r="B531" s="1141"/>
      <c r="C531" s="1141"/>
      <c r="D531" s="828"/>
      <c r="E531" s="465">
        <f>IF(ISBLANK('SOC1'!B10),"-",'SOC1'!B10)</f>
        <v>3389</v>
      </c>
      <c r="F531" s="798" t="str">
        <f>IF(LEN('SOC1'!C10)&gt;0,"(" &amp; 'SOC1'!C10 &amp; ")", "-")</f>
        <v>(2022)</v>
      </c>
      <c r="G531" s="159"/>
      <c r="J531" s="5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5"/>
      <c r="B532" s="316"/>
      <c r="C532" s="317"/>
      <c r="D532" s="317"/>
      <c r="E532" s="316"/>
      <c r="F532" s="316"/>
      <c r="G532" s="5"/>
      <c r="H532" s="5"/>
      <c r="I532" s="5"/>
      <c r="J532" s="6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5"/>
      <c r="B533" s="316"/>
      <c r="C533" s="317"/>
      <c r="D533" s="317"/>
      <c r="E533" s="316"/>
      <c r="F533" s="316"/>
      <c r="G533" s="5"/>
      <c r="H533" s="5"/>
      <c r="I533" s="5"/>
      <c r="J533" s="6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5"/>
      <c r="B534" s="316"/>
      <c r="C534" s="317"/>
      <c r="D534" s="317"/>
      <c r="E534" s="316"/>
      <c r="F534" s="316"/>
      <c r="G534" s="5"/>
      <c r="H534" s="5"/>
      <c r="I534" s="5"/>
      <c r="J534" s="6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5"/>
      <c r="B535" s="316"/>
      <c r="C535" s="317"/>
      <c r="D535" s="317"/>
      <c r="E535" s="316"/>
      <c r="F535" s="316"/>
      <c r="G535" s="5"/>
      <c r="H535" s="5"/>
      <c r="I535" s="5"/>
      <c r="J535" s="6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5"/>
      <c r="B536" s="316"/>
      <c r="C536" s="317"/>
      <c r="D536" s="317"/>
      <c r="E536" s="316"/>
      <c r="F536" s="316"/>
      <c r="G536" s="5"/>
      <c r="H536" s="5"/>
      <c r="I536" s="5"/>
      <c r="J536" s="6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5"/>
      <c r="B537" s="316"/>
      <c r="C537" s="317"/>
      <c r="D537" s="317"/>
      <c r="E537" s="316"/>
      <c r="F537" s="316"/>
      <c r="G537" s="5"/>
      <c r="H537" s="5"/>
      <c r="I537" s="5"/>
      <c r="J537" s="6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5"/>
      <c r="B538" s="316"/>
      <c r="C538" s="317"/>
      <c r="D538" s="317"/>
      <c r="E538" s="316"/>
      <c r="F538" s="316"/>
      <c r="G538" s="5"/>
      <c r="H538" s="5"/>
      <c r="I538" s="5"/>
      <c r="J538" s="6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5"/>
      <c r="B539" s="316"/>
      <c r="C539" s="317"/>
      <c r="D539" s="317"/>
      <c r="E539" s="316"/>
      <c r="F539" s="316"/>
      <c r="G539" s="5"/>
      <c r="H539" s="5"/>
      <c r="I539" s="5"/>
      <c r="J539" s="6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5"/>
      <c r="B540" s="316"/>
      <c r="C540" s="317"/>
      <c r="D540" s="317"/>
      <c r="E540" s="316"/>
      <c r="F540" s="316"/>
      <c r="G540" s="5"/>
      <c r="H540" s="5"/>
      <c r="I540" s="5"/>
      <c r="J540" s="6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24.95" customHeight="1" x14ac:dyDescent="0.2">
      <c r="A541" s="45"/>
      <c r="B541" s="5"/>
      <c r="C541" s="3"/>
      <c r="D541" s="3"/>
      <c r="E541" s="5"/>
      <c r="F541" s="5"/>
      <c r="G541" s="5"/>
      <c r="H541" s="5"/>
      <c r="I541" s="5"/>
      <c r="J541" s="5"/>
      <c r="L541" s="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43.5" customHeight="1" x14ac:dyDescent="0.2">
      <c r="A542" s="145" t="s">
        <v>529</v>
      </c>
      <c r="B542" s="145"/>
      <c r="C542" s="145"/>
      <c r="D542" s="145"/>
      <c r="E542" s="145"/>
      <c r="F542" s="145"/>
      <c r="G542" s="145"/>
      <c r="H542" s="145"/>
      <c r="I542" s="145"/>
      <c r="J542" s="145"/>
      <c r="K542" s="145"/>
      <c r="L542" s="461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30" customHeight="1" x14ac:dyDescent="0.2">
      <c r="A543" s="379"/>
      <c r="B543" s="379"/>
      <c r="C543" s="379"/>
      <c r="D543" s="379"/>
      <c r="E543" s="379"/>
      <c r="F543" s="379"/>
      <c r="G543" s="379"/>
      <c r="H543" s="379"/>
      <c r="I543" s="379"/>
      <c r="J543" s="379"/>
      <c r="K543" s="379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18" customHeight="1" thickBot="1" x14ac:dyDescent="0.25">
      <c r="A544" s="315"/>
      <c r="B544" s="316"/>
      <c r="C544" s="317"/>
      <c r="D544" s="317"/>
      <c r="E544" s="316"/>
      <c r="F544" s="316"/>
      <c r="G544" s="316"/>
      <c r="H544" s="316"/>
      <c r="I544" s="316"/>
      <c r="J544" s="316"/>
      <c r="K544" s="372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47" t="s">
        <v>1499</v>
      </c>
      <c r="B545" s="1147"/>
      <c r="C545" s="1147"/>
      <c r="D545" s="829"/>
      <c r="E545" s="830">
        <f>IF(ISBLANK('SOC9'!E7),"-",'SOC9'!E7)</f>
        <v>9</v>
      </c>
      <c r="F545" s="831" t="str">
        <f>IF(LEN('SOC9'!D7)&gt;0,"(" &amp; 'SOC9'!D7 &amp; ")", "-")</f>
        <v>(2022)</v>
      </c>
      <c r="G545" s="5"/>
      <c r="H545" s="5"/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06" t="s">
        <v>1500</v>
      </c>
      <c r="B546" s="1106"/>
      <c r="C546" s="1106"/>
      <c r="D546" s="786"/>
      <c r="E546" s="319">
        <f>IF(ISBLANK('SOC3'!B4),"-",'SOC3'!B4)</f>
        <v>17</v>
      </c>
      <c r="F546" s="320" t="str">
        <f>IF(LEN('SOC3'!C4)&gt;0,"(" &amp; 'SOC3'!C4 &amp; ")", "-")</f>
        <v>(2022)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12" t="s">
        <v>1501</v>
      </c>
      <c r="B547" s="1112"/>
      <c r="C547" s="1112"/>
      <c r="D547" s="782"/>
      <c r="E547" s="411">
        <f>IF(ISBLANK('SOC3'!B5),"-",'SOC3'!B5)</f>
        <v>5.9</v>
      </c>
      <c r="F547" s="348" t="str">
        <f>IF(LEN('SOC3'!C5)&gt;0,"(" &amp; 'SOC3'!C5 &amp; ")", "-")</f>
        <v>(2022)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51" t="s">
        <v>1502</v>
      </c>
      <c r="B548" s="1151"/>
      <c r="C548" s="1151"/>
      <c r="D548" s="788"/>
      <c r="E548" s="408">
        <f>IF(ISBLANK('SOC3'!B6),"-",'SOC3'!B6)</f>
        <v>0</v>
      </c>
      <c r="F548" s="351" t="str">
        <f>IF(LEN('SOC3'!C6)&gt;0,"(" &amp; 'SOC3'!C6 &amp; ")", "-")</f>
        <v>(2022)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12" t="s">
        <v>1503</v>
      </c>
      <c r="B549" s="1112"/>
      <c r="C549" s="1112"/>
      <c r="D549" s="782"/>
      <c r="E549" s="411">
        <f>IF(ISBLANK('SOC3'!B7),"-",'SOC3'!B7)</f>
        <v>5.9</v>
      </c>
      <c r="F549" s="348" t="str">
        <f>IF(LEN('SOC3'!C7)&gt;0,"(" &amp; 'SOC3'!C7 &amp; ")", "-")</f>
        <v>(2022)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24.95" customHeight="1" x14ac:dyDescent="0.2">
      <c r="A550" s="1179" t="s">
        <v>1504</v>
      </c>
      <c r="B550" s="1179"/>
      <c r="C550" s="1179"/>
      <c r="D550" s="794"/>
      <c r="E550" s="416">
        <f>IF(ISBLANK('SOC3'!B8),"-",'SOC3'!B8)</f>
        <v>1</v>
      </c>
      <c r="F550" s="417" t="str">
        <f>IF(LEN('SOC3'!C8)&gt;0,"(" &amp; 'SOC3'!C8 &amp; ")", "-")</f>
        <v>(2022)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x14ac:dyDescent="0.2">
      <c r="A551" s="1105" t="s">
        <v>1679</v>
      </c>
      <c r="B551" s="1105"/>
      <c r="C551" s="1105"/>
      <c r="D551" s="787"/>
      <c r="E551" s="319">
        <f>IF(ISBLANK('SOC3'!B9),"-",'SOC3'!B9)</f>
        <v>25</v>
      </c>
      <c r="F551" s="320" t="str">
        <f>IF(LEN('SOC3'!C9)&gt;0,"(" &amp; 'SOC3'!C9 &amp; ")", "-")</f>
        <v>(2022)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39.950000000000003" customHeight="1" thickBot="1" x14ac:dyDescent="0.25">
      <c r="A552" s="1141" t="s">
        <v>1680</v>
      </c>
      <c r="B552" s="1141"/>
      <c r="C552" s="1141"/>
      <c r="D552" s="828"/>
      <c r="E552" s="803">
        <f>IF(ISBLANK('SOC3'!B10),"-",'SOC3'!B10)</f>
        <v>0.7</v>
      </c>
      <c r="F552" s="798" t="str">
        <f>IF(LEN('SOC3'!C10)&gt;0,"(" &amp; 'SOC3'!C10 &amp; ")", "-")</f>
        <v>(2022)</v>
      </c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1169"/>
      <c r="B553" s="1169"/>
      <c r="C553" s="1169"/>
      <c r="D553" s="248"/>
      <c r="E553" s="151"/>
      <c r="F553" s="320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2"/>
      <c r="B554" s="382"/>
      <c r="C554" s="382"/>
      <c r="D554" s="248"/>
      <c r="E554" s="151"/>
      <c r="F554" s="320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2"/>
      <c r="B555" s="382"/>
      <c r="C555" s="382"/>
      <c r="D555" s="248"/>
      <c r="E555" s="151"/>
      <c r="F555" s="320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82"/>
      <c r="B556" s="382"/>
      <c r="C556" s="382"/>
      <c r="D556" s="248"/>
      <c r="E556" s="151"/>
      <c r="F556" s="320"/>
      <c r="G556" s="5"/>
      <c r="H556" s="5"/>
      <c r="I556" s="5"/>
      <c r="J556" s="5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4"/>
      <c r="B557" s="247"/>
      <c r="C557" s="248"/>
      <c r="D557" s="248"/>
      <c r="E557" s="247"/>
      <c r="F557" s="247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4"/>
      <c r="B558" s="247"/>
      <c r="C558" s="248"/>
      <c r="D558" s="248"/>
      <c r="E558" s="247"/>
      <c r="F558" s="247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314"/>
      <c r="B559" s="247"/>
      <c r="C559" s="248"/>
      <c r="D559" s="248"/>
      <c r="E559" s="247"/>
      <c r="F559" s="247"/>
      <c r="G559" s="5"/>
      <c r="H559" s="5"/>
      <c r="I559" s="5"/>
      <c r="J559" s="5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24.95" customHeight="1" x14ac:dyDescent="0.2">
      <c r="A560" s="45"/>
      <c r="B560" s="5"/>
      <c r="C560" s="3"/>
      <c r="D560" s="3"/>
      <c r="E560" s="5"/>
      <c r="F560" s="5"/>
      <c r="G560" s="5"/>
      <c r="H560" s="5"/>
      <c r="J560" s="6"/>
      <c r="L560" s="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43.5" customHeight="1" x14ac:dyDescent="0.2">
      <c r="A561" s="145" t="s">
        <v>532</v>
      </c>
      <c r="B561" s="145"/>
      <c r="C561" s="145"/>
      <c r="D561" s="145"/>
      <c r="E561" s="145"/>
      <c r="F561" s="145"/>
      <c r="G561" s="145"/>
      <c r="H561" s="145"/>
      <c r="I561" s="145"/>
      <c r="J561" s="145"/>
      <c r="K561" s="145"/>
      <c r="L561" s="461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30" customHeight="1" x14ac:dyDescent="0.2">
      <c r="A562" s="379"/>
      <c r="B562" s="379"/>
      <c r="C562" s="379"/>
      <c r="D562" s="379"/>
      <c r="E562" s="379"/>
      <c r="F562" s="379"/>
      <c r="G562" s="379"/>
      <c r="H562" s="379"/>
      <c r="I562" s="379"/>
      <c r="J562" s="379"/>
      <c r="K562" s="379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18" customHeight="1" thickBot="1" x14ac:dyDescent="0.25">
      <c r="A563" s="315"/>
      <c r="B563" s="316"/>
      <c r="C563" s="317"/>
      <c r="D563" s="317"/>
      <c r="E563" s="316"/>
      <c r="F563" s="316"/>
      <c r="G563" s="316"/>
      <c r="H563" s="316"/>
      <c r="I563" s="316"/>
      <c r="J563" s="316"/>
      <c r="K563" s="372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24.95" customHeight="1" x14ac:dyDescent="0.2">
      <c r="A564" s="1136" t="s">
        <v>1505</v>
      </c>
      <c r="B564" s="1136"/>
      <c r="C564" s="1136"/>
      <c r="D564" s="826"/>
      <c r="E564" s="550">
        <f>IF(ISBLANK('SOC5'!B4),"-",'SOC5'!B4)</f>
        <v>1297</v>
      </c>
      <c r="F564" s="796" t="str">
        <f>IF(LEN('SOC5'!C4)&gt;0,"(" &amp; 'SOC5'!C4 &amp; ")", "-")</f>
        <v>(2022)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39.950000000000003" customHeight="1" x14ac:dyDescent="0.2">
      <c r="A565" s="1138" t="s">
        <v>1506</v>
      </c>
      <c r="B565" s="1138"/>
      <c r="C565" s="1138"/>
      <c r="D565" s="785"/>
      <c r="E565" s="411">
        <f>IF(ISBLANK('SOC5'!B5),"-",'SOC5'!B5)</f>
        <v>7.7</v>
      </c>
      <c r="F565" s="348" t="str">
        <f>IF(LEN('SOC5'!C5)&gt;0,"(" &amp; 'SOC5'!C5 &amp; ")", "-")</f>
        <v>(2022)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24.95" customHeight="1" x14ac:dyDescent="0.2">
      <c r="A566" s="1133" t="s">
        <v>1507</v>
      </c>
      <c r="B566" s="1133"/>
      <c r="C566" s="1133"/>
      <c r="D566" s="784"/>
      <c r="E566" s="350">
        <f>IF(ISBLANK('SOC5'!B6),"-",'SOC5'!B6)</f>
        <v>687</v>
      </c>
      <c r="F566" s="351" t="str">
        <f>IF(LEN('SOC5'!C6)&gt;0,"(" &amp; 'SOC5'!C6 &amp; ")", "-")</f>
        <v>(2022)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38" t="s">
        <v>1508</v>
      </c>
      <c r="B567" s="1138"/>
      <c r="C567" s="1138"/>
      <c r="D567" s="785"/>
      <c r="E567" s="411">
        <f>IF(ISBLANK('SOC5'!B7),"-",'SOC5'!B7)</f>
        <v>23.8</v>
      </c>
      <c r="F567" s="348" t="str">
        <f>IF(LEN('SOC5'!C7)&gt;0,"(" &amp; 'SOC5'!C7 &amp; ")", "-")</f>
        <v>(2022)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24.95" customHeight="1" x14ac:dyDescent="0.2">
      <c r="A568" s="1133" t="s">
        <v>1509</v>
      </c>
      <c r="B568" s="1133"/>
      <c r="C568" s="1133"/>
      <c r="D568" s="784"/>
      <c r="E568" s="350">
        <f>IF(ISBLANK('SOC5'!B8),"-",'SOC5'!B8)</f>
        <v>136</v>
      </c>
      <c r="F568" s="351" t="str">
        <f>IF(LEN('SOC5'!C8)&gt;0,"(" &amp; 'SOC5'!C8 &amp; ")", "-")</f>
        <v>(2022)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39.950000000000003" customHeight="1" x14ac:dyDescent="0.2">
      <c r="A569" s="1138" t="s">
        <v>1510</v>
      </c>
      <c r="B569" s="1138"/>
      <c r="C569" s="1138"/>
      <c r="D569" s="785"/>
      <c r="E569" s="411">
        <f>IF(ISBLANK('SOC5'!B9),"-",'SOC5'!B9)</f>
        <v>4.7</v>
      </c>
      <c r="F569" s="348" t="str">
        <f>IF(LEN('SOC5'!C9)&gt;0,"(" &amp; 'SOC5'!C9 &amp; ")", "-")</f>
        <v>(2022)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39.950000000000003" customHeight="1" x14ac:dyDescent="0.2">
      <c r="A570" s="1105" t="s">
        <v>1511</v>
      </c>
      <c r="B570" s="1105"/>
      <c r="C570" s="1105"/>
      <c r="D570" s="787"/>
      <c r="E570" s="319">
        <f>IF('SOC6'!E7&gt;0,'SOC6'!E7,"-")</f>
        <v>61</v>
      </c>
      <c r="F570" s="320" t="str">
        <f>IF('SOC6'!E7&gt;0,"(" &amp; 'SOC6'!A7 &amp; ")", "-")</f>
        <v>(2022)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x14ac:dyDescent="0.2">
      <c r="A571" s="1105" t="s">
        <v>1512</v>
      </c>
      <c r="B571" s="1105"/>
      <c r="C571" s="1105"/>
      <c r="D571" s="787"/>
      <c r="E571" s="319">
        <f>IF(ISBLANK('SOC5'!B11),"-",'SOC5'!B11)</f>
        <v>97</v>
      </c>
      <c r="F571" s="320" t="str">
        <f>IF(LEN('SOC5'!C11)&gt;0,"(" &amp; 'SOC5'!C11 &amp; ")", "-")</f>
        <v>(2022)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39.950000000000003" customHeight="1" thickBot="1" x14ac:dyDescent="0.25">
      <c r="A572" s="1141" t="s">
        <v>1513</v>
      </c>
      <c r="B572" s="1141"/>
      <c r="C572" s="1141"/>
      <c r="D572" s="828"/>
      <c r="E572" s="803">
        <f>IF(ISBLANK('SOC5'!B12),"-",'SOC5'!B12)</f>
        <v>0.6</v>
      </c>
      <c r="F572" s="798" t="str">
        <f>IF(LEN('SOC5'!C12)&gt;0,"(" &amp; 'SOC5'!C12 &amp; ")", "-")</f>
        <v>(2022)</v>
      </c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5"/>
      <c r="B573" s="316"/>
      <c r="C573" s="317"/>
      <c r="D573" s="317"/>
      <c r="E573" s="316"/>
      <c r="F573" s="316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6"/>
      <c r="B592" s="5"/>
      <c r="C592" s="3"/>
      <c r="D592" s="3"/>
      <c r="E592" s="5"/>
      <c r="F592" s="5"/>
      <c r="G592" s="6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24.95" customHeight="1" x14ac:dyDescent="0.2">
      <c r="A593" s="45"/>
      <c r="B593" s="5"/>
      <c r="C593" s="3"/>
      <c r="D593" s="3"/>
      <c r="E593" s="5"/>
      <c r="F593" s="5"/>
      <c r="G593" s="5"/>
      <c r="H593" s="5"/>
      <c r="I593" s="5"/>
      <c r="J593" s="5"/>
      <c r="L593" s="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43.5" customHeight="1" x14ac:dyDescent="0.2">
      <c r="A594" s="145" t="s">
        <v>533</v>
      </c>
      <c r="B594" s="145"/>
      <c r="C594" s="145"/>
      <c r="D594" s="145"/>
      <c r="E594" s="145"/>
      <c r="F594" s="145"/>
      <c r="G594" s="145"/>
      <c r="H594" s="145"/>
      <c r="I594" s="145"/>
      <c r="J594" s="145"/>
      <c r="K594" s="145"/>
      <c r="L594" s="461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30" customHeight="1" x14ac:dyDescent="0.2">
      <c r="A595" s="379"/>
      <c r="B595" s="379"/>
      <c r="C595" s="379"/>
      <c r="D595" s="379"/>
      <c r="E595" s="379"/>
      <c r="F595" s="379"/>
      <c r="G595" s="379"/>
      <c r="H595" s="379"/>
      <c r="I595" s="379"/>
      <c r="J595" s="379"/>
      <c r="K595" s="379"/>
      <c r="L595" s="9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18" customHeight="1" thickBot="1" x14ac:dyDescent="0.25">
      <c r="A596" s="315"/>
      <c r="B596" s="316"/>
      <c r="C596" s="317"/>
      <c r="D596" s="317"/>
      <c r="E596" s="316"/>
      <c r="F596" s="316"/>
      <c r="G596" s="316"/>
      <c r="H596" s="316"/>
      <c r="I596" s="316"/>
      <c r="J596" s="316"/>
      <c r="K596" s="372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40" t="s">
        <v>1278</v>
      </c>
      <c r="B597" s="1140"/>
      <c r="C597" s="1140"/>
      <c r="D597" s="832"/>
      <c r="E597" s="550">
        <f>IF(ISBLANK('SOC7'!B5),"-",'SOC7'!B5)</f>
        <v>2</v>
      </c>
      <c r="F597" s="796" t="str">
        <f>IF(LEN('SOC7'!C5)&gt;0,"(" &amp; 'SOC7'!C5 &amp; ")", "-")</f>
        <v>(2022)</v>
      </c>
      <c r="G597" s="316"/>
      <c r="H597" s="316"/>
      <c r="I597" s="316"/>
      <c r="J597" s="316"/>
      <c r="K597" s="372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12" t="s">
        <v>1279</v>
      </c>
      <c r="B598" s="1112"/>
      <c r="C598" s="1112"/>
      <c r="D598" s="782"/>
      <c r="E598" s="347">
        <f>IF(ISBLANK('SOC7'!B6),"-",'SOC7'!B6)</f>
        <v>73</v>
      </c>
      <c r="F598" s="348" t="str">
        <f>IF(LEN('SOC7'!C6)&gt;0,"(" &amp; 'SOC7'!C6 &amp; ")", "-")</f>
        <v>(2022)</v>
      </c>
      <c r="G598" s="316"/>
      <c r="H598" s="316"/>
      <c r="I598" s="316"/>
      <c r="J598" s="316"/>
      <c r="K598" s="372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x14ac:dyDescent="0.2">
      <c r="A599" s="1106" t="s">
        <v>534</v>
      </c>
      <c r="B599" s="1106"/>
      <c r="C599" s="1106"/>
      <c r="D599" s="786"/>
      <c r="E599" s="319">
        <f>IF(ISBLANK('SOC7'!B9),"-",'SOC7'!B9)</f>
        <v>45</v>
      </c>
      <c r="F599" s="320" t="str">
        <f>IF(LEN('SOC7'!C9)&gt;0,"(" &amp; 'SOC7'!C9 &amp; ")", "-")</f>
        <v>(2022)</v>
      </c>
      <c r="G599" s="316"/>
      <c r="H599" s="316"/>
      <c r="I599" s="316"/>
      <c r="J599" s="316"/>
      <c r="K599" s="372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thickBot="1" x14ac:dyDescent="0.25">
      <c r="A600" s="1170" t="s">
        <v>931</v>
      </c>
      <c r="B600" s="1170"/>
      <c r="C600" s="1170"/>
      <c r="D600" s="833"/>
      <c r="E600" s="465">
        <f>IF(ISBLANK('SOC7'!B10),"-",'SOC7'!B10)</f>
        <v>22.2</v>
      </c>
      <c r="F600" s="798" t="str">
        <f>IF(LEN('SOC7'!C10)&gt;0,"(" &amp; 'SOC7'!C10 &amp; ")", "-")</f>
        <v>(2022)</v>
      </c>
      <c r="G600" s="316"/>
      <c r="H600" s="316"/>
      <c r="I600" s="316"/>
      <c r="J600" s="316"/>
      <c r="K600" s="372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8"/>
      <c r="B601" s="318"/>
      <c r="C601" s="318"/>
      <c r="D601" s="318"/>
      <c r="E601" s="319"/>
      <c r="F601" s="320"/>
      <c r="G601" s="316"/>
      <c r="H601" s="316"/>
      <c r="I601" s="316"/>
      <c r="J601" s="316"/>
      <c r="K601" s="372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8"/>
      <c r="B602" s="318"/>
      <c r="C602" s="318"/>
      <c r="D602" s="318"/>
      <c r="E602" s="319"/>
      <c r="F602" s="320"/>
      <c r="G602" s="316"/>
      <c r="H602" s="316"/>
      <c r="I602" s="316"/>
      <c r="J602" s="316"/>
      <c r="K602" s="372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8"/>
      <c r="B603" s="318"/>
      <c r="C603" s="318"/>
      <c r="D603" s="318"/>
      <c r="E603" s="319"/>
      <c r="F603" s="320"/>
      <c r="G603" s="316"/>
      <c r="H603" s="316"/>
      <c r="I603" s="316"/>
      <c r="J603" s="316"/>
      <c r="K603" s="372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315"/>
      <c r="B604" s="316"/>
      <c r="C604" s="317"/>
      <c r="D604" s="317"/>
      <c r="E604" s="316"/>
      <c r="F604" s="316"/>
      <c r="G604" s="316"/>
      <c r="H604" s="316"/>
      <c r="I604" s="316"/>
      <c r="J604" s="316"/>
      <c r="K604" s="372"/>
      <c r="L604" s="9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5"/>
      <c r="H605" s="5"/>
      <c r="I605" s="5"/>
      <c r="J605" s="5"/>
      <c r="L605" s="337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24.95" customHeight="1" x14ac:dyDescent="0.2">
      <c r="A622" s="45"/>
      <c r="B622" s="5"/>
      <c r="C622" s="3"/>
      <c r="D622" s="3"/>
      <c r="E622" s="5"/>
      <c r="F622" s="5"/>
      <c r="G622" s="6"/>
      <c r="H622" s="5"/>
      <c r="I622" s="5"/>
      <c r="J622" s="5"/>
      <c r="L622" s="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43.5" customHeight="1" x14ac:dyDescent="0.2">
      <c r="A623" s="477" t="s">
        <v>995</v>
      </c>
      <c r="B623" s="477"/>
      <c r="C623" s="477"/>
      <c r="D623" s="477"/>
      <c r="E623" s="477"/>
      <c r="F623" s="477"/>
      <c r="G623" s="477"/>
      <c r="H623" s="477"/>
      <c r="I623" s="477"/>
      <c r="J623" s="477"/>
      <c r="K623" s="477"/>
      <c r="L623" s="461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9.950000000000003" customHeight="1" x14ac:dyDescent="0.2">
      <c r="A624" s="45"/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0.75" customHeight="1" thickBot="1" x14ac:dyDescent="0.4">
      <c r="A625" s="848" t="s">
        <v>1579</v>
      </c>
      <c r="B625" s="5"/>
      <c r="C625" s="3"/>
      <c r="D625" s="3"/>
      <c r="E625" s="5"/>
      <c r="F625" s="5"/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39.950000000000003" customHeight="1" x14ac:dyDescent="0.2">
      <c r="A626" s="1136" t="s">
        <v>953</v>
      </c>
      <c r="B626" s="1136"/>
      <c r="C626" s="1136"/>
      <c r="D626" s="826"/>
      <c r="E626" s="802">
        <f>IF(ISBLANK(IZBORI!B4),"-",IZBORI!B4)</f>
        <v>75.7</v>
      </c>
      <c r="F626" s="796" t="str">
        <f>IF(LEN(IZBORI!C4)&gt;0,"(" &amp; IZBORI!C4 &amp; ")", "-")</f>
        <v>(2020)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39.950000000000003" customHeight="1" thickBot="1" x14ac:dyDescent="0.25">
      <c r="A627" s="1141" t="s">
        <v>1558</v>
      </c>
      <c r="B627" s="1141"/>
      <c r="C627" s="1141"/>
      <c r="D627" s="828"/>
      <c r="E627" s="803">
        <f>IF(ISBLANK(IZBORI!B5),"-",IZBORI!B5)</f>
        <v>37.1</v>
      </c>
      <c r="F627" s="798" t="str">
        <f>IF(LEN(IZBORI!C5)&gt;0,"(" &amp; IZBORI!C5 &amp; ")", "-")</f>
        <v>(2020)</v>
      </c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6" t="s">
        <v>996</v>
      </c>
      <c r="B632" s="477"/>
      <c r="C632" s="477"/>
      <c r="D632" s="477"/>
      <c r="E632" s="477"/>
      <c r="F632" s="477"/>
      <c r="G632" s="477"/>
      <c r="H632" s="477"/>
      <c r="I632" s="477"/>
      <c r="J632" s="477"/>
      <c r="K632" s="477"/>
      <c r="L632" s="461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7"/>
      <c r="B633" s="379"/>
      <c r="C633" s="379"/>
      <c r="D633" s="379"/>
      <c r="E633" s="379"/>
      <c r="F633" s="379"/>
      <c r="G633" s="379"/>
      <c r="H633" s="379"/>
      <c r="I633" s="379"/>
      <c r="J633" s="379"/>
      <c r="K633" s="379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8" t="s">
        <v>1579</v>
      </c>
      <c r="B634" s="316"/>
      <c r="C634" s="317"/>
      <c r="D634" s="317"/>
      <c r="E634" s="316"/>
      <c r="F634" s="316"/>
      <c r="G634" s="316"/>
      <c r="H634" s="316"/>
      <c r="I634" s="316"/>
      <c r="J634" s="316"/>
      <c r="K634" s="372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36" t="s">
        <v>1351</v>
      </c>
      <c r="B635" s="1136"/>
      <c r="C635" s="1136"/>
      <c r="D635" s="826"/>
      <c r="E635" s="550">
        <f>IF(ISBLANK(PRAV1!B4),"-",PRAV1!B4)</f>
        <v>5</v>
      </c>
      <c r="F635" s="796" t="str">
        <f>IF(LEN(PRAV1!C4)&gt;0,"(" &amp; PRAV1!C4 &amp; ")", "-")</f>
        <v>(2022)</v>
      </c>
      <c r="G635" s="316"/>
      <c r="H635" s="316"/>
      <c r="I635" s="316"/>
      <c r="J635" s="316"/>
      <c r="K635" s="372"/>
      <c r="L635" s="9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05" t="s">
        <v>1352</v>
      </c>
      <c r="B636" s="1105"/>
      <c r="C636" s="1105"/>
      <c r="D636" s="787"/>
      <c r="E636" s="319">
        <f>IF(ISBLANK(PRAV1!B5),"-",PRAV1!B5)</f>
        <v>53</v>
      </c>
      <c r="F636" s="320" t="str">
        <f>IF(LEN(PRAV1!C5)&gt;0,"(" &amp; PRAV1!C5 &amp; ")", "-")</f>
        <v>(2022)</v>
      </c>
      <c r="G636" s="316"/>
      <c r="H636" s="316"/>
      <c r="I636" s="316"/>
      <c r="J636" s="316"/>
      <c r="K636" s="372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41" t="s">
        <v>1353</v>
      </c>
      <c r="B637" s="1141"/>
      <c r="C637" s="1141"/>
      <c r="D637" s="828"/>
      <c r="E637" s="465">
        <f>IF(ISBLANK(PRAV1!B6),"-",PRAV1!B6)</f>
        <v>8</v>
      </c>
      <c r="F637" s="798" t="str">
        <f>IF(LEN(PRAV1!C6)&gt;0,"(" &amp; PRAV1!C6 &amp; ")", "-")</f>
        <v>(2022)</v>
      </c>
      <c r="G637" s="316"/>
      <c r="H637" s="316"/>
      <c r="I637" s="316"/>
      <c r="J637" s="316"/>
      <c r="K637" s="372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4"/>
      <c r="B638" s="247"/>
      <c r="C638" s="248"/>
      <c r="D638" s="248"/>
      <c r="E638" s="247"/>
      <c r="F638" s="247"/>
      <c r="G638" s="316"/>
      <c r="H638" s="316"/>
      <c r="I638" s="316"/>
      <c r="J638" s="316"/>
      <c r="K638" s="372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4"/>
      <c r="B639" s="247"/>
      <c r="C639" s="248"/>
      <c r="D639" s="248"/>
      <c r="E639" s="247"/>
      <c r="F639" s="247"/>
      <c r="G639" s="316"/>
      <c r="H639" s="316"/>
      <c r="I639" s="316"/>
      <c r="J639" s="316"/>
      <c r="K639" s="372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5"/>
      <c r="B640" s="316"/>
      <c r="C640" s="317"/>
      <c r="D640" s="317"/>
      <c r="E640" s="316"/>
      <c r="F640" s="316"/>
      <c r="G640" s="316"/>
      <c r="H640" s="316"/>
      <c r="I640" s="316"/>
      <c r="J640" s="316"/>
      <c r="K640" s="372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5"/>
      <c r="B641" s="316"/>
      <c r="C641" s="317"/>
      <c r="D641" s="317"/>
      <c r="E641" s="316"/>
      <c r="F641" s="316"/>
      <c r="G641" s="316"/>
      <c r="H641" s="316"/>
      <c r="I641" s="316"/>
      <c r="J641" s="316"/>
      <c r="K641" s="372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5"/>
      <c r="B642" s="316"/>
      <c r="C642" s="317"/>
      <c r="D642" s="317"/>
      <c r="E642" s="316"/>
      <c r="F642" s="316"/>
      <c r="G642" s="316"/>
      <c r="H642" s="316"/>
      <c r="I642" s="316"/>
      <c r="J642" s="316"/>
      <c r="K642" s="372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5"/>
      <c r="B643" s="316"/>
      <c r="C643" s="317"/>
      <c r="D643" s="317"/>
      <c r="E643" s="316"/>
      <c r="F643" s="316"/>
      <c r="G643" s="316"/>
      <c r="H643" s="316"/>
      <c r="I643" s="316"/>
      <c r="J643" s="316"/>
      <c r="K643" s="372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5"/>
      <c r="B644" s="316"/>
      <c r="C644" s="317"/>
      <c r="D644" s="317"/>
      <c r="E644" s="316"/>
      <c r="F644" s="316"/>
      <c r="G644" s="316"/>
      <c r="H644" s="316"/>
      <c r="I644" s="316"/>
      <c r="J644" s="316"/>
      <c r="K644" s="372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5"/>
      <c r="B645" s="316"/>
      <c r="C645" s="317"/>
      <c r="D645" s="317"/>
      <c r="E645" s="316"/>
      <c r="F645" s="316"/>
      <c r="G645" s="398"/>
      <c r="H645" s="316"/>
      <c r="I645" s="316"/>
      <c r="J645" s="316"/>
      <c r="K645" s="372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4">
      <c r="A646" s="469" t="s">
        <v>997</v>
      </c>
      <c r="B646" s="471"/>
      <c r="C646" s="472"/>
      <c r="D646" s="472"/>
      <c r="E646" s="471"/>
      <c r="F646" s="471"/>
      <c r="G646" s="471"/>
      <c r="H646" s="471"/>
      <c r="I646" s="471"/>
      <c r="J646" s="471"/>
      <c r="K646" s="471"/>
      <c r="L646" s="316"/>
      <c r="Z646" s="25"/>
    </row>
    <row r="647" spans="1:26" s="24" customFormat="1" ht="39.950000000000003" customHeight="1" x14ac:dyDescent="0.4">
      <c r="A647" s="341"/>
      <c r="B647" s="369"/>
      <c r="C647" s="370"/>
      <c r="D647" s="370"/>
      <c r="E647" s="369"/>
      <c r="F647" s="369"/>
      <c r="G647" s="369"/>
      <c r="H647" s="369"/>
      <c r="I647" s="369"/>
      <c r="J647" s="369"/>
      <c r="K647" s="369"/>
      <c r="Z647" s="25"/>
    </row>
    <row r="648" spans="1:26" s="2" customFormat="1" ht="30.75" customHeight="1" thickBot="1" x14ac:dyDescent="0.4">
      <c r="A648" s="848" t="s">
        <v>1579</v>
      </c>
      <c r="B648" s="316"/>
      <c r="C648" s="317"/>
      <c r="D648" s="317"/>
      <c r="E648" s="316"/>
      <c r="F648" s="316"/>
      <c r="G648" s="316"/>
      <c r="H648" s="316"/>
      <c r="I648" s="316"/>
      <c r="J648" s="316"/>
      <c r="K648" s="372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40" t="s">
        <v>1474</v>
      </c>
      <c r="B649" s="1140"/>
      <c r="C649" s="1140"/>
      <c r="D649" s="832"/>
      <c r="E649" s="550">
        <f>IF(ISBLANK(SAOBINFR1!B4),"-",SAOBINFR1!B4)</f>
        <v>202.48599999999999</v>
      </c>
      <c r="F649" s="796" t="str">
        <f>IF(LEN(SAOBINFR1!C4)&gt;0,"(" &amp; SAOBINFR1!C4 &amp; ")", "-")</f>
        <v>(2022)</v>
      </c>
      <c r="G649" s="5"/>
      <c r="H649" s="5"/>
      <c r="I649" s="5"/>
      <c r="J649" s="5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05" t="s">
        <v>2253</v>
      </c>
      <c r="B650" s="1105"/>
      <c r="C650" s="1105"/>
      <c r="D650" s="787"/>
      <c r="E650" s="319">
        <f>IF(ISBLANK(SAOBINFR1!B11),"-",SAOBINFR1!B11)</f>
        <v>0.6</v>
      </c>
      <c r="F650" s="320" t="str">
        <f>IF(LEN(SAOBINFR1!C11)&gt;0,"(" &amp; SAOBINFR1!C11 &amp; ")", "-")</f>
        <v>(2022)</v>
      </c>
      <c r="G650" s="5"/>
      <c r="H650" s="5"/>
      <c r="I650" s="5"/>
      <c r="J650" s="5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41" t="s">
        <v>1475</v>
      </c>
      <c r="B651" s="1141"/>
      <c r="C651" s="1141"/>
      <c r="D651" s="828"/>
      <c r="E651" s="465">
        <f>IF(ISBLANK(SAOBINFR1!B12),"-",SAOBINFR1!B12)</f>
        <v>18</v>
      </c>
      <c r="F651" s="798" t="str">
        <f>IF(LEN(SAOBINFR1!C12)&gt;0,"(" &amp; SAOBINFR1!C12 &amp; ")", "-")</f>
        <v>(2022)</v>
      </c>
      <c r="G651" s="5"/>
      <c r="H651" s="5"/>
      <c r="I651" s="5"/>
      <c r="J651" s="5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5"/>
      <c r="B652" s="316"/>
      <c r="C652" s="317"/>
      <c r="D652" s="317"/>
      <c r="E652" s="316"/>
      <c r="F652" s="316"/>
      <c r="G652" s="5"/>
      <c r="H652" s="6"/>
      <c r="I652" s="5"/>
      <c r="J652" s="5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5"/>
      <c r="B653" s="316"/>
      <c r="C653" s="317"/>
      <c r="D653" s="317"/>
      <c r="E653" s="316"/>
      <c r="F653" s="316"/>
      <c r="G653" s="5"/>
      <c r="H653" s="6"/>
      <c r="I653" s="5"/>
      <c r="J653" s="5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5"/>
      <c r="B654" s="316"/>
      <c r="C654" s="317"/>
      <c r="D654" s="317"/>
      <c r="E654" s="316"/>
      <c r="F654" s="316"/>
      <c r="G654" s="5"/>
      <c r="H654" s="6"/>
      <c r="I654" s="5"/>
      <c r="J654" s="5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5"/>
      <c r="B655" s="316"/>
      <c r="C655" s="317"/>
      <c r="D655" s="317"/>
      <c r="E655" s="316"/>
      <c r="F655" s="316"/>
      <c r="G655" s="5"/>
      <c r="H655" s="6"/>
      <c r="I655" s="5"/>
      <c r="J655" s="5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5"/>
      <c r="B656" s="316"/>
      <c r="C656" s="317"/>
      <c r="D656" s="317"/>
      <c r="E656" s="316"/>
      <c r="F656" s="316"/>
      <c r="G656" s="5"/>
      <c r="H656" s="6"/>
      <c r="I656" s="5"/>
      <c r="J656" s="5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45"/>
      <c r="B657" s="5"/>
      <c r="C657" s="3"/>
      <c r="D657" s="3"/>
      <c r="E657" s="5"/>
      <c r="F657" s="5"/>
      <c r="G657" s="5"/>
      <c r="H657" s="5"/>
      <c r="I657" s="5"/>
      <c r="J657" s="5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45"/>
      <c r="B658" s="5"/>
      <c r="C658" s="3"/>
      <c r="D658" s="3"/>
      <c r="E658" s="5"/>
      <c r="F658" s="5"/>
      <c r="G658" s="5"/>
      <c r="H658" s="5"/>
      <c r="I658" s="5"/>
      <c r="J658" s="5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9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6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6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4" customFormat="1" ht="43.5" customHeight="1" x14ac:dyDescent="0.4">
      <c r="A673" s="1001" t="s">
        <v>2260</v>
      </c>
      <c r="B673" s="471"/>
      <c r="C673" s="472"/>
      <c r="D673" s="472"/>
      <c r="E673" s="471"/>
      <c r="F673" s="471"/>
      <c r="G673" s="471"/>
      <c r="H673" s="471"/>
      <c r="I673" s="471"/>
      <c r="J673" s="471"/>
      <c r="K673" s="471"/>
      <c r="L673" s="316"/>
      <c r="Z673" s="25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8" t="s">
        <v>1579</v>
      </c>
      <c r="B675" s="316"/>
      <c r="C675" s="317"/>
      <c r="D675" s="317"/>
      <c r="E675" s="316"/>
      <c r="F675" s="316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21" t="s">
        <v>2254</v>
      </c>
      <c r="B676" s="1121"/>
      <c r="C676" s="1121"/>
      <c r="D676" s="985"/>
      <c r="E676" s="986">
        <f>IF(ISBLANK(SAOBINFR1!B5),"-",SAOBINFR1!B5)</f>
        <v>105</v>
      </c>
      <c r="F676" s="987" t="str">
        <f>IF(LEN(SAOBINFR1!C5)&gt;0,"(" &amp; SAOBINFR1!C5 &amp; ")", "-")</f>
        <v>(2022)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22" t="s">
        <v>2255</v>
      </c>
      <c r="B677" s="1122"/>
      <c r="C677" s="1122"/>
      <c r="D677" s="988"/>
      <c r="E677" s="989">
        <f>IF(ISBLANK(SAOBINFR1!B6),"-",SAOBINFR1!B6)</f>
        <v>6381</v>
      </c>
      <c r="F677" s="990" t="str">
        <f>IF(LEN(SAOBINFR1!C6)&gt;0,"(" &amp; SAOBINFR1!C6 &amp; ")", "-")</f>
        <v>(2022)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23" t="s">
        <v>2256</v>
      </c>
      <c r="B678" s="1123"/>
      <c r="C678" s="1123"/>
      <c r="D678" s="991"/>
      <c r="E678" s="992">
        <f>IF(ISBLANK(SAOBINFR1!B7),"-",SAOBINFR1!B7)</f>
        <v>74</v>
      </c>
      <c r="F678" s="993" t="str">
        <f>IF(LEN(SAOBINFR1!C7)&gt;0,"(" &amp; SAOBINFR1!C7 &amp; ")", "-")</f>
        <v>(2022)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24" t="s">
        <v>2257</v>
      </c>
      <c r="B679" s="1124"/>
      <c r="C679" s="1124"/>
      <c r="D679" s="994"/>
      <c r="E679" s="995">
        <f>IF(ISBLANK(SAOBINFR1!B8),"-",SAOBINFR1!B8)</f>
        <v>4857</v>
      </c>
      <c r="F679" s="996" t="str">
        <f>IF(LEN(SAOBINFR1!C8)&gt;0,"(" &amp; SAOBINFR1!C8 &amp; ")", "-")</f>
        <v>(2022)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25" t="s">
        <v>2258</v>
      </c>
      <c r="B680" s="1125"/>
      <c r="C680" s="1125"/>
      <c r="D680" s="997"/>
      <c r="E680" s="989">
        <f>IF(ISBLANK(SAOBINFR1!B9),"-",SAOBINFR1!B9)</f>
        <v>35634.04</v>
      </c>
      <c r="F680" s="990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26" t="s">
        <v>2259</v>
      </c>
      <c r="B681" s="1126"/>
      <c r="C681" s="1126"/>
      <c r="D681" s="998"/>
      <c r="E681" s="999">
        <f>IF(ISBLANK(SAOBINFR1!B10),"-",SAOBINFR1!B10)</f>
        <v>57</v>
      </c>
      <c r="F681" s="1000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70" t="s">
        <v>1226</v>
      </c>
      <c r="B691" s="471"/>
      <c r="C691" s="472"/>
      <c r="D691" s="472"/>
      <c r="E691" s="471"/>
      <c r="F691" s="471"/>
      <c r="G691" s="471"/>
      <c r="H691" s="471"/>
      <c r="I691" s="471"/>
      <c r="J691" s="471"/>
      <c r="K691" s="471"/>
      <c r="L691" s="316"/>
      <c r="Z691" s="25"/>
    </row>
    <row r="692" spans="1:26" s="2" customFormat="1" ht="24.95" customHeight="1" x14ac:dyDescent="0.2">
      <c r="A692" s="45"/>
      <c r="B692" s="5"/>
      <c r="C692" s="3"/>
      <c r="D692" s="3"/>
      <c r="E692" s="5"/>
      <c r="F692" s="5"/>
      <c r="G692" s="5"/>
      <c r="H692" s="6"/>
      <c r="I692" s="5"/>
      <c r="J692" s="5"/>
      <c r="L692" s="9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12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9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7" t="s">
        <v>1219</v>
      </c>
      <c r="B694" s="316"/>
      <c r="C694" s="317"/>
      <c r="D694" s="3"/>
      <c r="E694" s="5"/>
      <c r="F694" s="5"/>
      <c r="G694" s="557" t="s">
        <v>1354</v>
      </c>
      <c r="I694" s="5"/>
      <c r="J694" s="5"/>
      <c r="L694" s="9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24.95" customHeight="1" thickBot="1" x14ac:dyDescent="0.25">
      <c r="A695" s="1152" t="s">
        <v>1220</v>
      </c>
      <c r="B695" s="1152"/>
      <c r="C695" s="836">
        <f>IF(ISBLANK(INDEKSI1!B6),"-",INDEKSI1!B6)</f>
        <v>15.39301</v>
      </c>
      <c r="D695" s="3"/>
      <c r="E695" s="5"/>
      <c r="F695" s="5"/>
      <c r="G695" s="5"/>
      <c r="H695" s="555" t="s">
        <v>1223</v>
      </c>
      <c r="I695" s="556" t="s">
        <v>1224</v>
      </c>
      <c r="J695" s="5"/>
      <c r="L695" s="9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66" t="s">
        <v>1221</v>
      </c>
      <c r="B696" s="1166"/>
      <c r="C696" s="545">
        <f>IF(ISBLANK(INDEKSI1!B7),"-",INDEKSI1!B7)</f>
        <v>64</v>
      </c>
      <c r="D696" s="3"/>
      <c r="E696" s="5"/>
      <c r="F696" s="5"/>
      <c r="G696" s="839">
        <v>2012</v>
      </c>
      <c r="H696" s="837">
        <f>IF(ISBLANK(INDEKSI2!B5),"-",INDEKSI2!B5)</f>
        <v>33.130000000000003</v>
      </c>
      <c r="I696" s="837">
        <f>IF(ISBLANK(INDEKSI2!C5),"-",INDEKSI2!C5)</f>
        <v>42</v>
      </c>
      <c r="J696" s="5"/>
      <c r="L696" s="9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07" t="s">
        <v>1222</v>
      </c>
      <c r="B697" s="1107"/>
      <c r="C697" s="808">
        <f>IF(ISBLANK(INDEKSI1!B8),"-",INDEKSI1!B8)</f>
        <v>45.29</v>
      </c>
      <c r="D697" s="3"/>
      <c r="E697" s="5"/>
      <c r="F697" s="5"/>
      <c r="G697" s="840">
        <v>2013</v>
      </c>
      <c r="H697" s="561">
        <f>IF(ISBLANK(INDEKSI2!B6),"-",INDEKSI2!B6)</f>
        <v>35.479999999999997</v>
      </c>
      <c r="I697" s="561">
        <f>IF(ISBLANK(INDEKSI2!C6),"-",INDEKSI2!C6)</f>
        <v>34</v>
      </c>
      <c r="J697" s="5"/>
      <c r="L697" s="9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25">
      <c r="A698" s="45"/>
      <c r="B698" s="5"/>
      <c r="C698" s="3"/>
      <c r="D698" s="3"/>
      <c r="E698" s="5"/>
      <c r="F698" s="5"/>
      <c r="G698" s="841">
        <v>2014</v>
      </c>
      <c r="H698" s="838">
        <f>IF(ISBLANK(INDEKSI2!B7),"-",INDEKSI2!B7)</f>
        <v>36.81</v>
      </c>
      <c r="I698" s="838">
        <f>IF(ISBLANK(INDEKSI2!C7),"-",INDEKSI2!C7)</f>
        <v>30</v>
      </c>
      <c r="J698" s="5"/>
      <c r="L698" s="9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4"/>
      <c r="H699" s="561"/>
      <c r="I699" s="561"/>
      <c r="J699" s="5"/>
      <c r="L699" s="9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"/>
      <c r="H700" s="6"/>
      <c r="I700" s="5"/>
      <c r="J700" s="5"/>
      <c r="L700" s="9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"/>
      <c r="H701" s="6"/>
      <c r="I701" s="5"/>
      <c r="J701" s="5"/>
      <c r="L701" s="9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70" t="s">
        <v>1929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70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973" t="s">
        <v>1579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03" t="s">
        <v>1930</v>
      </c>
      <c r="B708" s="1103"/>
      <c r="C708" s="951"/>
      <c r="D708" s="820"/>
      <c r="E708" s="796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5" t="s">
        <v>1736</v>
      </c>
      <c r="B709" s="247"/>
      <c r="C709" s="954">
        <f>IF(ISBLANK(TURIZAM1!B6),"-",TURIZAM1!B6)</f>
        <v>3340</v>
      </c>
      <c r="D709" s="151"/>
      <c r="E709" s="320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6" t="s">
        <v>1737</v>
      </c>
      <c r="B710" s="407"/>
      <c r="C710" s="954">
        <f>IF(ISBLANK(TURIZAM1!B7),"-",TURIZAM1!B7)</f>
        <v>231</v>
      </c>
      <c r="D710" s="403"/>
      <c r="E710" s="320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04" t="s">
        <v>1931</v>
      </c>
      <c r="B711" s="1104"/>
      <c r="C711" s="953"/>
      <c r="D711" s="404"/>
      <c r="E711" s="351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5" t="s">
        <v>1736</v>
      </c>
      <c r="B712" s="247"/>
      <c r="C712" s="954">
        <f>IF(ISBLANK(TURIZAM1!B10),"-",TURIZAM1!B10)</f>
        <v>15032</v>
      </c>
      <c r="D712" s="151"/>
      <c r="E712" s="320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6" t="s">
        <v>1737</v>
      </c>
      <c r="B713" s="407"/>
      <c r="C713" s="952">
        <f>IF(ISBLANK(TURIZAM1!B11),"-",TURIZAM1!B11)</f>
        <v>1269</v>
      </c>
      <c r="D713" s="403"/>
      <c r="E713" s="348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9" t="s">
        <v>1932</v>
      </c>
      <c r="B714" s="955"/>
      <c r="C714" s="408"/>
      <c r="D714" s="404"/>
      <c r="E714" s="351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5" t="s">
        <v>1736</v>
      </c>
      <c r="B715" s="956"/>
      <c r="C715" s="409">
        <f>IF(ISBLANK(TURIZAM1!B13),"-",TURIZAM1!B13)</f>
        <v>4.5</v>
      </c>
      <c r="D715" s="151"/>
      <c r="E715" s="320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7" t="s">
        <v>1737</v>
      </c>
      <c r="B716" s="958"/>
      <c r="C716" s="803">
        <f>IF(ISBLANK(TURIZAM1!B14),"-",TURIZAM1!B14)</f>
        <v>5.5</v>
      </c>
      <c r="D716" s="821"/>
      <c r="E716" s="798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2">
      <c r="A717" s="45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2">
      <c r="A718" s="45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2">
      <c r="A719" s="45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2">
      <c r="A720" s="45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2">
      <c r="A721" s="45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2">
      <c r="A722" s="45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2">
      <c r="A723" s="45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2">
      <c r="A724" s="45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2">
      <c r="A725" s="45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2">
      <c r="A726" s="45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2">
      <c r="A727" s="45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2">
      <c r="A728" s="45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2">
      <c r="A729" s="45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2">
      <c r="A730" s="45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2">
      <c r="A731" s="45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2">
      <c r="A732" s="45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2">
      <c r="A733" s="45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2">
      <c r="A734" s="45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2">
      <c r="A735" s="45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2">
      <c r="A736" s="45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2">
      <c r="A737" s="45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2">
      <c r="A738" s="45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2">
      <c r="A739" s="45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2">
      <c r="A740" s="45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82"/>
      <c r="D741" s="582"/>
      <c r="E741" s="582"/>
      <c r="F741" s="582"/>
      <c r="G741" s="582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s="2" customFormat="1" ht="24.95" customHeight="1" x14ac:dyDescent="0.2">
      <c r="A742" s="45"/>
      <c r="B742" s="1178" t="s">
        <v>1287</v>
      </c>
      <c r="C742" s="1178"/>
      <c r="D742" s="1178"/>
      <c r="E742" s="1178"/>
      <c r="F742" s="1178"/>
      <c r="G742" s="1178"/>
      <c r="H742" s="6"/>
      <c r="I742" s="5"/>
      <c r="J742" s="5"/>
      <c r="L742" s="9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12"/>
    </row>
    <row r="743" spans="1:26" s="2" customFormat="1" ht="24.95" customHeight="1" x14ac:dyDescent="0.2">
      <c r="A743" s="45"/>
      <c r="B743" s="5"/>
      <c r="C743" s="3"/>
      <c r="D743" s="3"/>
      <c r="E743" s="5"/>
      <c r="F743" s="5"/>
      <c r="G743" s="5"/>
      <c r="H743" s="6"/>
      <c r="I743" s="5"/>
      <c r="J743" s="5"/>
      <c r="L743" s="9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12"/>
    </row>
    <row r="744" spans="1:26" ht="24.95" customHeight="1" x14ac:dyDescent="0.3">
      <c r="B744" s="581" t="s">
        <v>1288</v>
      </c>
    </row>
    <row r="745" spans="1:26" ht="24.95" customHeight="1" x14ac:dyDescent="0.3">
      <c r="B745" s="578" t="s">
        <v>1289</v>
      </c>
    </row>
    <row r="746" spans="1:26" ht="21.95" customHeight="1" x14ac:dyDescent="0.2"/>
    <row r="747" spans="1:26" ht="21.95" customHeight="1" x14ac:dyDescent="0.2"/>
    <row r="748" spans="1:26" ht="24.95" customHeight="1" x14ac:dyDescent="0.3">
      <c r="B748" s="558" t="s">
        <v>1356</v>
      </c>
      <c r="C748" s="316"/>
      <c r="D748" s="316"/>
      <c r="E748" s="316"/>
      <c r="F748" s="316"/>
    </row>
    <row r="749" spans="1:26" ht="24.95" customHeight="1" x14ac:dyDescent="0.3">
      <c r="B749" s="578" t="s">
        <v>1282</v>
      </c>
      <c r="C749" s="316"/>
      <c r="D749" s="316"/>
      <c r="E749" s="316"/>
      <c r="F749" s="316"/>
    </row>
    <row r="750" spans="1:26" ht="21.95" customHeight="1" x14ac:dyDescent="0.2">
      <c r="B750" s="317"/>
      <c r="C750" s="316"/>
      <c r="D750" s="316"/>
      <c r="E750" s="316"/>
      <c r="F750" s="316"/>
    </row>
    <row r="751" spans="1:26" ht="21.95" customHeight="1" x14ac:dyDescent="0.2">
      <c r="B751" s="317"/>
      <c r="C751" s="316"/>
      <c r="D751" s="316"/>
      <c r="E751" s="316"/>
      <c r="F751" s="316"/>
    </row>
    <row r="752" spans="1:26" ht="24.95" customHeight="1" x14ac:dyDescent="0.3">
      <c r="B752" s="558" t="s">
        <v>1355</v>
      </c>
      <c r="C752" s="316"/>
      <c r="D752" s="316"/>
      <c r="E752" s="316"/>
      <c r="F752" s="316"/>
    </row>
    <row r="753" spans="1:26" ht="24.95" customHeight="1" x14ac:dyDescent="0.3">
      <c r="B753" s="578" t="s">
        <v>1281</v>
      </c>
    </row>
    <row r="754" spans="1:26" ht="21.95" customHeight="1" x14ac:dyDescent="0.2">
      <c r="B754" s="317"/>
    </row>
    <row r="755" spans="1:26" ht="21.95" customHeight="1" x14ac:dyDescent="0.2">
      <c r="B755" s="317"/>
    </row>
    <row r="756" spans="1:26" ht="24.95" customHeight="1" x14ac:dyDescent="0.3">
      <c r="B756" s="560" t="s">
        <v>1283</v>
      </c>
    </row>
    <row r="757" spans="1:26" ht="24.95" customHeight="1" x14ac:dyDescent="0.3">
      <c r="B757" s="578" t="s">
        <v>1218</v>
      </c>
    </row>
    <row r="758" spans="1:26" ht="24.95" customHeight="1" x14ac:dyDescent="0.3">
      <c r="B758" s="578"/>
    </row>
    <row r="759" spans="1:26" ht="24.95" customHeight="1" x14ac:dyDescent="0.3">
      <c r="B759" s="578"/>
    </row>
    <row r="760" spans="1:26" ht="24.95" customHeight="1" x14ac:dyDescent="0.3">
      <c r="B760" s="578"/>
    </row>
    <row r="761" spans="1:26" ht="24.95" customHeight="1" x14ac:dyDescent="0.3">
      <c r="B761" s="578"/>
    </row>
    <row r="762" spans="1:26" ht="24.95" customHeight="1" x14ac:dyDescent="0.3">
      <c r="B762" s="578"/>
    </row>
    <row r="763" spans="1:26" ht="24.95" customHeight="1" x14ac:dyDescent="0.2"/>
    <row r="764" spans="1:26" s="2" customFormat="1" ht="24.95" customHeight="1" x14ac:dyDescent="0.4">
      <c r="A764" s="864" t="s">
        <v>1232</v>
      </c>
      <c r="B764" s="247"/>
      <c r="C764" s="248"/>
      <c r="D764" s="248"/>
      <c r="E764" s="247"/>
      <c r="F764" s="316"/>
      <c r="G764" s="316"/>
      <c r="H764" s="316"/>
      <c r="I764" s="316"/>
      <c r="J764" s="316"/>
      <c r="K764" s="372"/>
      <c r="L764" s="337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4"/>
      <c r="B765" s="247"/>
      <c r="C765" s="248"/>
      <c r="D765" s="248"/>
      <c r="E765" s="247"/>
      <c r="F765" s="316"/>
      <c r="G765" s="316"/>
      <c r="H765" s="316"/>
      <c r="I765" s="316"/>
      <c r="J765" s="316"/>
      <c r="K765" s="372"/>
      <c r="L765" s="337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7"/>
      <c r="B766" s="969"/>
      <c r="C766" s="970"/>
      <c r="D766" s="970"/>
      <c r="E766" s="969"/>
      <c r="F766" s="971"/>
      <c r="G766" s="971"/>
      <c r="H766" s="971"/>
      <c r="I766" s="971"/>
      <c r="J766" s="971"/>
      <c r="K766" s="972"/>
      <c r="L766" s="337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63" t="s">
        <v>1225</v>
      </c>
      <c r="B767" s="860"/>
      <c r="C767" s="861"/>
      <c r="D767" s="861"/>
      <c r="E767" s="860"/>
      <c r="F767" s="862"/>
      <c r="G767" s="863" t="s">
        <v>879</v>
      </c>
      <c r="H767" s="862"/>
      <c r="I767" s="862"/>
      <c r="J767" s="862"/>
      <c r="K767" s="862"/>
      <c r="L767" s="316"/>
    </row>
    <row r="768" spans="1:26" ht="27" customHeight="1" x14ac:dyDescent="0.2">
      <c r="A768" s="863" t="s">
        <v>875</v>
      </c>
      <c r="B768" s="860"/>
      <c r="C768" s="861"/>
      <c r="D768" s="861"/>
      <c r="E768" s="860"/>
      <c r="F768" s="862"/>
      <c r="G768" s="863" t="s">
        <v>880</v>
      </c>
      <c r="H768" s="862"/>
      <c r="I768" s="862"/>
      <c r="J768" s="862"/>
      <c r="K768" s="862"/>
      <c r="L768" s="316"/>
    </row>
    <row r="769" spans="1:12" ht="27" customHeight="1" x14ac:dyDescent="0.2">
      <c r="A769" s="863" t="s">
        <v>876</v>
      </c>
      <c r="B769" s="860"/>
      <c r="C769" s="861"/>
      <c r="D769" s="861"/>
      <c r="E769" s="860"/>
      <c r="F769" s="862"/>
      <c r="G769" s="863" t="s">
        <v>881</v>
      </c>
      <c r="H769" s="862"/>
      <c r="I769" s="862"/>
      <c r="J769" s="862"/>
      <c r="K769" s="862"/>
      <c r="L769" s="316"/>
    </row>
    <row r="770" spans="1:12" ht="27" customHeight="1" x14ac:dyDescent="0.2">
      <c r="A770" s="863" t="s">
        <v>877</v>
      </c>
      <c r="B770" s="860"/>
      <c r="C770" s="861"/>
      <c r="D770" s="861"/>
      <c r="E770" s="860"/>
      <c r="F770" s="862"/>
      <c r="G770" s="863" t="s">
        <v>882</v>
      </c>
      <c r="H770" s="862"/>
      <c r="I770" s="862"/>
      <c r="J770" s="862"/>
      <c r="K770" s="862"/>
      <c r="L770" s="316"/>
    </row>
    <row r="771" spans="1:12" ht="27" customHeight="1" x14ac:dyDescent="0.2">
      <c r="A771" s="863" t="s">
        <v>878</v>
      </c>
      <c r="B771" s="860"/>
      <c r="C771" s="861"/>
      <c r="D771" s="861"/>
      <c r="E771" s="860"/>
      <c r="F771" s="862"/>
      <c r="G771" s="863" t="s">
        <v>883</v>
      </c>
      <c r="H771" s="862"/>
      <c r="I771" s="862"/>
      <c r="J771" s="862"/>
      <c r="K771" s="862"/>
      <c r="L771" s="316"/>
    </row>
    <row r="772" spans="1:12" ht="15" customHeight="1" x14ac:dyDescent="0.2">
      <c r="A772" s="971"/>
      <c r="B772" s="969"/>
      <c r="C772" s="970"/>
      <c r="D772" s="970"/>
      <c r="E772" s="969"/>
      <c r="F772" s="971"/>
      <c r="G772" s="971"/>
      <c r="H772" s="971"/>
      <c r="I772" s="971"/>
      <c r="J772" s="971"/>
      <c r="K772" s="971"/>
      <c r="L772" s="316"/>
    </row>
    <row r="773" spans="1:12" ht="24.95" customHeight="1" x14ac:dyDescent="0.2"/>
    <row r="774" spans="1:12" ht="24.95" customHeight="1" x14ac:dyDescent="0.2"/>
    <row r="775" spans="1:12" ht="24.95" customHeight="1" x14ac:dyDescent="0.2"/>
    <row r="776" spans="1:12" ht="24.95" customHeight="1" x14ac:dyDescent="0.2"/>
    <row r="777" spans="1:12" ht="24.95" customHeight="1" x14ac:dyDescent="0.2"/>
    <row r="778" spans="1:12" ht="24.95" customHeight="1" x14ac:dyDescent="0.2"/>
    <row r="779" spans="1:12" ht="24.95" customHeight="1" x14ac:dyDescent="0.2"/>
    <row r="780" spans="1:12" ht="24.95" customHeight="1" x14ac:dyDescent="0.2"/>
    <row r="781" spans="1:12" ht="24.95" customHeight="1" x14ac:dyDescent="0.2"/>
    <row r="782" spans="1:12" ht="24.95" customHeight="1" x14ac:dyDescent="0.2"/>
    <row r="783" spans="1:12" ht="24.95" customHeight="1" x14ac:dyDescent="0.2"/>
    <row r="784" spans="1:12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</sheetData>
  <mergeCells count="140">
    <mergeCell ref="A33:K33"/>
    <mergeCell ref="C263:E263"/>
    <mergeCell ref="C265:E265"/>
    <mergeCell ref="A265:B265"/>
    <mergeCell ref="B742:G742"/>
    <mergeCell ref="A15:K15"/>
    <mergeCell ref="A598:C598"/>
    <mergeCell ref="A552:C552"/>
    <mergeCell ref="A565:C565"/>
    <mergeCell ref="A566:C566"/>
    <mergeCell ref="A626:C626"/>
    <mergeCell ref="A627:C627"/>
    <mergeCell ref="A572:C572"/>
    <mergeCell ref="A597:C597"/>
    <mergeCell ref="A546:C546"/>
    <mergeCell ref="A547:C547"/>
    <mergeCell ref="A548:C548"/>
    <mergeCell ref="A549:C549"/>
    <mergeCell ref="A528:C528"/>
    <mergeCell ref="A529:C529"/>
    <mergeCell ref="A545:C545"/>
    <mergeCell ref="A531:C531"/>
    <mergeCell ref="A550:C550"/>
    <mergeCell ref="A551:C551"/>
    <mergeCell ref="A651:C651"/>
    <mergeCell ref="A636:C636"/>
    <mergeCell ref="A599:C599"/>
    <mergeCell ref="A600:C600"/>
    <mergeCell ref="A635:C635"/>
    <mergeCell ref="A569:C569"/>
    <mergeCell ref="A570:C570"/>
    <mergeCell ref="A571:C571"/>
    <mergeCell ref="A553:C553"/>
    <mergeCell ref="A567:C567"/>
    <mergeCell ref="A568:C568"/>
    <mergeCell ref="A564:C564"/>
    <mergeCell ref="A695:B695"/>
    <mergeCell ref="A696:B696"/>
    <mergeCell ref="A697:B697"/>
    <mergeCell ref="A493:C493"/>
    <mergeCell ref="A494:C494"/>
    <mergeCell ref="A530:C530"/>
    <mergeCell ref="A447:B447"/>
    <mergeCell ref="A448:B448"/>
    <mergeCell ref="A449:B449"/>
    <mergeCell ref="A450:B450"/>
    <mergeCell ref="A495:C495"/>
    <mergeCell ref="A496:C496"/>
    <mergeCell ref="A497:C497"/>
    <mergeCell ref="A498:C498"/>
    <mergeCell ref="A499:C499"/>
    <mergeCell ref="A500:C500"/>
    <mergeCell ref="A501:C501"/>
    <mergeCell ref="A650:C650"/>
    <mergeCell ref="A637:C637"/>
    <mergeCell ref="A649:C649"/>
    <mergeCell ref="A527:C527"/>
    <mergeCell ref="A490:C490"/>
    <mergeCell ref="A491:C491"/>
    <mergeCell ref="A492:C492"/>
    <mergeCell ref="A416:B416"/>
    <mergeCell ref="A417:B417"/>
    <mergeCell ref="A418:B418"/>
    <mergeCell ref="A363:B363"/>
    <mergeCell ref="A364:B364"/>
    <mergeCell ref="A365:B365"/>
    <mergeCell ref="A366:B366"/>
    <mergeCell ref="A367:B367"/>
    <mergeCell ref="A408:B408"/>
    <mergeCell ref="B60:C61"/>
    <mergeCell ref="E60:F61"/>
    <mergeCell ref="A255:F255"/>
    <mergeCell ref="A245:D245"/>
    <mergeCell ref="A246:D246"/>
    <mergeCell ref="A247:D247"/>
    <mergeCell ref="A248:D248"/>
    <mergeCell ref="A249:D249"/>
    <mergeCell ref="A250:D250"/>
    <mergeCell ref="A251:D251"/>
    <mergeCell ref="A243:D243"/>
    <mergeCell ref="A244:D244"/>
    <mergeCell ref="E250:F250"/>
    <mergeCell ref="E251:F251"/>
    <mergeCell ref="A234:B234"/>
    <mergeCell ref="A235:B235"/>
    <mergeCell ref="A236:B236"/>
    <mergeCell ref="A237:B237"/>
    <mergeCell ref="A242:F242"/>
    <mergeCell ref="E243:F243"/>
    <mergeCell ref="E244:F244"/>
    <mergeCell ref="E245:F245"/>
    <mergeCell ref="E246:F246"/>
    <mergeCell ref="E247:F247"/>
    <mergeCell ref="A70:F70"/>
    <mergeCell ref="A262:F262"/>
    <mergeCell ref="E256:F256"/>
    <mergeCell ref="E257:F257"/>
    <mergeCell ref="E258:F258"/>
    <mergeCell ref="E259:F259"/>
    <mergeCell ref="E248:F248"/>
    <mergeCell ref="E249:F249"/>
    <mergeCell ref="A256:D256"/>
    <mergeCell ref="A257:D257"/>
    <mergeCell ref="A258:D258"/>
    <mergeCell ref="A259:D259"/>
    <mergeCell ref="F118:I118"/>
    <mergeCell ref="A676:C676"/>
    <mergeCell ref="A677:C677"/>
    <mergeCell ref="A678:C678"/>
    <mergeCell ref="A679:C679"/>
    <mergeCell ref="A680:C680"/>
    <mergeCell ref="A681:C681"/>
    <mergeCell ref="A708:B708"/>
    <mergeCell ref="A711:B711"/>
    <mergeCell ref="B311:C311"/>
    <mergeCell ref="B312:C312"/>
    <mergeCell ref="B313:C313"/>
    <mergeCell ref="B314:C314"/>
    <mergeCell ref="B315:C315"/>
    <mergeCell ref="B316:C316"/>
    <mergeCell ref="A362:B362"/>
    <mergeCell ref="A419:B419"/>
    <mergeCell ref="A420:B420"/>
    <mergeCell ref="A421:B421"/>
    <mergeCell ref="A444:B444"/>
    <mergeCell ref="A445:B445"/>
    <mergeCell ref="A446:B446"/>
    <mergeCell ref="A409:B409"/>
    <mergeCell ref="A410:B410"/>
    <mergeCell ref="A413:B413"/>
    <mergeCell ref="A298:E298"/>
    <mergeCell ref="D299:E299"/>
    <mergeCell ref="D300:E300"/>
    <mergeCell ref="D301:E301"/>
    <mergeCell ref="D302:E302"/>
    <mergeCell ref="D303:E303"/>
    <mergeCell ref="D304:E304"/>
    <mergeCell ref="B310:C310"/>
    <mergeCell ref="G361:K361"/>
    <mergeCell ref="A361:B361"/>
  </mergeCells>
  <hyperlinks>
    <hyperlink ref="G771" r:id="rId1"/>
    <hyperlink ref="A768" r:id="rId2"/>
    <hyperlink ref="A770" r:id="rId3"/>
    <hyperlink ref="G768" r:id="rId4"/>
    <hyperlink ref="G769" r:id="rId5"/>
    <hyperlink ref="G770" r:id="rId6"/>
    <hyperlink ref="A769" r:id="rId7"/>
    <hyperlink ref="A771" r:id="rId8"/>
    <hyperlink ref="G767" r:id="rId9"/>
    <hyperlink ref="A767" r:id="rId10"/>
    <hyperlink ref="B749" r:id="rId11"/>
    <hyperlink ref="B757" r:id="rId12"/>
    <hyperlink ref="B745" r:id="rId13"/>
    <hyperlink ref="B753" r:id="rId14"/>
  </hyperlinks>
  <pageMargins left="0.23622047244094491" right="0.23622047244094491" top="0.39370078740157483" bottom="0.23622047244094491" header="0" footer="0.19685039370078741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7" max="10" man="1"/>
    <brk id="740" max="10" man="1"/>
  </rowBreaks>
  <drawing r:id="rId16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2:T8"/>
  <sheetViews>
    <sheetView zoomScale="90" zoomScaleNormal="90" workbookViewId="0"/>
  </sheetViews>
  <sheetFormatPr defaultRowHeight="15" x14ac:dyDescent="0.25"/>
  <cols>
    <col min="1" max="1" width="9.140625" style="29"/>
    <col min="2" max="2" width="15.85546875" style="29" customWidth="1"/>
    <col min="3" max="3" width="9.28515625" style="29" customWidth="1"/>
    <col min="4" max="5" width="9.5703125" style="29" customWidth="1"/>
    <col min="6" max="8" width="9.7109375" style="29" customWidth="1"/>
    <col min="9" max="16384" width="9.140625" style="29"/>
  </cols>
  <sheetData>
    <row r="2" spans="1:20" ht="15.75" x14ac:dyDescent="0.25">
      <c r="A2" s="36"/>
    </row>
    <row r="3" spans="1:20" ht="63.75" customHeight="1" x14ac:dyDescent="0.25">
      <c r="A3" s="1197" t="s">
        <v>4</v>
      </c>
      <c r="B3" s="515" t="s">
        <v>189</v>
      </c>
      <c r="C3" s="1182" t="s">
        <v>190</v>
      </c>
      <c r="D3" s="1183"/>
      <c r="E3" s="1221"/>
      <c r="F3" s="1219" t="s">
        <v>191</v>
      </c>
      <c r="G3" s="1189"/>
      <c r="H3" s="1190"/>
      <c r="I3" s="1188" t="s">
        <v>192</v>
      </c>
      <c r="J3" s="1189"/>
      <c r="K3" s="1220"/>
      <c r="L3" s="1219" t="s">
        <v>193</v>
      </c>
      <c r="M3" s="1189"/>
      <c r="N3" s="1189"/>
      <c r="O3" s="1188" t="s">
        <v>194</v>
      </c>
      <c r="P3" s="1189"/>
      <c r="Q3" s="1189"/>
      <c r="R3" s="1219" t="s">
        <v>195</v>
      </c>
      <c r="S3" s="1189"/>
      <c r="T3" s="1220"/>
    </row>
    <row r="4" spans="1:20" ht="18.75" customHeight="1" x14ac:dyDescent="0.25">
      <c r="A4" s="1198"/>
      <c r="B4" s="512" t="s">
        <v>16</v>
      </c>
      <c r="C4" s="509" t="s">
        <v>16</v>
      </c>
      <c r="D4" s="510" t="s">
        <v>212</v>
      </c>
      <c r="E4" s="510" t="s">
        <v>213</v>
      </c>
      <c r="F4" s="513" t="s">
        <v>16</v>
      </c>
      <c r="G4" s="510" t="s">
        <v>17</v>
      </c>
      <c r="H4" s="511" t="s">
        <v>18</v>
      </c>
      <c r="I4" s="509" t="s">
        <v>16</v>
      </c>
      <c r="J4" s="510" t="s">
        <v>17</v>
      </c>
      <c r="K4" s="514" t="s">
        <v>18</v>
      </c>
      <c r="L4" s="513" t="s">
        <v>16</v>
      </c>
      <c r="M4" s="510" t="s">
        <v>17</v>
      </c>
      <c r="N4" s="510" t="s">
        <v>18</v>
      </c>
      <c r="O4" s="509" t="s">
        <v>16</v>
      </c>
      <c r="P4" s="510" t="s">
        <v>17</v>
      </c>
      <c r="Q4" s="510" t="s">
        <v>18</v>
      </c>
      <c r="R4" s="513" t="s">
        <v>16</v>
      </c>
      <c r="S4" s="510" t="s">
        <v>17</v>
      </c>
      <c r="T4" s="514" t="s">
        <v>18</v>
      </c>
    </row>
    <row r="5" spans="1:20" x14ac:dyDescent="0.25">
      <c r="A5" s="219">
        <v>2019</v>
      </c>
      <c r="B5" s="657"/>
      <c r="C5" s="612"/>
      <c r="D5" s="613"/>
      <c r="E5" s="613"/>
      <c r="F5" s="1040"/>
      <c r="G5" s="613"/>
      <c r="H5" s="947"/>
      <c r="I5" s="601"/>
      <c r="J5" s="613"/>
      <c r="K5" s="1041"/>
      <c r="L5" s="1040"/>
      <c r="M5" s="613"/>
      <c r="N5" s="618"/>
      <c r="O5" s="601"/>
      <c r="P5" s="613"/>
      <c r="Q5" s="618"/>
      <c r="R5" s="1040"/>
      <c r="S5" s="613"/>
      <c r="T5" s="1041"/>
    </row>
    <row r="6" spans="1:20" x14ac:dyDescent="0.25">
      <c r="A6" s="288">
        <v>2020</v>
      </c>
      <c r="B6" s="604">
        <v>1</v>
      </c>
      <c r="C6" s="603">
        <v>11</v>
      </c>
      <c r="D6" s="614">
        <v>5</v>
      </c>
      <c r="E6" s="614">
        <v>6</v>
      </c>
      <c r="F6" s="1042">
        <v>75</v>
      </c>
      <c r="G6" s="614">
        <v>36</v>
      </c>
      <c r="H6" s="982">
        <v>39</v>
      </c>
      <c r="I6" s="1043">
        <v>18.7</v>
      </c>
      <c r="J6" s="614">
        <v>16.899999999999999</v>
      </c>
      <c r="K6" s="1044">
        <v>20.7</v>
      </c>
      <c r="L6" s="1042">
        <v>190</v>
      </c>
      <c r="M6" s="614">
        <v>102</v>
      </c>
      <c r="N6" s="1037">
        <v>88</v>
      </c>
      <c r="O6" s="1043">
        <v>51.9</v>
      </c>
      <c r="P6" s="614">
        <v>52.8</v>
      </c>
      <c r="Q6" s="1037">
        <v>50.9</v>
      </c>
      <c r="R6" s="1042">
        <v>164</v>
      </c>
      <c r="S6" s="614">
        <v>86</v>
      </c>
      <c r="T6" s="1044">
        <v>78</v>
      </c>
    </row>
    <row r="7" spans="1:20" x14ac:dyDescent="0.25">
      <c r="A7" s="288">
        <v>2021</v>
      </c>
      <c r="B7" s="604">
        <v>1</v>
      </c>
      <c r="C7" s="603">
        <v>11</v>
      </c>
      <c r="D7" s="614">
        <v>5</v>
      </c>
      <c r="E7" s="614">
        <v>6</v>
      </c>
      <c r="F7" s="1042">
        <v>107</v>
      </c>
      <c r="G7" s="614">
        <v>66</v>
      </c>
      <c r="H7" s="982">
        <v>41</v>
      </c>
      <c r="I7" s="1043">
        <v>26.9</v>
      </c>
      <c r="J7" s="614">
        <v>31.3</v>
      </c>
      <c r="K7" s="1044">
        <v>21.9</v>
      </c>
      <c r="L7" s="1042">
        <v>177</v>
      </c>
      <c r="M7" s="614">
        <v>85</v>
      </c>
      <c r="N7" s="1037">
        <v>92</v>
      </c>
      <c r="O7" s="1043">
        <v>47.6</v>
      </c>
      <c r="P7" s="614">
        <v>44.4</v>
      </c>
      <c r="Q7" s="1037">
        <v>51</v>
      </c>
      <c r="R7" s="1042">
        <v>148</v>
      </c>
      <c r="S7" s="614">
        <v>81</v>
      </c>
      <c r="T7" s="1044">
        <v>67</v>
      </c>
    </row>
    <row r="8" spans="1:20" x14ac:dyDescent="0.25">
      <c r="A8" s="221">
        <v>2022</v>
      </c>
      <c r="B8" s="619">
        <v>1</v>
      </c>
      <c r="C8" s="949">
        <v>11</v>
      </c>
      <c r="D8" s="983">
        <v>5</v>
      </c>
      <c r="E8" s="983">
        <v>6</v>
      </c>
      <c r="F8" s="1045">
        <v>95</v>
      </c>
      <c r="G8" s="983">
        <v>56</v>
      </c>
      <c r="H8" s="981">
        <v>39</v>
      </c>
      <c r="I8" s="756">
        <v>26.5</v>
      </c>
      <c r="J8" s="983">
        <v>31.2</v>
      </c>
      <c r="K8" s="1046">
        <v>21.9</v>
      </c>
      <c r="L8" s="1045">
        <v>196</v>
      </c>
      <c r="M8" s="983">
        <v>89</v>
      </c>
      <c r="N8" s="693">
        <v>107</v>
      </c>
      <c r="O8" s="756">
        <v>52.1</v>
      </c>
      <c r="P8" s="983">
        <v>45.3</v>
      </c>
      <c r="Q8" s="693">
        <v>59.6</v>
      </c>
      <c r="R8" s="1045">
        <v>160</v>
      </c>
      <c r="S8" s="983">
        <v>93</v>
      </c>
      <c r="T8" s="1046">
        <v>67</v>
      </c>
    </row>
  </sheetData>
  <mergeCells count="7">
    <mergeCell ref="A3:A4"/>
    <mergeCell ref="R3:T3"/>
    <mergeCell ref="C3:E3"/>
    <mergeCell ref="F3:H3"/>
    <mergeCell ref="I3:K3"/>
    <mergeCell ref="L3:N3"/>
    <mergeCell ref="O3:Q3"/>
  </mergeCells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J29"/>
  <sheetViews>
    <sheetView zoomScaleNormal="100" workbookViewId="0"/>
  </sheetViews>
  <sheetFormatPr defaultRowHeight="15" x14ac:dyDescent="0.25"/>
  <cols>
    <col min="1" max="1" width="80.28515625" style="29" customWidth="1"/>
    <col min="2" max="2" width="16.42578125" style="29" customWidth="1"/>
    <col min="3" max="3" width="20.5703125" style="29" customWidth="1"/>
    <col min="4" max="4" width="11.42578125" style="29" customWidth="1"/>
    <col min="5" max="8" width="9.140625" style="29"/>
    <col min="9" max="10" width="9.5703125" style="29" bestFit="1" customWidth="1"/>
    <col min="11" max="16384" width="9.140625" style="29"/>
  </cols>
  <sheetData>
    <row r="1" spans="1:10" x14ac:dyDescent="0.25">
      <c r="A1" s="255"/>
      <c r="B1" s="255"/>
      <c r="C1" s="255"/>
      <c r="D1" s="255"/>
      <c r="E1" s="255"/>
      <c r="F1" s="255"/>
      <c r="G1" s="255"/>
      <c r="H1" s="255"/>
      <c r="I1" s="255"/>
      <c r="J1" s="255"/>
    </row>
    <row r="2" spans="1:10" x14ac:dyDescent="0.25">
      <c r="A2" s="255"/>
      <c r="B2" s="255"/>
      <c r="C2" s="255"/>
      <c r="D2" s="255"/>
      <c r="E2" s="255"/>
      <c r="F2" s="255"/>
      <c r="G2" s="255"/>
      <c r="H2" s="255"/>
      <c r="I2" s="255"/>
      <c r="J2" s="255"/>
    </row>
    <row r="3" spans="1:10" ht="15.75" x14ac:dyDescent="0.25">
      <c r="A3" s="261" t="s">
        <v>2</v>
      </c>
      <c r="B3" s="261" t="s">
        <v>3</v>
      </c>
      <c r="C3" s="261" t="s">
        <v>4</v>
      </c>
      <c r="D3" s="255"/>
      <c r="E3" s="255"/>
      <c r="F3" s="255"/>
      <c r="G3" s="255"/>
      <c r="H3" s="255"/>
      <c r="I3" s="255"/>
      <c r="J3" s="255"/>
    </row>
    <row r="4" spans="1:10" x14ac:dyDescent="0.25">
      <c r="A4" s="120" t="s">
        <v>923</v>
      </c>
      <c r="B4" s="55">
        <v>7</v>
      </c>
      <c r="C4" s="55">
        <v>2022</v>
      </c>
      <c r="D4" s="927" t="s">
        <v>5</v>
      </c>
      <c r="E4" s="255"/>
      <c r="F4" s="255"/>
      <c r="G4" s="255"/>
      <c r="H4" s="255"/>
      <c r="I4" s="255"/>
      <c r="J4" s="255"/>
    </row>
    <row r="5" spans="1:10" x14ac:dyDescent="0.25">
      <c r="A5" s="126" t="s">
        <v>924</v>
      </c>
      <c r="B5" s="58">
        <v>9</v>
      </c>
      <c r="C5" s="58">
        <v>2022</v>
      </c>
      <c r="D5" s="928" t="s">
        <v>5</v>
      </c>
      <c r="E5" s="255"/>
      <c r="F5" s="255"/>
      <c r="G5" s="255"/>
      <c r="H5" s="255"/>
      <c r="I5" s="255"/>
      <c r="J5" s="255"/>
    </row>
    <row r="6" spans="1:10" x14ac:dyDescent="0.25">
      <c r="A6" s="126" t="s">
        <v>925</v>
      </c>
      <c r="B6" s="76"/>
      <c r="C6" s="76"/>
      <c r="D6" s="928"/>
      <c r="E6" s="255"/>
      <c r="F6" s="255"/>
      <c r="G6" s="255"/>
      <c r="H6" s="255"/>
      <c r="I6" s="255"/>
      <c r="J6" s="255"/>
    </row>
    <row r="7" spans="1:10" x14ac:dyDescent="0.25">
      <c r="A7" s="50" t="s">
        <v>239</v>
      </c>
      <c r="B7" s="870">
        <v>491</v>
      </c>
      <c r="C7" s="870">
        <v>2022</v>
      </c>
      <c r="D7" s="929" t="s">
        <v>5</v>
      </c>
      <c r="E7" s="255"/>
      <c r="F7" s="255"/>
      <c r="G7" s="255"/>
      <c r="H7" s="255"/>
      <c r="I7" s="255"/>
      <c r="J7" s="255"/>
    </row>
    <row r="8" spans="1:10" x14ac:dyDescent="0.25">
      <c r="A8" s="50" t="s">
        <v>240</v>
      </c>
      <c r="B8" s="870">
        <v>689</v>
      </c>
      <c r="C8" s="870">
        <v>2022</v>
      </c>
      <c r="D8" s="929" t="s">
        <v>5</v>
      </c>
      <c r="E8" s="255"/>
      <c r="F8" s="255"/>
      <c r="G8" s="255"/>
      <c r="H8" s="255"/>
      <c r="I8" s="255"/>
      <c r="J8" s="255"/>
    </row>
    <row r="9" spans="1:10" x14ac:dyDescent="0.25">
      <c r="A9" s="126" t="s">
        <v>926</v>
      </c>
      <c r="B9" s="76"/>
      <c r="C9" s="76"/>
      <c r="D9" s="928"/>
      <c r="E9" s="255"/>
      <c r="F9" s="255"/>
      <c r="G9" s="255"/>
      <c r="H9" s="255"/>
      <c r="I9" s="255"/>
      <c r="J9" s="255"/>
    </row>
    <row r="10" spans="1:10" x14ac:dyDescent="0.25">
      <c r="A10" s="50" t="s">
        <v>239</v>
      </c>
      <c r="B10" s="870">
        <v>133</v>
      </c>
      <c r="C10" s="870">
        <v>2022</v>
      </c>
      <c r="D10" s="929" t="s">
        <v>5</v>
      </c>
      <c r="E10" s="255"/>
      <c r="F10" s="255"/>
      <c r="G10" s="255"/>
      <c r="H10" s="255"/>
      <c r="I10" s="255"/>
      <c r="J10" s="255"/>
    </row>
    <row r="11" spans="1:10" x14ac:dyDescent="0.25">
      <c r="A11" s="50" t="s">
        <v>240</v>
      </c>
      <c r="B11" s="870">
        <v>5</v>
      </c>
      <c r="C11" s="870">
        <v>2022</v>
      </c>
      <c r="D11" s="929" t="s">
        <v>5</v>
      </c>
      <c r="E11" s="255"/>
      <c r="F11" s="255"/>
      <c r="G11" s="255"/>
      <c r="H11" s="255"/>
      <c r="I11" s="255"/>
      <c r="J11" s="255"/>
    </row>
    <row r="12" spans="1:10" x14ac:dyDescent="0.25">
      <c r="A12" s="485" t="s">
        <v>1007</v>
      </c>
      <c r="B12" s="58">
        <v>98</v>
      </c>
      <c r="C12" s="58">
        <v>2022</v>
      </c>
      <c r="D12" s="928" t="s">
        <v>5</v>
      </c>
      <c r="E12" s="255"/>
      <c r="F12" s="255"/>
      <c r="G12" s="255"/>
      <c r="H12" s="255"/>
      <c r="I12" s="255"/>
      <c r="J12" s="255"/>
    </row>
    <row r="13" spans="1:10" x14ac:dyDescent="0.25">
      <c r="A13" s="126" t="s">
        <v>927</v>
      </c>
      <c r="B13" s="58">
        <v>190</v>
      </c>
      <c r="C13" s="58">
        <v>2022</v>
      </c>
      <c r="D13" s="928" t="s">
        <v>5</v>
      </c>
      <c r="E13" s="255"/>
      <c r="F13" s="255"/>
      <c r="G13" s="255"/>
      <c r="H13" s="255"/>
      <c r="I13" s="255"/>
      <c r="J13" s="255"/>
    </row>
    <row r="14" spans="1:10" x14ac:dyDescent="0.25">
      <c r="A14" s="126" t="s">
        <v>928</v>
      </c>
      <c r="B14" s="58">
        <v>105.6</v>
      </c>
      <c r="C14" s="58">
        <v>2022</v>
      </c>
      <c r="D14" s="928" t="s">
        <v>5</v>
      </c>
      <c r="E14" s="255"/>
      <c r="F14" s="255"/>
      <c r="G14" s="255"/>
      <c r="H14" s="255"/>
      <c r="I14" s="255"/>
      <c r="J14" s="255"/>
    </row>
    <row r="15" spans="1:10" x14ac:dyDescent="0.25">
      <c r="A15" s="485" t="s">
        <v>1272</v>
      </c>
      <c r="B15" s="58">
        <v>0.7</v>
      </c>
      <c r="C15" s="58">
        <v>2022</v>
      </c>
      <c r="D15" s="928" t="s">
        <v>5</v>
      </c>
      <c r="E15" s="255"/>
      <c r="F15" s="255"/>
      <c r="G15" s="255"/>
      <c r="H15" s="255"/>
      <c r="I15" s="255"/>
      <c r="J15" s="255"/>
    </row>
    <row r="16" spans="1:10" x14ac:dyDescent="0.25">
      <c r="A16" s="126" t="s">
        <v>1441</v>
      </c>
      <c r="B16" s="58">
        <v>0</v>
      </c>
      <c r="C16" s="58">
        <v>2022</v>
      </c>
      <c r="D16" s="928" t="s">
        <v>5</v>
      </c>
      <c r="E16" s="255"/>
      <c r="F16" s="255"/>
      <c r="G16" s="255"/>
      <c r="H16" s="255"/>
      <c r="I16" s="255"/>
      <c r="J16" s="255"/>
    </row>
    <row r="17" spans="1:10" x14ac:dyDescent="0.25">
      <c r="A17" s="358" t="s">
        <v>478</v>
      </c>
      <c r="B17" s="61">
        <v>0</v>
      </c>
      <c r="C17" s="61">
        <v>2022</v>
      </c>
      <c r="D17" s="930" t="s">
        <v>5</v>
      </c>
      <c r="E17" s="255"/>
      <c r="F17" s="255"/>
      <c r="G17" s="255"/>
      <c r="H17" s="255"/>
      <c r="I17" s="255"/>
      <c r="J17" s="255"/>
    </row>
    <row r="18" spans="1:10" x14ac:dyDescent="0.25">
      <c r="D18" s="255"/>
      <c r="E18" s="255"/>
      <c r="F18" s="255"/>
      <c r="G18" s="255"/>
      <c r="H18" s="255"/>
      <c r="I18" s="255"/>
      <c r="J18" s="255"/>
    </row>
    <row r="19" spans="1:10" x14ac:dyDescent="0.25">
      <c r="A19" s="255"/>
      <c r="D19" s="255"/>
      <c r="E19" s="255"/>
      <c r="F19" s="255"/>
      <c r="G19" s="255"/>
      <c r="H19" s="255"/>
      <c r="I19" s="255"/>
      <c r="J19" s="255"/>
    </row>
    <row r="20" spans="1:10" x14ac:dyDescent="0.25">
      <c r="A20" s="738"/>
      <c r="B20" s="255" t="s">
        <v>266</v>
      </c>
      <c r="C20" s="255" t="s">
        <v>1411</v>
      </c>
      <c r="D20" s="41" t="s">
        <v>502</v>
      </c>
      <c r="E20" s="866" t="s">
        <v>2345</v>
      </c>
      <c r="F20" s="255"/>
      <c r="G20" s="255"/>
      <c r="H20" s="255"/>
      <c r="I20" s="737"/>
      <c r="J20" s="737"/>
    </row>
    <row r="21" spans="1:10" ht="30" x14ac:dyDescent="0.25">
      <c r="A21" s="743" t="s">
        <v>1412</v>
      </c>
      <c r="B21" s="741">
        <f>B7/(B7+B10)*100</f>
        <v>78.685897435897431</v>
      </c>
      <c r="C21" s="741">
        <f>B10/(B7+B10)*100</f>
        <v>21.314102564102562</v>
      </c>
      <c r="D21" s="255"/>
      <c r="E21" s="255"/>
      <c r="F21" s="255"/>
      <c r="G21" s="255"/>
      <c r="H21" s="255"/>
      <c r="I21" s="737"/>
      <c r="J21" s="737"/>
    </row>
    <row r="22" spans="1:10" ht="30" x14ac:dyDescent="0.25">
      <c r="A22" s="743" t="s">
        <v>1413</v>
      </c>
      <c r="B22" s="741">
        <f>B8/(B8+B11)*100</f>
        <v>99.279538904899141</v>
      </c>
      <c r="C22" s="741">
        <f>B11/(B8+B11)*100</f>
        <v>0.72046109510086453</v>
      </c>
      <c r="D22" s="255"/>
      <c r="E22" s="255"/>
      <c r="F22" s="255"/>
      <c r="G22" s="255"/>
      <c r="H22" s="255"/>
      <c r="I22" s="255"/>
      <c r="J22" s="255"/>
    </row>
    <row r="23" spans="1:10" x14ac:dyDescent="0.25">
      <c r="A23" s="740"/>
      <c r="B23" s="255"/>
      <c r="D23" s="255"/>
      <c r="E23" s="255"/>
      <c r="F23" s="255"/>
      <c r="G23" s="255"/>
      <c r="H23" s="255"/>
      <c r="I23" s="255"/>
      <c r="J23" s="255"/>
    </row>
    <row r="24" spans="1:10" x14ac:dyDescent="0.25">
      <c r="A24" s="255"/>
      <c r="D24" s="255"/>
      <c r="E24" s="255"/>
      <c r="F24" s="255"/>
      <c r="G24" s="255"/>
      <c r="H24" s="255"/>
      <c r="I24" s="255"/>
      <c r="J24" s="255"/>
    </row>
    <row r="25" spans="1:10" x14ac:dyDescent="0.25">
      <c r="A25" s="255"/>
      <c r="B25" s="29" t="s">
        <v>517</v>
      </c>
      <c r="C25" s="29" t="s">
        <v>518</v>
      </c>
      <c r="D25" s="742" t="s">
        <v>501</v>
      </c>
    </row>
    <row r="26" spans="1:10" ht="24.75" x14ac:dyDescent="0.25">
      <c r="A26" s="744" t="s">
        <v>1414</v>
      </c>
      <c r="B26" s="741">
        <f>B21</f>
        <v>78.685897435897431</v>
      </c>
      <c r="C26" s="741">
        <f>C21</f>
        <v>21.314102564102562</v>
      </c>
    </row>
    <row r="27" spans="1:10" ht="24.75" x14ac:dyDescent="0.25">
      <c r="A27" s="744" t="s">
        <v>1415</v>
      </c>
      <c r="B27" s="741">
        <f>B22</f>
        <v>99.279538904899141</v>
      </c>
      <c r="C27" s="741">
        <f>C22</f>
        <v>0.72046109510086453</v>
      </c>
    </row>
    <row r="28" spans="1:10" x14ac:dyDescent="0.25">
      <c r="A28" s="739"/>
      <c r="B28" s="255"/>
    </row>
    <row r="29" spans="1:10" x14ac:dyDescent="0.25">
      <c r="A29" s="740"/>
      <c r="B29" s="255"/>
    </row>
  </sheetData>
  <pageMargins left="0.7" right="0.7" top="0.75" bottom="0.75" header="0.3" footer="0.3"/>
  <pageSetup orientation="portrait" r:id="rId1"/>
  <ignoredErrors>
    <ignoredError sqref="E20" numberStoredAsText="1"/>
  </ignoredError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P16"/>
  <sheetViews>
    <sheetView workbookViewId="0"/>
  </sheetViews>
  <sheetFormatPr defaultRowHeight="15" x14ac:dyDescent="0.25"/>
  <cols>
    <col min="1" max="1" width="20" style="29" customWidth="1"/>
    <col min="2" max="2" width="16.140625" style="29" customWidth="1"/>
    <col min="3" max="3" width="18.7109375" style="29" customWidth="1"/>
    <col min="4" max="4" width="9.42578125" style="29" customWidth="1"/>
    <col min="5" max="5" width="8" style="29" customWidth="1"/>
    <col min="6" max="6" width="6.42578125" style="29" customWidth="1"/>
    <col min="7" max="7" width="7.5703125" style="29" customWidth="1"/>
    <col min="8" max="8" width="8.140625" style="29" customWidth="1"/>
    <col min="9" max="9" width="7.7109375" style="29" customWidth="1"/>
    <col min="10" max="12" width="8.140625" style="29" customWidth="1"/>
    <col min="13" max="13" width="16" style="29" customWidth="1"/>
    <col min="14" max="16" width="14" style="29" bestFit="1" customWidth="1"/>
    <col min="17" max="16384" width="9.140625" style="29"/>
  </cols>
  <sheetData>
    <row r="1" spans="1:16" x14ac:dyDescent="0.25">
      <c r="B1" s="255"/>
    </row>
    <row r="2" spans="1:16" ht="15" customHeight="1" x14ac:dyDescent="0.25">
      <c r="B2" s="255"/>
      <c r="G2" s="1222" t="s">
        <v>1031</v>
      </c>
      <c r="H2" s="1222"/>
      <c r="I2" s="1222"/>
      <c r="J2" s="1222" t="s">
        <v>1032</v>
      </c>
      <c r="K2" s="1222"/>
      <c r="L2" s="1222"/>
      <c r="M2" s="1222" t="s">
        <v>1033</v>
      </c>
      <c r="N2" s="1222"/>
      <c r="O2" s="1222" t="s">
        <v>1036</v>
      </c>
      <c r="P2" s="1222"/>
    </row>
    <row r="3" spans="1:16" ht="18.75" x14ac:dyDescent="0.3">
      <c r="A3" s="660" t="s">
        <v>2343</v>
      </c>
      <c r="E3" s="44"/>
      <c r="F3" s="48"/>
      <c r="G3" s="1223"/>
      <c r="H3" s="1223"/>
      <c r="I3" s="1223"/>
      <c r="J3" s="1223"/>
      <c r="K3" s="1223"/>
      <c r="L3" s="1223"/>
      <c r="M3" s="1223"/>
      <c r="N3" s="1223"/>
      <c r="O3" s="1223"/>
      <c r="P3" s="1223"/>
    </row>
    <row r="4" spans="1:16" x14ac:dyDescent="0.25">
      <c r="A4" s="112"/>
      <c r="B4" s="926" t="s">
        <v>217</v>
      </c>
      <c r="C4" s="274" t="s">
        <v>218</v>
      </c>
      <c r="D4" s="78"/>
      <c r="E4" s="28"/>
      <c r="F4" s="48"/>
      <c r="G4" s="491" t="s">
        <v>16</v>
      </c>
      <c r="H4" s="492" t="s">
        <v>1029</v>
      </c>
      <c r="I4" s="493" t="s">
        <v>1030</v>
      </c>
      <c r="J4" s="490" t="s">
        <v>16</v>
      </c>
      <c r="K4" s="489" t="s">
        <v>1029</v>
      </c>
      <c r="L4" s="489" t="s">
        <v>1030</v>
      </c>
      <c r="M4" s="490" t="s">
        <v>1034</v>
      </c>
      <c r="N4" s="489" t="s">
        <v>1035</v>
      </c>
      <c r="O4" s="490" t="s">
        <v>1034</v>
      </c>
      <c r="P4" s="508" t="s">
        <v>1035</v>
      </c>
    </row>
    <row r="5" spans="1:16" x14ac:dyDescent="0.25">
      <c r="A5" s="924" t="s">
        <v>266</v>
      </c>
      <c r="B5" s="1004">
        <v>3</v>
      </c>
      <c r="C5" s="1005">
        <v>4</v>
      </c>
      <c r="D5" s="916" t="s">
        <v>5</v>
      </c>
      <c r="E5" s="213"/>
      <c r="F5" s="125">
        <v>2020</v>
      </c>
      <c r="G5" s="70">
        <v>7</v>
      </c>
      <c r="H5" s="55">
        <v>3</v>
      </c>
      <c r="I5" s="110">
        <v>4</v>
      </c>
      <c r="J5" s="70">
        <v>9</v>
      </c>
      <c r="K5" s="55">
        <v>0</v>
      </c>
      <c r="L5" s="110">
        <v>9</v>
      </c>
      <c r="M5" s="70">
        <v>536</v>
      </c>
      <c r="N5" s="55">
        <v>757</v>
      </c>
      <c r="O5" s="70">
        <v>140</v>
      </c>
      <c r="P5" s="110">
        <v>6</v>
      </c>
    </row>
    <row r="6" spans="1:16" x14ac:dyDescent="0.25">
      <c r="A6" s="925" t="s">
        <v>267</v>
      </c>
      <c r="B6" s="1006">
        <v>0</v>
      </c>
      <c r="C6" s="1007">
        <v>9</v>
      </c>
      <c r="D6" s="917" t="s">
        <v>5</v>
      </c>
      <c r="E6" s="256"/>
      <c r="F6" s="125">
        <v>2021</v>
      </c>
      <c r="G6" s="214">
        <v>7</v>
      </c>
      <c r="H6" s="58">
        <v>3</v>
      </c>
      <c r="I6" s="162">
        <v>4</v>
      </c>
      <c r="J6" s="214">
        <v>9</v>
      </c>
      <c r="K6" s="58">
        <v>0</v>
      </c>
      <c r="L6" s="162">
        <v>9</v>
      </c>
      <c r="M6" s="214">
        <v>524</v>
      </c>
      <c r="N6" s="58">
        <v>731</v>
      </c>
      <c r="O6" s="214">
        <v>139</v>
      </c>
      <c r="P6" s="162">
        <v>5</v>
      </c>
    </row>
    <row r="7" spans="1:16" x14ac:dyDescent="0.25">
      <c r="A7" s="255"/>
      <c r="B7" s="255"/>
      <c r="C7" s="255"/>
      <c r="D7" s="255"/>
      <c r="E7" s="44"/>
      <c r="F7" s="125">
        <v>2022</v>
      </c>
      <c r="G7" s="1008">
        <v>7</v>
      </c>
      <c r="H7" s="94">
        <v>3</v>
      </c>
      <c r="I7" s="171">
        <v>4</v>
      </c>
      <c r="J7" s="169">
        <v>9</v>
      </c>
      <c r="K7" s="94">
        <v>0</v>
      </c>
      <c r="L7" s="171">
        <v>9</v>
      </c>
      <c r="M7" s="169">
        <v>491</v>
      </c>
      <c r="N7" s="94">
        <v>689</v>
      </c>
      <c r="O7" s="169">
        <v>133</v>
      </c>
      <c r="P7" s="171">
        <v>5</v>
      </c>
    </row>
    <row r="8" spans="1:16" x14ac:dyDescent="0.25">
      <c r="A8" s="255"/>
      <c r="B8" s="255"/>
      <c r="C8" s="255"/>
      <c r="D8" s="255"/>
      <c r="E8" s="21"/>
      <c r="F8" s="213"/>
      <c r="G8" s="597"/>
      <c r="H8" s="166"/>
      <c r="I8" s="166"/>
      <c r="J8" s="166"/>
      <c r="K8" s="166"/>
      <c r="L8" s="166"/>
      <c r="M8" s="166"/>
      <c r="N8" s="166"/>
      <c r="O8" s="166"/>
      <c r="P8" s="166"/>
    </row>
    <row r="9" spans="1:16" ht="18.75" x14ac:dyDescent="0.3">
      <c r="A9" s="660" t="s">
        <v>2344</v>
      </c>
      <c r="E9" s="21"/>
      <c r="F9" s="213"/>
      <c r="G9" s="598"/>
      <c r="H9" s="213"/>
      <c r="I9" s="213"/>
      <c r="J9" s="213"/>
      <c r="K9" s="213"/>
      <c r="L9" s="213"/>
      <c r="M9" s="213"/>
      <c r="N9" s="213"/>
      <c r="O9" s="213"/>
      <c r="P9" s="213"/>
    </row>
    <row r="10" spans="1:16" x14ac:dyDescent="0.25">
      <c r="A10" s="112"/>
      <c r="B10" s="273" t="s">
        <v>2352</v>
      </c>
      <c r="C10" s="274" t="s">
        <v>2353</v>
      </c>
      <c r="D10" s="78"/>
      <c r="F10" s="213"/>
      <c r="G10" s="598"/>
      <c r="H10" s="213"/>
      <c r="I10" s="213"/>
      <c r="J10" s="213"/>
      <c r="K10" s="213"/>
      <c r="L10" s="213"/>
      <c r="M10" s="213"/>
      <c r="N10" s="213"/>
      <c r="O10" s="213"/>
      <c r="P10" s="213"/>
    </row>
    <row r="11" spans="1:16" x14ac:dyDescent="0.25">
      <c r="A11" s="918" t="s">
        <v>517</v>
      </c>
      <c r="B11" s="919">
        <f>IF(ISBLANK(B5),"",B5)</f>
        <v>3</v>
      </c>
      <c r="C11" s="920">
        <f>IF(ISBLANK(C5),"",C5)</f>
        <v>4</v>
      </c>
      <c r="D11" s="916" t="s">
        <v>5</v>
      </c>
      <c r="F11" s="213"/>
      <c r="G11" s="213"/>
      <c r="H11" s="213"/>
      <c r="I11" s="213"/>
      <c r="J11" s="213"/>
      <c r="K11" s="213"/>
      <c r="L11" s="213"/>
      <c r="M11" s="213"/>
      <c r="N11" s="213"/>
      <c r="O11" s="213"/>
      <c r="P11" s="213"/>
    </row>
    <row r="12" spans="1:16" x14ac:dyDescent="0.25">
      <c r="A12" s="921" t="s">
        <v>518</v>
      </c>
      <c r="B12" s="922">
        <f>IF(ISBLANK(B6),"",B6)</f>
        <v>0</v>
      </c>
      <c r="C12" s="923">
        <f>IF(ISBLANK(C6),"",C6)</f>
        <v>9</v>
      </c>
      <c r="D12" s="917" t="s">
        <v>5</v>
      </c>
    </row>
    <row r="14" spans="1:16" x14ac:dyDescent="0.25">
      <c r="G14" s="596"/>
      <c r="H14" s="596"/>
      <c r="I14" s="596"/>
      <c r="J14" s="596"/>
      <c r="K14" s="596"/>
      <c r="L14" s="596"/>
      <c r="M14" s="596"/>
      <c r="N14" s="596"/>
      <c r="O14" s="596"/>
      <c r="P14" s="596"/>
    </row>
    <row r="15" spans="1:16" x14ac:dyDescent="0.25">
      <c r="G15" s="596"/>
      <c r="H15" s="596"/>
      <c r="I15" s="596"/>
      <c r="J15" s="596"/>
      <c r="K15" s="596"/>
      <c r="L15" s="596"/>
      <c r="M15" s="596"/>
      <c r="N15" s="596"/>
      <c r="O15" s="596"/>
      <c r="P15" s="596"/>
    </row>
    <row r="16" spans="1:16" x14ac:dyDescent="0.25">
      <c r="G16" s="596"/>
      <c r="H16" s="596"/>
      <c r="I16" s="596"/>
      <c r="J16" s="596"/>
      <c r="K16" s="596"/>
      <c r="L16" s="596"/>
      <c r="M16" s="596"/>
      <c r="N16" s="596"/>
      <c r="O16" s="596"/>
      <c r="P16" s="596"/>
    </row>
  </sheetData>
  <mergeCells count="4">
    <mergeCell ref="M2:N3"/>
    <mergeCell ref="O2:P3"/>
    <mergeCell ref="G2:I3"/>
    <mergeCell ref="J2:L3"/>
  </mergeCells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2:S11"/>
  <sheetViews>
    <sheetView workbookViewId="0"/>
  </sheetViews>
  <sheetFormatPr defaultRowHeight="15" x14ac:dyDescent="0.25"/>
  <cols>
    <col min="1" max="1" width="9.140625" style="29"/>
    <col min="2" max="4" width="9.7109375" style="29" customWidth="1"/>
    <col min="5" max="5" width="9.85546875" style="29" customWidth="1"/>
    <col min="6" max="6" width="9.5703125" style="29" customWidth="1"/>
    <col min="7" max="7" width="9.7109375" style="29" customWidth="1"/>
    <col min="8" max="10" width="8.7109375" style="29" customWidth="1"/>
    <col min="11" max="13" width="9.5703125" style="29" customWidth="1"/>
    <col min="14" max="16" width="9" style="29" customWidth="1"/>
    <col min="17" max="17" width="9.140625" style="29" customWidth="1"/>
    <col min="18" max="16384" width="9.140625" style="29"/>
  </cols>
  <sheetData>
    <row r="2" spans="1:19" ht="15.75" x14ac:dyDescent="0.25">
      <c r="A2" s="36"/>
    </row>
    <row r="3" spans="1:19" ht="59.25" customHeight="1" x14ac:dyDescent="0.25">
      <c r="A3" s="1197" t="s">
        <v>4</v>
      </c>
      <c r="B3" s="1182" t="s">
        <v>1037</v>
      </c>
      <c r="C3" s="1183"/>
      <c r="D3" s="1184"/>
      <c r="E3" s="1182" t="s">
        <v>1441</v>
      </c>
      <c r="F3" s="1183"/>
      <c r="G3" s="1184"/>
      <c r="H3" s="1182" t="s">
        <v>478</v>
      </c>
      <c r="I3" s="1183"/>
      <c r="J3" s="1184"/>
      <c r="K3" s="1182" t="s">
        <v>1038</v>
      </c>
      <c r="L3" s="1183"/>
      <c r="M3" s="1184"/>
      <c r="N3" s="1182" t="s">
        <v>1039</v>
      </c>
      <c r="O3" s="1183"/>
      <c r="P3" s="1184"/>
      <c r="Q3" s="1182" t="s">
        <v>477</v>
      </c>
      <c r="R3" s="1183"/>
      <c r="S3" s="1184"/>
    </row>
    <row r="4" spans="1:19" ht="18.75" customHeight="1" x14ac:dyDescent="0.25">
      <c r="A4" s="1198"/>
      <c r="B4" s="509" t="s">
        <v>16</v>
      </c>
      <c r="C4" s="510" t="s">
        <v>17</v>
      </c>
      <c r="D4" s="511" t="s">
        <v>18</v>
      </c>
      <c r="E4" s="509" t="s">
        <v>16</v>
      </c>
      <c r="F4" s="510" t="s">
        <v>17</v>
      </c>
      <c r="G4" s="511" t="s">
        <v>18</v>
      </c>
      <c r="H4" s="509" t="s">
        <v>16</v>
      </c>
      <c r="I4" s="510" t="s">
        <v>17</v>
      </c>
      <c r="J4" s="511" t="s">
        <v>18</v>
      </c>
      <c r="K4" s="509" t="s">
        <v>16</v>
      </c>
      <c r="L4" s="510" t="s">
        <v>17</v>
      </c>
      <c r="M4" s="511" t="s">
        <v>18</v>
      </c>
      <c r="N4" s="509" t="s">
        <v>16</v>
      </c>
      <c r="O4" s="510" t="s">
        <v>17</v>
      </c>
      <c r="P4" s="511" t="s">
        <v>18</v>
      </c>
      <c r="Q4" s="509" t="s">
        <v>16</v>
      </c>
      <c r="R4" s="510" t="s">
        <v>17</v>
      </c>
      <c r="S4" s="511" t="s">
        <v>18</v>
      </c>
    </row>
    <row r="5" spans="1:19" x14ac:dyDescent="0.25">
      <c r="A5" s="219">
        <v>2019</v>
      </c>
      <c r="B5" s="612"/>
      <c r="C5" s="613"/>
      <c r="D5" s="947"/>
      <c r="E5" s="612"/>
      <c r="F5" s="613"/>
      <c r="G5" s="947"/>
      <c r="H5" s="612"/>
      <c r="I5" s="613"/>
      <c r="J5" s="947"/>
      <c r="K5" s="612"/>
      <c r="L5" s="613"/>
      <c r="M5" s="947"/>
      <c r="N5" s="612"/>
      <c r="O5" s="613"/>
      <c r="P5" s="947"/>
      <c r="Q5" s="612"/>
      <c r="R5" s="613"/>
      <c r="S5" s="947"/>
    </row>
    <row r="6" spans="1:19" x14ac:dyDescent="0.25">
      <c r="A6" s="288">
        <v>2020</v>
      </c>
      <c r="B6" s="459">
        <v>95.7</v>
      </c>
      <c r="C6" s="460">
        <v>97.2</v>
      </c>
      <c r="D6" s="978">
        <v>94.1</v>
      </c>
      <c r="E6" s="459">
        <v>0</v>
      </c>
      <c r="F6" s="460">
        <v>0</v>
      </c>
      <c r="G6" s="978">
        <v>0</v>
      </c>
      <c r="H6" s="459">
        <v>0</v>
      </c>
      <c r="I6" s="460">
        <v>0</v>
      </c>
      <c r="J6" s="978">
        <v>0</v>
      </c>
      <c r="K6" s="459">
        <v>193</v>
      </c>
      <c r="L6" s="460">
        <v>102</v>
      </c>
      <c r="M6" s="978">
        <v>91</v>
      </c>
      <c r="N6" s="459">
        <v>93.7</v>
      </c>
      <c r="O6" s="460">
        <v>101</v>
      </c>
      <c r="P6" s="978">
        <v>86.7</v>
      </c>
      <c r="Q6" s="459">
        <v>0</v>
      </c>
      <c r="R6" s="460">
        <v>0</v>
      </c>
      <c r="S6" s="978">
        <v>0</v>
      </c>
    </row>
    <row r="7" spans="1:19" x14ac:dyDescent="0.25">
      <c r="A7" s="288">
        <v>2021</v>
      </c>
      <c r="B7" s="603">
        <v>94.1</v>
      </c>
      <c r="C7" s="614">
        <v>95.9</v>
      </c>
      <c r="D7" s="982">
        <v>92.3</v>
      </c>
      <c r="E7" s="603">
        <v>0</v>
      </c>
      <c r="F7" s="614">
        <v>0</v>
      </c>
      <c r="G7" s="982">
        <v>0</v>
      </c>
      <c r="H7" s="603">
        <v>0</v>
      </c>
      <c r="I7" s="614">
        <v>0</v>
      </c>
      <c r="J7" s="982">
        <v>0</v>
      </c>
      <c r="K7" s="603">
        <v>177</v>
      </c>
      <c r="L7" s="614">
        <v>83</v>
      </c>
      <c r="M7" s="982">
        <v>94</v>
      </c>
      <c r="N7" s="603">
        <v>87.2</v>
      </c>
      <c r="O7" s="614">
        <v>82.2</v>
      </c>
      <c r="P7" s="982">
        <v>92.2</v>
      </c>
      <c r="Q7" s="603">
        <v>0.6</v>
      </c>
      <c r="R7" s="614">
        <v>0.8</v>
      </c>
      <c r="S7" s="982">
        <v>0.3</v>
      </c>
    </row>
    <row r="8" spans="1:19" x14ac:dyDescent="0.25">
      <c r="A8" s="221">
        <v>2022</v>
      </c>
      <c r="B8" s="949">
        <v>98</v>
      </c>
      <c r="C8" s="983">
        <v>99</v>
      </c>
      <c r="D8" s="981">
        <v>96.9</v>
      </c>
      <c r="E8" s="949">
        <v>0</v>
      </c>
      <c r="F8" s="983">
        <v>0</v>
      </c>
      <c r="G8" s="981">
        <v>0</v>
      </c>
      <c r="H8" s="949">
        <v>0</v>
      </c>
      <c r="I8" s="983">
        <v>0</v>
      </c>
      <c r="J8" s="981">
        <v>0</v>
      </c>
      <c r="K8" s="949">
        <v>190</v>
      </c>
      <c r="L8" s="983">
        <v>97</v>
      </c>
      <c r="M8" s="981">
        <v>93</v>
      </c>
      <c r="N8" s="949">
        <v>105.6</v>
      </c>
      <c r="O8" s="983">
        <v>104.3</v>
      </c>
      <c r="P8" s="981">
        <v>106.9</v>
      </c>
      <c r="Q8" s="949">
        <v>0.7</v>
      </c>
      <c r="R8" s="983">
        <v>1.1000000000000001</v>
      </c>
      <c r="S8" s="981">
        <v>0.3</v>
      </c>
    </row>
    <row r="9" spans="1:19" x14ac:dyDescent="0.25">
      <c r="A9" s="213"/>
      <c r="B9" s="367"/>
      <c r="C9" s="367"/>
      <c r="D9" s="213"/>
      <c r="E9" s="367"/>
      <c r="F9" s="367"/>
      <c r="G9" s="213"/>
      <c r="H9" s="367"/>
      <c r="I9" s="367"/>
      <c r="J9" s="213"/>
      <c r="K9" s="367"/>
      <c r="L9" s="367"/>
      <c r="M9" s="213"/>
      <c r="N9" s="367"/>
      <c r="O9" s="367"/>
      <c r="P9" s="213"/>
      <c r="Q9" s="367"/>
      <c r="R9" s="367"/>
      <c r="S9" s="213"/>
    </row>
    <row r="10" spans="1:19" x14ac:dyDescent="0.25">
      <c r="A10" s="213"/>
      <c r="B10" s="367"/>
      <c r="C10" s="367"/>
      <c r="D10" s="213"/>
      <c r="E10" s="367"/>
      <c r="F10" s="367"/>
      <c r="G10" s="213"/>
      <c r="H10" s="367"/>
      <c r="I10" s="367"/>
      <c r="J10" s="213"/>
      <c r="K10" s="367"/>
      <c r="L10" s="367"/>
      <c r="M10" s="213"/>
      <c r="N10" s="367"/>
      <c r="O10" s="367"/>
      <c r="P10" s="213"/>
      <c r="Q10" s="367"/>
      <c r="R10" s="367"/>
      <c r="S10" s="213"/>
    </row>
    <row r="11" spans="1:19" x14ac:dyDescent="0.25">
      <c r="A11" s="213"/>
      <c r="B11" s="213"/>
      <c r="C11" s="213"/>
      <c r="D11" s="213"/>
      <c r="E11" s="213"/>
      <c r="F11" s="213"/>
      <c r="G11" s="213"/>
      <c r="H11" s="213"/>
      <c r="I11" s="213"/>
      <c r="J11" s="213"/>
      <c r="K11" s="213"/>
      <c r="L11" s="213"/>
      <c r="M11" s="213"/>
      <c r="N11" s="213"/>
      <c r="O11" s="213"/>
      <c r="P11" s="213"/>
      <c r="Q11" s="213"/>
      <c r="R11" s="213"/>
      <c r="S11" s="213"/>
    </row>
  </sheetData>
  <mergeCells count="7">
    <mergeCell ref="A3:A4"/>
    <mergeCell ref="Q3:S3"/>
    <mergeCell ref="B3:D3"/>
    <mergeCell ref="E3:G3"/>
    <mergeCell ref="H3:J3"/>
    <mergeCell ref="K3:M3"/>
    <mergeCell ref="N3:P3"/>
  </mergeCells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I20"/>
  <sheetViews>
    <sheetView workbookViewId="0"/>
  </sheetViews>
  <sheetFormatPr defaultRowHeight="15" x14ac:dyDescent="0.25"/>
  <cols>
    <col min="1" max="1" width="89.140625" style="29" customWidth="1"/>
    <col min="2" max="2" width="14.7109375" style="29" customWidth="1"/>
    <col min="3" max="3" width="10.85546875" style="29" customWidth="1"/>
    <col min="4" max="4" width="12.28515625" style="29" customWidth="1"/>
    <col min="5" max="16384" width="9.140625" style="29"/>
  </cols>
  <sheetData>
    <row r="1" spans="1:9" x14ac:dyDescent="0.25">
      <c r="B1" s="255"/>
      <c r="C1" s="255"/>
      <c r="D1" s="255"/>
      <c r="E1" s="255"/>
      <c r="F1" s="255"/>
      <c r="G1" s="255"/>
      <c r="H1" s="255"/>
      <c r="I1" s="255"/>
    </row>
    <row r="2" spans="1:9" x14ac:dyDescent="0.25">
      <c r="B2" s="255"/>
      <c r="C2" s="255"/>
      <c r="D2" s="255"/>
      <c r="E2" s="255"/>
      <c r="F2" s="255"/>
      <c r="G2" s="255"/>
      <c r="H2" s="255"/>
      <c r="I2" s="255"/>
    </row>
    <row r="3" spans="1:9" ht="15.75" x14ac:dyDescent="0.25">
      <c r="A3" s="261" t="s">
        <v>2</v>
      </c>
      <c r="B3" s="261" t="s">
        <v>3</v>
      </c>
      <c r="C3" s="261" t="s">
        <v>4</v>
      </c>
      <c r="D3" s="255"/>
      <c r="E3" s="255"/>
      <c r="F3" s="255"/>
      <c r="G3" s="255"/>
      <c r="H3" s="255"/>
      <c r="I3" s="255"/>
    </row>
    <row r="4" spans="1:9" x14ac:dyDescent="0.25">
      <c r="A4" s="908" t="s">
        <v>919</v>
      </c>
      <c r="B4" s="1009">
        <v>3</v>
      </c>
      <c r="C4" s="1009">
        <v>2022</v>
      </c>
      <c r="D4" s="904" t="s">
        <v>5</v>
      </c>
      <c r="E4" s="255"/>
      <c r="F4" s="255"/>
      <c r="G4" s="255"/>
      <c r="H4" s="255"/>
      <c r="I4" s="255"/>
    </row>
    <row r="5" spans="1:9" x14ac:dyDescent="0.25">
      <c r="A5" s="909" t="s">
        <v>920</v>
      </c>
      <c r="B5" s="914"/>
      <c r="C5" s="914"/>
      <c r="D5" s="905" t="s">
        <v>5</v>
      </c>
      <c r="E5" s="255"/>
      <c r="F5" s="255"/>
      <c r="G5" s="255"/>
      <c r="H5" s="255"/>
      <c r="I5" s="255"/>
    </row>
    <row r="6" spans="1:9" x14ac:dyDescent="0.25">
      <c r="A6" s="910" t="s">
        <v>921</v>
      </c>
      <c r="B6" s="915"/>
      <c r="C6" s="915"/>
      <c r="D6" s="905" t="s">
        <v>5</v>
      </c>
      <c r="E6" s="255"/>
      <c r="F6" s="255"/>
      <c r="G6" s="255"/>
      <c r="H6" s="255"/>
      <c r="I6" s="255"/>
    </row>
    <row r="7" spans="1:9" x14ac:dyDescent="0.25">
      <c r="A7" s="909" t="s">
        <v>922</v>
      </c>
      <c r="B7" s="914"/>
      <c r="C7" s="914"/>
      <c r="D7" s="905" t="s">
        <v>5</v>
      </c>
      <c r="E7" s="255"/>
      <c r="F7" s="255"/>
      <c r="G7" s="255"/>
      <c r="H7" s="255"/>
      <c r="I7" s="255"/>
    </row>
    <row r="8" spans="1:9" x14ac:dyDescent="0.25">
      <c r="A8" s="910" t="s">
        <v>1264</v>
      </c>
      <c r="B8" s="915"/>
      <c r="C8" s="915"/>
      <c r="D8" s="905" t="s">
        <v>5</v>
      </c>
      <c r="E8" s="255"/>
      <c r="F8" s="255"/>
      <c r="G8" s="255"/>
      <c r="H8" s="255"/>
      <c r="I8" s="255"/>
    </row>
    <row r="9" spans="1:9" x14ac:dyDescent="0.25">
      <c r="A9" s="911" t="s">
        <v>1265</v>
      </c>
      <c r="B9" s="915">
        <v>1.6</v>
      </c>
      <c r="C9" s="915">
        <v>2022</v>
      </c>
      <c r="D9" s="905" t="s">
        <v>5</v>
      </c>
      <c r="E9" s="255"/>
      <c r="F9" s="255"/>
      <c r="G9" s="255"/>
      <c r="H9" s="255"/>
      <c r="I9" s="255"/>
    </row>
    <row r="10" spans="1:9" x14ac:dyDescent="0.25">
      <c r="A10" s="909" t="s">
        <v>1442</v>
      </c>
      <c r="B10" s="915">
        <v>0</v>
      </c>
      <c r="C10" s="915">
        <v>2022</v>
      </c>
      <c r="D10" s="905" t="s">
        <v>5</v>
      </c>
      <c r="E10" s="255"/>
      <c r="F10" s="255"/>
      <c r="G10" s="255"/>
      <c r="H10" s="255"/>
      <c r="I10" s="255"/>
    </row>
    <row r="11" spans="1:9" x14ac:dyDescent="0.25">
      <c r="A11" s="912"/>
      <c r="B11" s="912"/>
      <c r="C11" s="912"/>
      <c r="D11" s="906"/>
      <c r="E11" s="255"/>
      <c r="F11" s="255"/>
      <c r="G11" s="255"/>
      <c r="H11" s="255"/>
      <c r="I11" s="255"/>
    </row>
    <row r="12" spans="1:9" x14ac:dyDescent="0.25">
      <c r="A12" s="909" t="s">
        <v>1005</v>
      </c>
      <c r="B12" s="915">
        <v>612315</v>
      </c>
      <c r="C12" s="915">
        <v>2022</v>
      </c>
      <c r="D12" s="905" t="s">
        <v>5</v>
      </c>
      <c r="E12" s="255"/>
      <c r="F12" s="255"/>
      <c r="G12" s="255"/>
      <c r="H12" s="255"/>
      <c r="I12" s="255"/>
    </row>
    <row r="13" spans="1:9" x14ac:dyDescent="0.25">
      <c r="A13" s="913" t="s">
        <v>1006</v>
      </c>
      <c r="B13" s="1097">
        <v>35850</v>
      </c>
      <c r="C13" s="1097">
        <v>2022</v>
      </c>
      <c r="D13" s="907" t="s">
        <v>5</v>
      </c>
      <c r="E13" s="255"/>
      <c r="F13" s="255"/>
      <c r="G13" s="255"/>
      <c r="H13" s="255"/>
      <c r="I13" s="255"/>
    </row>
    <row r="14" spans="1:9" x14ac:dyDescent="0.25">
      <c r="E14" s="255"/>
      <c r="F14" s="255"/>
      <c r="G14" s="255"/>
      <c r="H14" s="255"/>
      <c r="I14" s="255"/>
    </row>
    <row r="15" spans="1:9" x14ac:dyDescent="0.25">
      <c r="E15" s="255"/>
      <c r="F15" s="255"/>
      <c r="G15" s="255"/>
      <c r="H15" s="255"/>
      <c r="I15" s="255"/>
    </row>
    <row r="16" spans="1:9" x14ac:dyDescent="0.25">
      <c r="E16" s="255"/>
      <c r="F16" s="255"/>
      <c r="G16" s="255"/>
      <c r="H16" s="255"/>
      <c r="I16" s="255"/>
    </row>
    <row r="17" spans="5:9" x14ac:dyDescent="0.25">
      <c r="E17" s="255"/>
      <c r="F17" s="255"/>
      <c r="G17" s="255"/>
      <c r="H17" s="255"/>
      <c r="I17" s="255"/>
    </row>
    <row r="18" spans="5:9" x14ac:dyDescent="0.25">
      <c r="E18" s="255"/>
      <c r="F18" s="255"/>
      <c r="G18" s="255"/>
      <c r="H18" s="255"/>
      <c r="I18" s="255"/>
    </row>
    <row r="19" spans="5:9" x14ac:dyDescent="0.25">
      <c r="E19" s="255"/>
      <c r="F19" s="255"/>
      <c r="G19" s="255"/>
      <c r="H19" s="255"/>
      <c r="I19" s="255"/>
    </row>
    <row r="20" spans="5:9" x14ac:dyDescent="0.25">
      <c r="E20" s="255"/>
      <c r="F20" s="255"/>
      <c r="G20" s="255"/>
      <c r="H20" s="255"/>
      <c r="I20" s="255"/>
    </row>
  </sheetData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2:Q31"/>
  <sheetViews>
    <sheetView zoomScale="90" zoomScaleNormal="90" workbookViewId="0">
      <selection activeCell="E2" sqref="E2"/>
    </sheetView>
  </sheetViews>
  <sheetFormatPr defaultRowHeight="15" x14ac:dyDescent="0.25"/>
  <cols>
    <col min="1" max="1" width="9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1.7109375" style="29" customWidth="1"/>
    <col min="9" max="9" width="12.140625" style="29" customWidth="1"/>
    <col min="10" max="10" width="12" style="29" customWidth="1"/>
    <col min="11" max="11" width="12.42578125" style="29" customWidth="1"/>
    <col min="12" max="12" width="4" style="29" customWidth="1"/>
    <col min="13" max="13" width="15.5703125" style="29" customWidth="1"/>
    <col min="14" max="14" width="11.7109375" style="29" customWidth="1"/>
    <col min="15" max="15" width="9.140625" style="29"/>
    <col min="16" max="16" width="3.42578125" style="29" customWidth="1"/>
    <col min="17" max="16384" width="9.140625" style="29"/>
  </cols>
  <sheetData>
    <row r="2" spans="1:17" ht="18.75" x14ac:dyDescent="0.3">
      <c r="A2" s="32" t="s">
        <v>2346</v>
      </c>
    </row>
    <row r="4" spans="1:17" ht="28.5" customHeight="1" x14ac:dyDescent="0.25">
      <c r="A4" s="114" t="s">
        <v>4</v>
      </c>
      <c r="B4" s="115" t="s">
        <v>283</v>
      </c>
      <c r="C4" s="116" t="s">
        <v>284</v>
      </c>
      <c r="D4" s="116" t="s">
        <v>285</v>
      </c>
      <c r="E4" s="117" t="s">
        <v>286</v>
      </c>
      <c r="F4" s="118" t="s">
        <v>287</v>
      </c>
      <c r="G4" s="119" t="s">
        <v>288</v>
      </c>
      <c r="H4" s="118" t="s">
        <v>289</v>
      </c>
      <c r="I4" s="118" t="s">
        <v>290</v>
      </c>
      <c r="J4" s="118" t="s">
        <v>291</v>
      </c>
      <c r="K4" s="218" t="s">
        <v>24</v>
      </c>
      <c r="M4" s="52" t="s">
        <v>2347</v>
      </c>
    </row>
    <row r="5" spans="1:17" x14ac:dyDescent="0.25">
      <c r="A5" s="219">
        <v>2020</v>
      </c>
      <c r="B5" s="601">
        <v>109</v>
      </c>
      <c r="C5" s="618">
        <v>87</v>
      </c>
      <c r="D5" s="618">
        <v>22</v>
      </c>
      <c r="E5" s="601">
        <v>509</v>
      </c>
      <c r="F5" s="618">
        <v>295</v>
      </c>
      <c r="G5" s="947">
        <v>214</v>
      </c>
      <c r="H5" s="618">
        <v>118</v>
      </c>
      <c r="I5" s="618">
        <v>45</v>
      </c>
      <c r="J5" s="618">
        <v>73</v>
      </c>
      <c r="K5" s="219">
        <f>SUM(B5,E5,H5)</f>
        <v>736</v>
      </c>
      <c r="M5" s="80"/>
      <c r="N5" s="172" t="s">
        <v>668</v>
      </c>
      <c r="O5" s="83" t="s">
        <v>669</v>
      </c>
      <c r="P5" s="213"/>
      <c r="Q5" s="49" t="s">
        <v>502</v>
      </c>
    </row>
    <row r="6" spans="1:17" x14ac:dyDescent="0.25">
      <c r="A6" s="288">
        <v>2021</v>
      </c>
      <c r="B6" s="603">
        <v>71</v>
      </c>
      <c r="C6" s="614">
        <v>59</v>
      </c>
      <c r="D6" s="948">
        <v>12</v>
      </c>
      <c r="E6" s="603">
        <v>508</v>
      </c>
      <c r="F6" s="614">
        <v>287</v>
      </c>
      <c r="G6" s="948">
        <v>221</v>
      </c>
      <c r="H6" s="603">
        <v>127</v>
      </c>
      <c r="I6" s="614">
        <v>41</v>
      </c>
      <c r="J6" s="614">
        <v>86</v>
      </c>
      <c r="K6" s="220">
        <f>SUM(B6,E6,H6)</f>
        <v>706</v>
      </c>
      <c r="M6" s="105" t="s">
        <v>292</v>
      </c>
      <c r="N6" s="173">
        <f>IF(ISBLANK(J7),"",J7)</f>
        <v>88</v>
      </c>
      <c r="O6" s="80">
        <f>IF(ISBLANK(I7),"",I7)</f>
        <v>40</v>
      </c>
      <c r="P6" s="213"/>
    </row>
    <row r="7" spans="1:17" ht="24.75" x14ac:dyDescent="0.25">
      <c r="A7" s="220">
        <v>2022</v>
      </c>
      <c r="B7" s="603">
        <v>99</v>
      </c>
      <c r="C7" s="614">
        <v>76</v>
      </c>
      <c r="D7" s="948">
        <v>23</v>
      </c>
      <c r="E7" s="603">
        <v>496</v>
      </c>
      <c r="F7" s="614">
        <v>271</v>
      </c>
      <c r="G7" s="948">
        <v>225</v>
      </c>
      <c r="H7" s="603">
        <v>128</v>
      </c>
      <c r="I7" s="614">
        <v>40</v>
      </c>
      <c r="J7" s="614">
        <v>88</v>
      </c>
      <c r="K7" s="220">
        <f>SUM(B7,E7,H7)</f>
        <v>723</v>
      </c>
      <c r="M7" s="106" t="s">
        <v>293</v>
      </c>
      <c r="N7" s="222">
        <f>IF(ISBLANK(G7),"",G7)</f>
        <v>225</v>
      </c>
      <c r="O7" s="107">
        <f>IF(ISBLANK(F7),"",F7)</f>
        <v>271</v>
      </c>
      <c r="P7" s="213"/>
    </row>
    <row r="8" spans="1:17" ht="24.75" x14ac:dyDescent="0.25">
      <c r="A8" s="166"/>
      <c r="B8" s="570"/>
      <c r="C8" s="570"/>
      <c r="D8" s="570"/>
      <c r="E8" s="570"/>
      <c r="F8" s="570"/>
      <c r="G8" s="570"/>
      <c r="H8" s="570"/>
      <c r="I8" s="570"/>
      <c r="J8" s="570"/>
      <c r="K8" s="166"/>
      <c r="M8" s="108" t="s">
        <v>294</v>
      </c>
      <c r="N8" s="172">
        <f>IF(ISBLANK(D7),"",D7)</f>
        <v>23</v>
      </c>
      <c r="O8" s="83">
        <f>IF(ISBLANK(C7),"",C7)</f>
        <v>76</v>
      </c>
      <c r="P8" s="213"/>
    </row>
    <row r="9" spans="1:17" x14ac:dyDescent="0.25">
      <c r="A9" s="213"/>
      <c r="B9" s="367"/>
      <c r="C9" s="367"/>
      <c r="D9" s="367"/>
      <c r="E9" s="367"/>
      <c r="F9" s="367"/>
      <c r="G9" s="367"/>
      <c r="H9" s="367"/>
      <c r="I9" s="367"/>
      <c r="J9" s="367"/>
      <c r="K9" s="213"/>
    </row>
    <row r="10" spans="1:17" x14ac:dyDescent="0.25">
      <c r="A10" s="213"/>
      <c r="B10" s="367"/>
      <c r="C10" s="367"/>
      <c r="D10" s="367"/>
      <c r="E10" s="367"/>
      <c r="F10" s="367"/>
      <c r="G10" s="367"/>
      <c r="H10" s="367"/>
      <c r="I10" s="367"/>
      <c r="J10" s="367"/>
      <c r="K10" s="213"/>
    </row>
    <row r="11" spans="1:17" x14ac:dyDescent="0.25">
      <c r="A11" s="213"/>
      <c r="B11" s="367"/>
      <c r="C11" s="367"/>
      <c r="D11" s="367"/>
      <c r="E11" s="367"/>
      <c r="F11" s="367"/>
      <c r="G11" s="367"/>
      <c r="H11" s="367"/>
      <c r="I11" s="367"/>
      <c r="J11" s="367"/>
      <c r="K11" s="213"/>
      <c r="M11" s="52" t="s">
        <v>2348</v>
      </c>
    </row>
    <row r="12" spans="1:17" x14ac:dyDescent="0.25">
      <c r="M12" s="80"/>
      <c r="N12" s="172" t="s">
        <v>670</v>
      </c>
      <c r="O12" s="83" t="s">
        <v>671</v>
      </c>
      <c r="P12" s="213"/>
      <c r="Q12" s="207" t="s">
        <v>501</v>
      </c>
    </row>
    <row r="13" spans="1:17" x14ac:dyDescent="0.25">
      <c r="M13" s="105" t="s">
        <v>522</v>
      </c>
      <c r="N13" s="173">
        <f>IF(ISBLANK(J7),"",J7)</f>
        <v>88</v>
      </c>
      <c r="O13" s="80">
        <f>IF(ISBLANK(I7),"",I7)</f>
        <v>40</v>
      </c>
      <c r="P13" s="213"/>
    </row>
    <row r="14" spans="1:17" ht="27.75" customHeight="1" x14ac:dyDescent="0.25">
      <c r="M14" s="106" t="s">
        <v>523</v>
      </c>
      <c r="N14" s="222">
        <f>IF(ISBLANK(G7),"",G7)</f>
        <v>225</v>
      </c>
      <c r="O14" s="107">
        <f>IF(ISBLANK(F7),"",F7)</f>
        <v>271</v>
      </c>
      <c r="P14" s="213"/>
    </row>
    <row r="15" spans="1:17" ht="26.25" customHeight="1" x14ac:dyDescent="0.25">
      <c r="M15" s="108" t="s">
        <v>524</v>
      </c>
      <c r="N15" s="172">
        <f>IF(ISBLANK(D7),"",D7)</f>
        <v>23</v>
      </c>
      <c r="O15" s="83">
        <f>IF(ISBLANK(C7),"",C7)</f>
        <v>76</v>
      </c>
      <c r="P15" s="213"/>
    </row>
    <row r="16" spans="1:17" ht="15.75" thickBot="1" x14ac:dyDescent="0.3"/>
    <row r="17" spans="1:17" x14ac:dyDescent="0.25">
      <c r="A17" s="1078"/>
      <c r="B17" s="1078"/>
      <c r="C17" s="1078"/>
      <c r="D17" s="1078"/>
      <c r="E17" s="1078"/>
      <c r="F17" s="1078"/>
      <c r="G17" s="1078"/>
      <c r="H17" s="1078"/>
      <c r="I17" s="1078"/>
      <c r="J17" s="1078"/>
      <c r="K17" s="1078"/>
      <c r="L17" s="1078"/>
      <c r="M17" s="1078"/>
      <c r="N17" s="1078"/>
      <c r="O17" s="1078"/>
    </row>
    <row r="18" spans="1:17" ht="18.75" x14ac:dyDescent="0.3">
      <c r="A18" s="32" t="s">
        <v>2446</v>
      </c>
    </row>
    <row r="20" spans="1:17" ht="28.5" customHeight="1" x14ac:dyDescent="0.25">
      <c r="A20" s="114" t="s">
        <v>4</v>
      </c>
      <c r="B20" s="115" t="s">
        <v>283</v>
      </c>
      <c r="C20" s="116" t="s">
        <v>284</v>
      </c>
      <c r="D20" s="116" t="s">
        <v>285</v>
      </c>
      <c r="E20" s="117" t="s">
        <v>286</v>
      </c>
      <c r="F20" s="118" t="s">
        <v>287</v>
      </c>
      <c r="G20" s="119" t="s">
        <v>288</v>
      </c>
      <c r="H20" s="118" t="s">
        <v>289</v>
      </c>
      <c r="I20" s="118" t="s">
        <v>290</v>
      </c>
      <c r="J20" s="118" t="s">
        <v>291</v>
      </c>
      <c r="K20" s="218" t="s">
        <v>24</v>
      </c>
      <c r="M20" s="52" t="s">
        <v>2447</v>
      </c>
    </row>
    <row r="21" spans="1:17" x14ac:dyDescent="0.25">
      <c r="A21" s="219">
        <v>2020</v>
      </c>
      <c r="B21" s="601">
        <v>21</v>
      </c>
      <c r="C21" s="618">
        <v>19</v>
      </c>
      <c r="D21" s="618">
        <v>2</v>
      </c>
      <c r="E21" s="601">
        <v>150</v>
      </c>
      <c r="F21" s="618">
        <v>84</v>
      </c>
      <c r="G21" s="947">
        <v>66</v>
      </c>
      <c r="H21" s="618">
        <v>29</v>
      </c>
      <c r="I21" s="618">
        <v>12</v>
      </c>
      <c r="J21" s="618">
        <v>17</v>
      </c>
      <c r="K21" s="219">
        <f>SUM(B21,E21,H21)</f>
        <v>200</v>
      </c>
      <c r="M21" s="80"/>
      <c r="N21" s="172" t="s">
        <v>668</v>
      </c>
      <c r="O21" s="83" t="s">
        <v>669</v>
      </c>
      <c r="P21" s="213"/>
      <c r="Q21" s="49" t="s">
        <v>502</v>
      </c>
    </row>
    <row r="22" spans="1:17" x14ac:dyDescent="0.25">
      <c r="A22" s="288">
        <v>2021</v>
      </c>
      <c r="B22" s="1043">
        <v>20</v>
      </c>
      <c r="C22" s="1037">
        <v>19</v>
      </c>
      <c r="D22" s="982">
        <v>1</v>
      </c>
      <c r="E22" s="1043">
        <v>115</v>
      </c>
      <c r="F22" s="1037">
        <v>66</v>
      </c>
      <c r="G22" s="982">
        <v>49</v>
      </c>
      <c r="H22" s="1043">
        <v>23</v>
      </c>
      <c r="I22" s="1037">
        <v>11</v>
      </c>
      <c r="J22" s="1037">
        <v>12</v>
      </c>
      <c r="K22" s="220">
        <f>SUM(B22,E22,H22)</f>
        <v>158</v>
      </c>
      <c r="M22" s="105" t="s">
        <v>292</v>
      </c>
      <c r="N22" s="173">
        <f>IF(ISBLANK(J23),"",J23)</f>
        <v>23</v>
      </c>
      <c r="O22" s="80">
        <f>IF(ISBLANK(I23),"",I23)</f>
        <v>14</v>
      </c>
      <c r="P22" s="213"/>
    </row>
    <row r="23" spans="1:17" ht="24.75" x14ac:dyDescent="0.25">
      <c r="A23" s="220">
        <v>2022</v>
      </c>
      <c r="B23" s="1043">
        <v>37</v>
      </c>
      <c r="C23" s="1037">
        <v>29</v>
      </c>
      <c r="D23" s="982">
        <v>8</v>
      </c>
      <c r="E23" s="1043">
        <v>116</v>
      </c>
      <c r="F23" s="1037">
        <v>66</v>
      </c>
      <c r="G23" s="982">
        <v>50</v>
      </c>
      <c r="H23" s="1043">
        <v>37</v>
      </c>
      <c r="I23" s="1037">
        <v>14</v>
      </c>
      <c r="J23" s="1037">
        <v>23</v>
      </c>
      <c r="K23" s="220">
        <f>SUM(B23,E23,H23)</f>
        <v>190</v>
      </c>
      <c r="M23" s="106" t="s">
        <v>293</v>
      </c>
      <c r="N23" s="222">
        <f>IF(ISBLANK(G23),"",G23)</f>
        <v>50</v>
      </c>
      <c r="O23" s="107">
        <f>IF(ISBLANK(F23),"",F23)</f>
        <v>66</v>
      </c>
      <c r="P23" s="213"/>
    </row>
    <row r="24" spans="1:17" ht="24.75" x14ac:dyDescent="0.25">
      <c r="A24" s="166"/>
      <c r="B24" s="166"/>
      <c r="C24" s="166"/>
      <c r="D24" s="166"/>
      <c r="E24" s="166"/>
      <c r="F24" s="166"/>
      <c r="G24" s="166"/>
      <c r="H24" s="166"/>
      <c r="I24" s="166"/>
      <c r="J24" s="166"/>
      <c r="K24" s="166"/>
      <c r="M24" s="108" t="s">
        <v>294</v>
      </c>
      <c r="N24" s="223">
        <f>IF(ISBLANK(D23),"",D23)</f>
        <v>8</v>
      </c>
      <c r="O24" s="109">
        <f>IF(ISBLANK(C23),"",C23)</f>
        <v>29</v>
      </c>
      <c r="P24" s="213"/>
    </row>
    <row r="25" spans="1:17" x14ac:dyDescent="0.25">
      <c r="A25" s="213"/>
      <c r="B25" s="213"/>
      <c r="C25" s="213"/>
      <c r="D25" s="213"/>
      <c r="E25" s="213"/>
      <c r="F25" s="213"/>
      <c r="G25" s="213"/>
      <c r="H25" s="213"/>
      <c r="I25" s="213"/>
      <c r="J25" s="213"/>
      <c r="K25" s="213"/>
    </row>
    <row r="26" spans="1:17" x14ac:dyDescent="0.25">
      <c r="A26" s="213"/>
      <c r="B26" s="213"/>
      <c r="C26" s="213"/>
      <c r="D26" s="213"/>
      <c r="E26" s="213"/>
      <c r="F26" s="213"/>
      <c r="G26" s="213"/>
      <c r="H26" s="213"/>
      <c r="I26" s="213"/>
      <c r="J26" s="213"/>
      <c r="K26" s="213"/>
    </row>
    <row r="27" spans="1:17" x14ac:dyDescent="0.25">
      <c r="A27" s="213"/>
      <c r="B27" s="213"/>
      <c r="C27" s="213"/>
      <c r="D27" s="213"/>
      <c r="E27" s="213"/>
      <c r="F27" s="213"/>
      <c r="G27" s="213"/>
      <c r="H27" s="213"/>
      <c r="I27" s="213"/>
      <c r="J27" s="213"/>
      <c r="K27" s="213"/>
      <c r="M27" s="52" t="s">
        <v>2448</v>
      </c>
    </row>
    <row r="28" spans="1:17" x14ac:dyDescent="0.25">
      <c r="M28" s="80"/>
      <c r="N28" s="172" t="s">
        <v>670</v>
      </c>
      <c r="O28" s="83" t="s">
        <v>671</v>
      </c>
      <c r="P28" s="213"/>
      <c r="Q28" s="207" t="s">
        <v>501</v>
      </c>
    </row>
    <row r="29" spans="1:17" x14ac:dyDescent="0.25">
      <c r="M29" s="105" t="s">
        <v>522</v>
      </c>
      <c r="N29" s="173">
        <f>IF(ISBLANK(J23),"",J23)</f>
        <v>23</v>
      </c>
      <c r="O29" s="80">
        <f>IF(ISBLANK(I23),"",I23)</f>
        <v>14</v>
      </c>
      <c r="P29" s="213"/>
    </row>
    <row r="30" spans="1:17" ht="27.75" customHeight="1" x14ac:dyDescent="0.25">
      <c r="M30" s="106" t="s">
        <v>523</v>
      </c>
      <c r="N30" s="222">
        <f>IF(ISBLANK(G23),"",G23)</f>
        <v>50</v>
      </c>
      <c r="O30" s="107">
        <f>IF(ISBLANK(F23),"",F23)</f>
        <v>66</v>
      </c>
      <c r="P30" s="213"/>
    </row>
    <row r="31" spans="1:17" ht="27.75" customHeight="1" x14ac:dyDescent="0.25">
      <c r="M31" s="108" t="s">
        <v>524</v>
      </c>
      <c r="N31" s="223">
        <f>IF(ISBLANK(D23),"",D23)</f>
        <v>8</v>
      </c>
      <c r="O31" s="109">
        <f>IF(ISBLANK(C23),"",C23)</f>
        <v>29</v>
      </c>
      <c r="P31" s="213"/>
    </row>
  </sheetData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3:D8"/>
  <sheetViews>
    <sheetView zoomScale="90" zoomScaleNormal="90" workbookViewId="0"/>
  </sheetViews>
  <sheetFormatPr defaultRowHeight="15" x14ac:dyDescent="0.25"/>
  <cols>
    <col min="1" max="1" width="25.85546875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2.28515625" style="29" customWidth="1"/>
    <col min="9" max="9" width="13" style="29" customWidth="1"/>
    <col min="10" max="10" width="12.42578125" style="29" customWidth="1"/>
    <col min="11" max="11" width="13.7109375" style="29" customWidth="1"/>
    <col min="12" max="12" width="15.5703125" style="29" customWidth="1"/>
    <col min="13" max="16384" width="9.140625" style="29"/>
  </cols>
  <sheetData>
    <row r="3" spans="1:4" ht="18.75" x14ac:dyDescent="0.3">
      <c r="A3" s="32" t="s">
        <v>2811</v>
      </c>
    </row>
    <row r="5" spans="1:4" ht="30" x14ac:dyDescent="0.25">
      <c r="A5" s="687" t="s">
        <v>481</v>
      </c>
      <c r="B5" s="657">
        <v>350611</v>
      </c>
      <c r="D5" s="255"/>
    </row>
    <row r="6" spans="1:4" ht="30" x14ac:dyDescent="0.25">
      <c r="A6" s="688" t="s">
        <v>482</v>
      </c>
      <c r="B6" s="619">
        <v>261704</v>
      </c>
      <c r="D6" s="255"/>
    </row>
    <row r="7" spans="1:4" x14ac:dyDescent="0.25">
      <c r="B7" s="255"/>
      <c r="D7" s="255"/>
    </row>
    <row r="8" spans="1:4" x14ac:dyDescent="0.25">
      <c r="B8" s="1098">
        <v>2022</v>
      </c>
      <c r="C8" s="587" t="s">
        <v>884</v>
      </c>
      <c r="D8" s="255"/>
    </row>
  </sheetData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2:N8"/>
  <sheetViews>
    <sheetView workbookViewId="0"/>
  </sheetViews>
  <sheetFormatPr defaultRowHeight="15" x14ac:dyDescent="0.25"/>
  <cols>
    <col min="1" max="1" width="11.42578125" style="29" customWidth="1"/>
    <col min="2" max="2" width="13.42578125" style="29" customWidth="1"/>
    <col min="3" max="5" width="9.7109375" style="29" customWidth="1"/>
    <col min="6" max="8" width="12.5703125" style="29" customWidth="1"/>
    <col min="9" max="11" width="9.5703125" style="29" customWidth="1"/>
    <col min="12" max="14" width="9" style="29" customWidth="1"/>
    <col min="15" max="16384" width="9.140625" style="29"/>
  </cols>
  <sheetData>
    <row r="2" spans="1:14" ht="15.75" x14ac:dyDescent="0.25">
      <c r="A2" s="36"/>
    </row>
    <row r="3" spans="1:14" ht="54.75" customHeight="1" x14ac:dyDescent="0.25">
      <c r="A3" s="1197" t="s">
        <v>4</v>
      </c>
      <c r="B3" s="610" t="s">
        <v>1040</v>
      </c>
      <c r="C3" s="1224" t="s">
        <v>1041</v>
      </c>
      <c r="D3" s="1225"/>
      <c r="E3" s="1226"/>
      <c r="F3" s="1224" t="s">
        <v>1442</v>
      </c>
      <c r="G3" s="1225"/>
      <c r="H3" s="1226"/>
      <c r="I3" s="1224" t="s">
        <v>476</v>
      </c>
      <c r="J3" s="1225"/>
      <c r="K3" s="1226"/>
      <c r="L3" s="1224" t="s">
        <v>475</v>
      </c>
      <c r="M3" s="1225"/>
      <c r="N3" s="1226"/>
    </row>
    <row r="4" spans="1:14" x14ac:dyDescent="0.25">
      <c r="A4" s="1198"/>
      <c r="B4" s="684" t="s">
        <v>16</v>
      </c>
      <c r="C4" s="684" t="s">
        <v>16</v>
      </c>
      <c r="D4" s="685" t="s">
        <v>17</v>
      </c>
      <c r="E4" s="686" t="s">
        <v>18</v>
      </c>
      <c r="F4" s="684" t="s">
        <v>16</v>
      </c>
      <c r="G4" s="685" t="s">
        <v>17</v>
      </c>
      <c r="H4" s="686" t="s">
        <v>18</v>
      </c>
      <c r="I4" s="684" t="s">
        <v>16</v>
      </c>
      <c r="J4" s="685" t="s">
        <v>17</v>
      </c>
      <c r="K4" s="686" t="s">
        <v>18</v>
      </c>
      <c r="L4" s="684" t="s">
        <v>16</v>
      </c>
      <c r="M4" s="685" t="s">
        <v>17</v>
      </c>
      <c r="N4" s="686" t="s">
        <v>18</v>
      </c>
    </row>
    <row r="5" spans="1:14" x14ac:dyDescent="0.25">
      <c r="A5" s="219">
        <v>2019</v>
      </c>
      <c r="B5" s="612"/>
      <c r="C5" s="612"/>
      <c r="D5" s="613"/>
      <c r="E5" s="947"/>
      <c r="F5" s="612"/>
      <c r="G5" s="613"/>
      <c r="H5" s="947"/>
      <c r="I5" s="612"/>
      <c r="J5" s="613"/>
      <c r="K5" s="947"/>
      <c r="L5" s="612"/>
      <c r="M5" s="613"/>
      <c r="N5" s="947"/>
    </row>
    <row r="6" spans="1:14" x14ac:dyDescent="0.25">
      <c r="A6" s="288">
        <v>2020</v>
      </c>
      <c r="B6" s="459">
        <v>3</v>
      </c>
      <c r="C6" s="459"/>
      <c r="D6" s="460"/>
      <c r="E6" s="978"/>
      <c r="F6" s="459">
        <v>0</v>
      </c>
      <c r="G6" s="460">
        <v>0</v>
      </c>
      <c r="H6" s="978">
        <v>0</v>
      </c>
      <c r="I6" s="459">
        <v>0.1</v>
      </c>
      <c r="J6" s="460">
        <v>0.2</v>
      </c>
      <c r="K6" s="978">
        <v>0</v>
      </c>
      <c r="L6" s="459"/>
      <c r="M6" s="460"/>
      <c r="N6" s="978"/>
    </row>
    <row r="7" spans="1:14" x14ac:dyDescent="0.25">
      <c r="A7" s="288">
        <v>2021</v>
      </c>
      <c r="B7" s="603">
        <v>3</v>
      </c>
      <c r="C7" s="603"/>
      <c r="D7" s="614"/>
      <c r="E7" s="982"/>
      <c r="F7" s="603">
        <v>0</v>
      </c>
      <c r="G7" s="614">
        <v>0</v>
      </c>
      <c r="H7" s="982">
        <v>0</v>
      </c>
      <c r="I7" s="603">
        <v>-0.7</v>
      </c>
      <c r="J7" s="614">
        <v>-0.5</v>
      </c>
      <c r="K7" s="982">
        <v>-1</v>
      </c>
      <c r="L7" s="603"/>
      <c r="M7" s="614"/>
      <c r="N7" s="982"/>
    </row>
    <row r="8" spans="1:14" x14ac:dyDescent="0.25">
      <c r="A8" s="221">
        <v>2022</v>
      </c>
      <c r="B8" s="949">
        <v>3</v>
      </c>
      <c r="C8" s="949"/>
      <c r="D8" s="983"/>
      <c r="E8" s="981"/>
      <c r="F8" s="949">
        <v>0</v>
      </c>
      <c r="G8" s="983">
        <v>0</v>
      </c>
      <c r="H8" s="981">
        <v>0</v>
      </c>
      <c r="I8" s="949">
        <v>1.6</v>
      </c>
      <c r="J8" s="983">
        <v>2.6</v>
      </c>
      <c r="K8" s="981">
        <v>0.3</v>
      </c>
      <c r="L8" s="949"/>
      <c r="M8" s="983"/>
      <c r="N8" s="981"/>
    </row>
  </sheetData>
  <mergeCells count="5">
    <mergeCell ref="C3:E3"/>
    <mergeCell ref="F3:H3"/>
    <mergeCell ref="I3:K3"/>
    <mergeCell ref="L3:N3"/>
    <mergeCell ref="A3:A4"/>
  </mergeCells>
  <pageMargins left="0.7" right="0.7" top="0.75" bottom="0.75" header="0.3" footer="0.3"/>
  <pageSetup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M47"/>
  <sheetViews>
    <sheetView zoomScale="90" zoomScaleNormal="90" workbookViewId="0">
      <selection activeCell="F2" sqref="F2"/>
    </sheetView>
  </sheetViews>
  <sheetFormatPr defaultRowHeight="15" x14ac:dyDescent="0.25"/>
  <cols>
    <col min="1" max="1" width="31.28515625" style="29" customWidth="1"/>
    <col min="2" max="3" width="15.7109375" style="29" customWidth="1"/>
    <col min="4" max="4" width="15.28515625" style="29" customWidth="1"/>
    <col min="5" max="5" width="12.28515625" style="29" customWidth="1"/>
    <col min="6" max="6" width="13.7109375" style="29" customWidth="1"/>
    <col min="7" max="7" width="15.5703125" style="29" customWidth="1"/>
    <col min="8" max="8" width="31.28515625" style="29" customWidth="1"/>
    <col min="9" max="10" width="15.7109375" style="29" customWidth="1"/>
    <col min="11" max="11" width="15.28515625" style="29" customWidth="1"/>
    <col min="12" max="12" width="12.28515625" style="29" customWidth="1"/>
    <col min="13" max="16384" width="9.140625" style="29"/>
  </cols>
  <sheetData>
    <row r="1" spans="1:13" x14ac:dyDescent="0.25">
      <c r="A1" s="255"/>
      <c r="B1" s="255"/>
      <c r="C1" s="255"/>
      <c r="D1" s="255"/>
      <c r="E1" s="255"/>
      <c r="F1" s="255"/>
      <c r="G1" s="255"/>
      <c r="H1" s="255"/>
      <c r="I1" s="255"/>
      <c r="J1" s="255"/>
      <c r="K1" s="255"/>
      <c r="L1" s="255"/>
      <c r="M1" s="255"/>
    </row>
    <row r="2" spans="1:13" ht="20.25" customHeight="1" x14ac:dyDescent="0.3">
      <c r="A2" s="1228" t="s">
        <v>1589</v>
      </c>
      <c r="B2" s="1228"/>
      <c r="C2" s="1228"/>
      <c r="D2" s="1228"/>
      <c r="E2" s="1228"/>
      <c r="F2" s="269"/>
      <c r="G2" s="365"/>
      <c r="H2" s="1228" t="s">
        <v>2449</v>
      </c>
      <c r="I2" s="1228"/>
      <c r="J2" s="1228"/>
      <c r="K2" s="1228"/>
      <c r="L2" s="1228"/>
      <c r="M2" s="269"/>
    </row>
    <row r="3" spans="1:13" x14ac:dyDescent="0.25">
      <c r="A3" s="260"/>
      <c r="B3" s="260"/>
      <c r="C3" s="260"/>
      <c r="D3" s="255"/>
      <c r="E3" s="255"/>
      <c r="F3" s="255"/>
      <c r="G3" s="365"/>
      <c r="H3" s="260"/>
      <c r="I3" s="260"/>
      <c r="J3" s="260"/>
      <c r="K3" s="255"/>
      <c r="L3" s="255"/>
      <c r="M3" s="255"/>
    </row>
    <row r="4" spans="1:13" x14ac:dyDescent="0.25">
      <c r="A4" s="268"/>
      <c r="B4" s="542" t="s">
        <v>126</v>
      </c>
      <c r="C4" s="542" t="s">
        <v>127</v>
      </c>
      <c r="D4" s="255"/>
      <c r="E4" s="255"/>
      <c r="G4" s="113"/>
      <c r="H4" s="268"/>
      <c r="I4" s="542" t="s">
        <v>126</v>
      </c>
      <c r="J4" s="542" t="s">
        <v>127</v>
      </c>
      <c r="K4" s="255"/>
      <c r="L4" s="255"/>
    </row>
    <row r="5" spans="1:13" ht="15" customHeight="1" x14ac:dyDescent="0.25">
      <c r="A5" s="176" t="s">
        <v>594</v>
      </c>
      <c r="B5" s="209">
        <v>23</v>
      </c>
      <c r="C5" s="209">
        <v>17</v>
      </c>
      <c r="G5" s="113"/>
      <c r="H5" s="176" t="s">
        <v>594</v>
      </c>
      <c r="I5" s="209">
        <v>27</v>
      </c>
      <c r="J5" s="209">
        <v>23</v>
      </c>
    </row>
    <row r="6" spans="1:13" ht="15" customHeight="1" x14ac:dyDescent="0.25">
      <c r="A6" s="177" t="s">
        <v>595</v>
      </c>
      <c r="B6" s="210">
        <v>844</v>
      </c>
      <c r="C6" s="210">
        <v>171</v>
      </c>
      <c r="G6" s="113"/>
      <c r="H6" s="177" t="s">
        <v>595</v>
      </c>
      <c r="I6" s="210">
        <v>296</v>
      </c>
      <c r="J6" s="210">
        <v>97</v>
      </c>
    </row>
    <row r="7" spans="1:13" ht="15" customHeight="1" x14ac:dyDescent="0.25">
      <c r="A7" s="177" t="s">
        <v>596</v>
      </c>
      <c r="B7" s="210">
        <v>1555</v>
      </c>
      <c r="C7" s="210">
        <v>996</v>
      </c>
      <c r="G7" s="113"/>
      <c r="H7" s="177" t="s">
        <v>596</v>
      </c>
      <c r="I7" s="210">
        <v>865</v>
      </c>
      <c r="J7" s="210">
        <v>521</v>
      </c>
    </row>
    <row r="8" spans="1:13" ht="15" customHeight="1" x14ac:dyDescent="0.25">
      <c r="A8" s="177" t="s">
        <v>597</v>
      </c>
      <c r="B8" s="210">
        <v>2038</v>
      </c>
      <c r="C8" s="210">
        <v>1834</v>
      </c>
      <c r="G8" s="113"/>
      <c r="H8" s="177" t="s">
        <v>597</v>
      </c>
      <c r="I8" s="210">
        <v>1692</v>
      </c>
      <c r="J8" s="210">
        <v>1302</v>
      </c>
    </row>
    <row r="9" spans="1:13" ht="15" customHeight="1" x14ac:dyDescent="0.25">
      <c r="A9" s="177" t="s">
        <v>598</v>
      </c>
      <c r="B9" s="210">
        <v>3429</v>
      </c>
      <c r="C9" s="210">
        <v>4372</v>
      </c>
      <c r="G9" s="113"/>
      <c r="H9" s="177" t="s">
        <v>598</v>
      </c>
      <c r="I9" s="210">
        <v>3382</v>
      </c>
      <c r="J9" s="210">
        <v>4206</v>
      </c>
    </row>
    <row r="10" spans="1:13" ht="15" customHeight="1" x14ac:dyDescent="0.25">
      <c r="A10" s="177" t="s">
        <v>599</v>
      </c>
      <c r="B10" s="210">
        <v>371</v>
      </c>
      <c r="C10" s="210">
        <v>498</v>
      </c>
      <c r="G10" s="113"/>
      <c r="H10" s="177" t="s">
        <v>599</v>
      </c>
      <c r="I10" s="210">
        <v>396</v>
      </c>
      <c r="J10" s="210">
        <v>442</v>
      </c>
    </row>
    <row r="11" spans="1:13" ht="15" customHeight="1" x14ac:dyDescent="0.25">
      <c r="A11" s="178" t="s">
        <v>600</v>
      </c>
      <c r="B11" s="211">
        <v>463</v>
      </c>
      <c r="C11" s="211">
        <v>566</v>
      </c>
      <c r="G11" s="113"/>
      <c r="H11" s="178" t="s">
        <v>600</v>
      </c>
      <c r="I11" s="211">
        <v>728</v>
      </c>
      <c r="J11" s="211">
        <v>710</v>
      </c>
    </row>
    <row r="12" spans="1:13" x14ac:dyDescent="0.25">
      <c r="G12" s="113"/>
    </row>
    <row r="13" spans="1:13" x14ac:dyDescent="0.25">
      <c r="A13" s="255"/>
      <c r="B13" s="255"/>
      <c r="C13" s="255"/>
      <c r="D13" s="255"/>
      <c r="E13" s="255"/>
      <c r="F13" s="255"/>
      <c r="G13" s="365"/>
      <c r="H13" s="255"/>
      <c r="I13" s="255"/>
      <c r="J13" s="255"/>
      <c r="K13" s="255"/>
      <c r="L13" s="255"/>
      <c r="M13" s="255"/>
    </row>
    <row r="14" spans="1:13" ht="15.75" customHeight="1" x14ac:dyDescent="0.3">
      <c r="A14" s="1228" t="s">
        <v>1589</v>
      </c>
      <c r="B14" s="1228"/>
      <c r="C14" s="1228"/>
      <c r="D14" s="1228"/>
      <c r="E14" s="1228"/>
      <c r="F14" s="269"/>
      <c r="G14" s="365"/>
      <c r="H14" s="1228" t="s">
        <v>2449</v>
      </c>
      <c r="I14" s="1228"/>
      <c r="J14" s="1228"/>
      <c r="K14" s="1228"/>
      <c r="L14" s="1228"/>
      <c r="M14" s="269"/>
    </row>
    <row r="15" spans="1:13" x14ac:dyDescent="0.25">
      <c r="A15" s="260"/>
      <c r="B15" s="260"/>
      <c r="C15" s="260"/>
      <c r="D15" s="255"/>
      <c r="E15" s="255"/>
      <c r="F15" s="255"/>
      <c r="G15" s="365"/>
      <c r="H15" s="260"/>
      <c r="I15" s="260"/>
      <c r="J15" s="260"/>
      <c r="K15" s="255"/>
      <c r="L15" s="255"/>
      <c r="M15" s="255"/>
    </row>
    <row r="16" spans="1:13" x14ac:dyDescent="0.25">
      <c r="A16" s="268"/>
      <c r="B16" s="542" t="s">
        <v>126</v>
      </c>
      <c r="C16" s="542" t="s">
        <v>127</v>
      </c>
      <c r="D16" s="255"/>
      <c r="E16" s="255"/>
      <c r="F16" s="255"/>
      <c r="G16" s="365"/>
      <c r="H16" s="268"/>
      <c r="I16" s="542" t="s">
        <v>126</v>
      </c>
      <c r="J16" s="542" t="s">
        <v>127</v>
      </c>
      <c r="K16" s="255"/>
      <c r="L16" s="255"/>
      <c r="M16" s="255"/>
    </row>
    <row r="17" spans="1:13" ht="15" customHeight="1" x14ac:dyDescent="0.25">
      <c r="A17" s="176" t="s">
        <v>594</v>
      </c>
      <c r="B17" s="179">
        <f>IF(ISBLANK(B5),"0",B5)</f>
        <v>23</v>
      </c>
      <c r="C17" s="180">
        <f>IF(ISBLANK(C5),"0",C5)</f>
        <v>17</v>
      </c>
      <c r="G17" s="113"/>
      <c r="H17" s="176" t="s">
        <v>594</v>
      </c>
      <c r="I17" s="179">
        <f>IF(ISBLANK(I5),"0",I5)</f>
        <v>27</v>
      </c>
      <c r="J17" s="180">
        <f>IF(ISBLANK(J5),"0",J5)</f>
        <v>23</v>
      </c>
    </row>
    <row r="18" spans="1:13" ht="15" customHeight="1" x14ac:dyDescent="0.25">
      <c r="A18" s="177" t="s">
        <v>595</v>
      </c>
      <c r="B18" s="181">
        <f t="shared" ref="B18:C18" si="0">IF(ISBLANK(B6),"0",B6)</f>
        <v>844</v>
      </c>
      <c r="C18" s="182">
        <f t="shared" si="0"/>
        <v>171</v>
      </c>
      <c r="G18" s="113"/>
      <c r="H18" s="177" t="s">
        <v>595</v>
      </c>
      <c r="I18" s="181">
        <f t="shared" ref="I18:J18" si="1">IF(ISBLANK(I6),"0",I6)</f>
        <v>296</v>
      </c>
      <c r="J18" s="182">
        <f t="shared" si="1"/>
        <v>97</v>
      </c>
    </row>
    <row r="19" spans="1:13" ht="15" customHeight="1" x14ac:dyDescent="0.25">
      <c r="A19" s="177" t="s">
        <v>596</v>
      </c>
      <c r="B19" s="181">
        <f t="shared" ref="B19:C19" si="2">IF(ISBLANK(B7),"0",B7)</f>
        <v>1555</v>
      </c>
      <c r="C19" s="182">
        <f t="shared" si="2"/>
        <v>996</v>
      </c>
      <c r="G19" s="113"/>
      <c r="H19" s="177" t="s">
        <v>596</v>
      </c>
      <c r="I19" s="181">
        <f t="shared" ref="I19:J19" si="3">IF(ISBLANK(I7),"0",I7)</f>
        <v>865</v>
      </c>
      <c r="J19" s="182">
        <f t="shared" si="3"/>
        <v>521</v>
      </c>
    </row>
    <row r="20" spans="1:13" ht="15" customHeight="1" x14ac:dyDescent="0.25">
      <c r="A20" s="177" t="s">
        <v>597</v>
      </c>
      <c r="B20" s="181">
        <f t="shared" ref="B20:C20" si="4">IF(ISBLANK(B8),"0",B8)</f>
        <v>2038</v>
      </c>
      <c r="C20" s="182">
        <f t="shared" si="4"/>
        <v>1834</v>
      </c>
      <c r="G20" s="113"/>
      <c r="H20" s="177" t="s">
        <v>597</v>
      </c>
      <c r="I20" s="181">
        <f t="shared" ref="I20:J20" si="5">IF(ISBLANK(I8),"0",I8)</f>
        <v>1692</v>
      </c>
      <c r="J20" s="182">
        <f t="shared" si="5"/>
        <v>1302</v>
      </c>
    </row>
    <row r="21" spans="1:13" ht="15" customHeight="1" x14ac:dyDescent="0.25">
      <c r="A21" s="177" t="s">
        <v>598</v>
      </c>
      <c r="B21" s="181">
        <f t="shared" ref="B21:C21" si="6">IF(ISBLANK(B9),"0",B9)</f>
        <v>3429</v>
      </c>
      <c r="C21" s="182">
        <f t="shared" si="6"/>
        <v>4372</v>
      </c>
      <c r="G21" s="113"/>
      <c r="H21" s="177" t="s">
        <v>598</v>
      </c>
      <c r="I21" s="181">
        <f t="shared" ref="I21:J21" si="7">IF(ISBLANK(I9),"0",I9)</f>
        <v>3382</v>
      </c>
      <c r="J21" s="182">
        <f t="shared" si="7"/>
        <v>4206</v>
      </c>
    </row>
    <row r="22" spans="1:13" ht="15" customHeight="1" x14ac:dyDescent="0.25">
      <c r="A22" s="177" t="s">
        <v>599</v>
      </c>
      <c r="B22" s="181">
        <f t="shared" ref="B22:C22" si="8">IF(ISBLANK(B10),"0",B10)</f>
        <v>371</v>
      </c>
      <c r="C22" s="182">
        <f t="shared" si="8"/>
        <v>498</v>
      </c>
      <c r="G22" s="113"/>
      <c r="H22" s="177" t="s">
        <v>599</v>
      </c>
      <c r="I22" s="181">
        <f t="shared" ref="I22:J22" si="9">IF(ISBLANK(I10),"0",I10)</f>
        <v>396</v>
      </c>
      <c r="J22" s="182">
        <f t="shared" si="9"/>
        <v>442</v>
      </c>
    </row>
    <row r="23" spans="1:13" ht="15" customHeight="1" x14ac:dyDescent="0.25">
      <c r="A23" s="178" t="s">
        <v>600</v>
      </c>
      <c r="B23" s="183">
        <f t="shared" ref="B23:C23" si="10">IF(ISBLANK(B11),"0",B11)</f>
        <v>463</v>
      </c>
      <c r="C23" s="184">
        <f t="shared" si="10"/>
        <v>566</v>
      </c>
      <c r="G23" s="113"/>
      <c r="H23" s="178" t="s">
        <v>600</v>
      </c>
      <c r="I23" s="183">
        <f t="shared" ref="I23:J23" si="11">IF(ISBLANK(I11),"0",I11)</f>
        <v>728</v>
      </c>
      <c r="J23" s="184">
        <f t="shared" si="11"/>
        <v>710</v>
      </c>
    </row>
    <row r="24" spans="1:13" x14ac:dyDescent="0.25">
      <c r="G24" s="113"/>
    </row>
    <row r="25" spans="1:13" x14ac:dyDescent="0.25">
      <c r="A25" s="255"/>
      <c r="B25" s="255"/>
      <c r="C25" s="255"/>
      <c r="D25" s="255"/>
      <c r="E25" s="255"/>
      <c r="F25" s="255"/>
      <c r="G25" s="113"/>
      <c r="H25" s="255"/>
      <c r="I25" s="255"/>
      <c r="J25" s="255"/>
      <c r="K25" s="255"/>
      <c r="L25" s="255"/>
      <c r="M25" s="255"/>
    </row>
    <row r="26" spans="1:13" ht="15.75" customHeight="1" x14ac:dyDescent="0.3">
      <c r="A26" s="1227" t="s">
        <v>1589</v>
      </c>
      <c r="B26" s="1228"/>
      <c r="C26" s="1228"/>
      <c r="D26" s="1228"/>
      <c r="E26" s="1228"/>
      <c r="F26" s="255"/>
      <c r="G26" s="113"/>
      <c r="H26" s="1228" t="s">
        <v>2449</v>
      </c>
      <c r="I26" s="1228"/>
      <c r="J26" s="1228"/>
      <c r="K26" s="1228"/>
      <c r="L26" s="1228"/>
      <c r="M26" s="255"/>
    </row>
    <row r="27" spans="1:13" x14ac:dyDescent="0.25">
      <c r="A27" s="260"/>
      <c r="B27" s="260"/>
      <c r="C27" s="260"/>
      <c r="D27" s="255"/>
      <c r="E27" s="255"/>
      <c r="F27" s="255"/>
      <c r="G27" s="113"/>
      <c r="H27" s="260"/>
      <c r="I27" s="260"/>
      <c r="J27" s="260"/>
      <c r="K27" s="255"/>
      <c r="L27" s="255"/>
      <c r="M27" s="255"/>
    </row>
    <row r="28" spans="1:13" x14ac:dyDescent="0.25">
      <c r="A28" s="185"/>
      <c r="B28" s="542" t="s">
        <v>126</v>
      </c>
      <c r="C28" s="542" t="s">
        <v>127</v>
      </c>
      <c r="D28" s="255"/>
      <c r="E28" s="255"/>
      <c r="F28" s="255"/>
      <c r="G28" s="113"/>
      <c r="H28" s="185"/>
      <c r="I28" s="542" t="s">
        <v>126</v>
      </c>
      <c r="J28" s="542" t="s">
        <v>127</v>
      </c>
      <c r="K28" s="255"/>
      <c r="L28" s="255"/>
      <c r="M28" s="255"/>
    </row>
    <row r="29" spans="1:13" ht="15" customHeight="1" x14ac:dyDescent="0.25">
      <c r="A29" s="176" t="s">
        <v>601</v>
      </c>
      <c r="B29" s="186">
        <f>B17/SUM(B17:B23)*100</f>
        <v>0.26367075547403418</v>
      </c>
      <c r="C29" s="186">
        <f>C17/SUM(C17:C23)*100</f>
        <v>0.20108824225218833</v>
      </c>
      <c r="D29" s="255"/>
      <c r="E29" s="255"/>
      <c r="G29" s="113"/>
      <c r="H29" s="176" t="s">
        <v>601</v>
      </c>
      <c r="I29" s="186">
        <f>I17/SUM(I17:I23)*100</f>
        <v>0.36555645816409427</v>
      </c>
      <c r="J29" s="186">
        <f>J17/SUM(J17:J23)*100</f>
        <v>0.31502533899465829</v>
      </c>
      <c r="K29" s="255"/>
      <c r="L29" s="255"/>
    </row>
    <row r="30" spans="1:13" ht="15" customHeight="1" x14ac:dyDescent="0.25">
      <c r="A30" s="177" t="s">
        <v>602</v>
      </c>
      <c r="B30" s="187">
        <f>B18/SUM(B17:B23)*100</f>
        <v>9.6755703313080375</v>
      </c>
      <c r="C30" s="187">
        <f>C18/SUM(C17:C23)*100</f>
        <v>2.0227111426543645</v>
      </c>
      <c r="D30" s="255"/>
      <c r="E30" s="255"/>
      <c r="G30" s="113"/>
      <c r="H30" s="177" t="s">
        <v>602</v>
      </c>
      <c r="I30" s="187">
        <f>I18/SUM(I17:I23)*100</f>
        <v>4.007581911724885</v>
      </c>
      <c r="J30" s="187">
        <f>J18/SUM(J17:J23)*100</f>
        <v>1.3285851253252978</v>
      </c>
      <c r="K30" s="255"/>
      <c r="L30" s="255"/>
    </row>
    <row r="31" spans="1:13" ht="15" customHeight="1" x14ac:dyDescent="0.25">
      <c r="A31" s="177" t="s">
        <v>603</v>
      </c>
      <c r="B31" s="187">
        <f>B19/SUM(B17:B23)*100</f>
        <v>17.826435859222745</v>
      </c>
      <c r="C31" s="187">
        <f>C19/SUM(C17:C23)*100</f>
        <v>11.781405251951739</v>
      </c>
      <c r="D31" s="255"/>
      <c r="E31" s="255"/>
      <c r="G31" s="113"/>
      <c r="H31" s="177" t="s">
        <v>603</v>
      </c>
      <c r="I31" s="187">
        <f>I19/SUM(I17:I23)*100</f>
        <v>11.711345789331167</v>
      </c>
      <c r="J31" s="187">
        <f>J19/SUM(J17:J23)*100</f>
        <v>7.136008765922476</v>
      </c>
      <c r="K31" s="255"/>
      <c r="L31" s="255"/>
    </row>
    <row r="32" spans="1:13" ht="15" customHeight="1" x14ac:dyDescent="0.25">
      <c r="A32" s="177" t="s">
        <v>604</v>
      </c>
      <c r="B32" s="187">
        <f>B20/SUM(B17:B23)*100</f>
        <v>23.36352172417746</v>
      </c>
      <c r="C32" s="187">
        <f>C20/SUM(C17:C23)*100</f>
        <v>21.693872722971374</v>
      </c>
      <c r="D32" s="255"/>
      <c r="E32" s="255"/>
      <c r="G32" s="113"/>
      <c r="H32" s="177" t="s">
        <v>604</v>
      </c>
      <c r="I32" s="187">
        <f>I20/SUM(I17:I23)*100</f>
        <v>22.908204711616573</v>
      </c>
      <c r="J32" s="187">
        <f>J20/SUM(J17:J23)*100</f>
        <v>17.833173537871524</v>
      </c>
      <c r="K32" s="255"/>
      <c r="L32" s="255"/>
    </row>
    <row r="33" spans="1:12" ht="15" customHeight="1" x14ac:dyDescent="0.25">
      <c r="A33" s="177" t="s">
        <v>605</v>
      </c>
      <c r="B33" s="187">
        <f>B21/SUM(B17:B23)*100</f>
        <v>39.309870457411442</v>
      </c>
      <c r="C33" s="187">
        <f>C21/SUM(C17:C23)*100</f>
        <v>51.715164419209849</v>
      </c>
      <c r="D33" s="255"/>
      <c r="E33" s="255"/>
      <c r="G33" s="113"/>
      <c r="H33" s="177" t="s">
        <v>605</v>
      </c>
      <c r="I33" s="187">
        <f>I21/SUM(I17:I23)*100</f>
        <v>45.789331167072838</v>
      </c>
      <c r="J33" s="187">
        <f>J21/SUM(J17:J23)*100</f>
        <v>57.608546774414457</v>
      </c>
      <c r="K33" s="255"/>
      <c r="L33" s="255"/>
    </row>
    <row r="34" spans="1:12" ht="15" customHeight="1" x14ac:dyDescent="0.25">
      <c r="A34" s="177" t="s">
        <v>606</v>
      </c>
      <c r="B34" s="187">
        <f>B22/SUM(B17:B23)*100</f>
        <v>4.253123925255073</v>
      </c>
      <c r="C34" s="187">
        <f>C22/SUM(C17:C23)*100</f>
        <v>5.8907026259758695</v>
      </c>
      <c r="D34" s="255"/>
      <c r="E34" s="255"/>
      <c r="G34" s="113"/>
      <c r="H34" s="177" t="s">
        <v>606</v>
      </c>
      <c r="I34" s="187">
        <f>I22/SUM(I17:I23)*100</f>
        <v>5.3614947197400484</v>
      </c>
      <c r="J34" s="187">
        <f>J22/SUM(J17:J23)*100</f>
        <v>6.0539652102451722</v>
      </c>
      <c r="K34" s="255"/>
      <c r="L34" s="255"/>
    </row>
    <row r="35" spans="1:12" ht="15" customHeight="1" x14ac:dyDescent="0.25">
      <c r="A35" s="178" t="s">
        <v>607</v>
      </c>
      <c r="B35" s="188">
        <f>B23/SUM(B17:B23)*100</f>
        <v>5.3078069471512093</v>
      </c>
      <c r="C35" s="188">
        <f>C23/SUM(C17:C23)*100</f>
        <v>6.6950555949846224</v>
      </c>
      <c r="D35" s="255"/>
      <c r="E35" s="255"/>
      <c r="G35" s="113"/>
      <c r="H35" s="178" t="s">
        <v>607</v>
      </c>
      <c r="I35" s="188">
        <f>I23/SUM(I17:I23)*100</f>
        <v>9.8564852423503915</v>
      </c>
      <c r="J35" s="188">
        <f>J23/SUM(J17:J23)*100</f>
        <v>9.724695247226407</v>
      </c>
      <c r="K35" s="255"/>
      <c r="L35" s="255"/>
    </row>
    <row r="36" spans="1:12" x14ac:dyDescent="0.25">
      <c r="D36" s="255"/>
      <c r="E36" s="255"/>
      <c r="G36" s="113"/>
      <c r="K36" s="255"/>
      <c r="L36" s="255"/>
    </row>
    <row r="37" spans="1:12" x14ac:dyDescent="0.25">
      <c r="A37" s="255"/>
      <c r="B37" s="255"/>
      <c r="C37" s="255"/>
      <c r="D37" s="255"/>
      <c r="E37" s="255"/>
      <c r="G37" s="113"/>
      <c r="H37" s="255"/>
      <c r="I37" s="255"/>
      <c r="J37" s="255"/>
      <c r="K37" s="255"/>
      <c r="L37" s="255"/>
    </row>
    <row r="38" spans="1:12" ht="18.75" x14ac:dyDescent="0.3">
      <c r="A38" s="1227" t="s">
        <v>608</v>
      </c>
      <c r="B38" s="1228"/>
      <c r="C38" s="1228"/>
      <c r="D38" s="1228"/>
      <c r="E38" s="1228"/>
      <c r="G38" s="113"/>
      <c r="H38" s="1227" t="s">
        <v>2450</v>
      </c>
      <c r="I38" s="1228"/>
      <c r="J38" s="1228"/>
      <c r="K38" s="1228"/>
      <c r="L38" s="1228"/>
    </row>
    <row r="39" spans="1:12" x14ac:dyDescent="0.25">
      <c r="A39" s="260"/>
      <c r="B39" s="260"/>
      <c r="C39" s="260"/>
      <c r="D39" s="255"/>
      <c r="E39" s="255"/>
      <c r="G39" s="113"/>
      <c r="H39" s="260"/>
      <c r="I39" s="260"/>
      <c r="J39" s="260"/>
      <c r="K39" s="255"/>
      <c r="L39" s="255"/>
    </row>
    <row r="40" spans="1:12" x14ac:dyDescent="0.25">
      <c r="A40" s="185"/>
      <c r="B40" s="542" t="s">
        <v>496</v>
      </c>
      <c r="C40" s="542" t="s">
        <v>497</v>
      </c>
      <c r="D40" s="255"/>
      <c r="E40" s="255"/>
      <c r="G40" s="113"/>
      <c r="H40" s="185"/>
      <c r="I40" s="542" t="s">
        <v>496</v>
      </c>
      <c r="J40" s="542" t="s">
        <v>497</v>
      </c>
      <c r="K40" s="255"/>
      <c r="L40" s="255"/>
    </row>
    <row r="41" spans="1:12" x14ac:dyDescent="0.25">
      <c r="A41" s="176" t="s">
        <v>609</v>
      </c>
      <c r="B41" s="186">
        <f t="shared" ref="B41:C47" si="12">B29</f>
        <v>0.26367075547403418</v>
      </c>
      <c r="C41" s="186">
        <f t="shared" si="12"/>
        <v>0.20108824225218833</v>
      </c>
      <c r="G41" s="113"/>
      <c r="H41" s="176" t="s">
        <v>609</v>
      </c>
      <c r="I41" s="186">
        <f t="shared" ref="I41:J41" si="13">I29</f>
        <v>0.36555645816409427</v>
      </c>
      <c r="J41" s="186">
        <f t="shared" si="13"/>
        <v>0.31502533899465829</v>
      </c>
    </row>
    <row r="42" spans="1:12" x14ac:dyDescent="0.25">
      <c r="A42" s="177" t="s">
        <v>610</v>
      </c>
      <c r="B42" s="187">
        <f t="shared" si="12"/>
        <v>9.6755703313080375</v>
      </c>
      <c r="C42" s="187">
        <f t="shared" si="12"/>
        <v>2.0227111426543645</v>
      </c>
      <c r="G42" s="113"/>
      <c r="H42" s="177" t="s">
        <v>610</v>
      </c>
      <c r="I42" s="187">
        <f t="shared" ref="I42:J42" si="14">I30</f>
        <v>4.007581911724885</v>
      </c>
      <c r="J42" s="187">
        <f t="shared" si="14"/>
        <v>1.3285851253252978</v>
      </c>
    </row>
    <row r="43" spans="1:12" x14ac:dyDescent="0.25">
      <c r="A43" s="177" t="s">
        <v>611</v>
      </c>
      <c r="B43" s="187">
        <f t="shared" si="12"/>
        <v>17.826435859222745</v>
      </c>
      <c r="C43" s="187">
        <f t="shared" si="12"/>
        <v>11.781405251951739</v>
      </c>
      <c r="G43" s="113"/>
      <c r="H43" s="177" t="s">
        <v>611</v>
      </c>
      <c r="I43" s="187">
        <f t="shared" ref="I43:J43" si="15">I31</f>
        <v>11.711345789331167</v>
      </c>
      <c r="J43" s="187">
        <f t="shared" si="15"/>
        <v>7.136008765922476</v>
      </c>
    </row>
    <row r="44" spans="1:12" x14ac:dyDescent="0.25">
      <c r="A44" s="177" t="s">
        <v>612</v>
      </c>
      <c r="B44" s="187">
        <f t="shared" si="12"/>
        <v>23.36352172417746</v>
      </c>
      <c r="C44" s="187">
        <f t="shared" si="12"/>
        <v>21.693872722971374</v>
      </c>
      <c r="G44" s="113"/>
      <c r="H44" s="177" t="s">
        <v>612</v>
      </c>
      <c r="I44" s="187">
        <f t="shared" ref="I44:J44" si="16">I32</f>
        <v>22.908204711616573</v>
      </c>
      <c r="J44" s="187">
        <f t="shared" si="16"/>
        <v>17.833173537871524</v>
      </c>
    </row>
    <row r="45" spans="1:12" x14ac:dyDescent="0.25">
      <c r="A45" s="177" t="s">
        <v>613</v>
      </c>
      <c r="B45" s="187">
        <f t="shared" si="12"/>
        <v>39.309870457411442</v>
      </c>
      <c r="C45" s="187">
        <f t="shared" si="12"/>
        <v>51.715164419209849</v>
      </c>
      <c r="G45" s="113"/>
      <c r="H45" s="177" t="s">
        <v>613</v>
      </c>
      <c r="I45" s="187">
        <f t="shared" ref="I45:J45" si="17">I33</f>
        <v>45.789331167072838</v>
      </c>
      <c r="J45" s="187">
        <f t="shared" si="17"/>
        <v>57.608546774414457</v>
      </c>
    </row>
    <row r="46" spans="1:12" x14ac:dyDescent="0.25">
      <c r="A46" s="177" t="s">
        <v>614</v>
      </c>
      <c r="B46" s="187">
        <f t="shared" si="12"/>
        <v>4.253123925255073</v>
      </c>
      <c r="C46" s="187">
        <f t="shared" si="12"/>
        <v>5.8907026259758695</v>
      </c>
      <c r="G46" s="113"/>
      <c r="H46" s="177" t="s">
        <v>614</v>
      </c>
      <c r="I46" s="187">
        <f t="shared" ref="I46:J46" si="18">I34</f>
        <v>5.3614947197400484</v>
      </c>
      <c r="J46" s="187">
        <f t="shared" si="18"/>
        <v>6.0539652102451722</v>
      </c>
    </row>
    <row r="47" spans="1:12" x14ac:dyDescent="0.25">
      <c r="A47" s="178" t="s">
        <v>615</v>
      </c>
      <c r="B47" s="188">
        <f t="shared" si="12"/>
        <v>5.3078069471512093</v>
      </c>
      <c r="C47" s="188">
        <f t="shared" si="12"/>
        <v>6.6950555949846224</v>
      </c>
      <c r="G47" s="113"/>
      <c r="H47" s="178" t="s">
        <v>615</v>
      </c>
      <c r="I47" s="188">
        <f t="shared" ref="I47:J47" si="19">I35</f>
        <v>9.8564852423503915</v>
      </c>
      <c r="J47" s="188">
        <f t="shared" si="19"/>
        <v>9.724695247226407</v>
      </c>
    </row>
  </sheetData>
  <mergeCells count="8">
    <mergeCell ref="A38:E38"/>
    <mergeCell ref="A2:E2"/>
    <mergeCell ref="A14:E14"/>
    <mergeCell ref="A26:E26"/>
    <mergeCell ref="H2:L2"/>
    <mergeCell ref="H14:L14"/>
    <mergeCell ref="H26:L26"/>
    <mergeCell ref="H38:L38"/>
  </mergeCell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J38"/>
  <sheetViews>
    <sheetView zoomScale="90" zoomScaleNormal="90" workbookViewId="0">
      <selection activeCell="B2" sqref="B2"/>
    </sheetView>
  </sheetViews>
  <sheetFormatPr defaultRowHeight="15" x14ac:dyDescent="0.25"/>
  <cols>
    <col min="1" max="1" width="45.140625" style="29" customWidth="1"/>
    <col min="2" max="3" width="15.7109375" style="29" customWidth="1"/>
    <col min="4" max="6" width="9.140625" style="29" customWidth="1"/>
    <col min="7" max="7" width="9.140625" style="29"/>
    <col min="8" max="8" width="45.140625" style="29" customWidth="1"/>
    <col min="9" max="10" width="15.7109375" style="29" customWidth="1"/>
    <col min="11" max="16384" width="9.140625" style="29"/>
  </cols>
  <sheetData>
    <row r="1" spans="1:10" x14ac:dyDescent="0.25">
      <c r="A1" s="255"/>
      <c r="B1" s="255"/>
      <c r="C1" s="255"/>
      <c r="D1" s="255"/>
      <c r="E1" s="255"/>
      <c r="F1" s="255"/>
    </row>
    <row r="2" spans="1:10" ht="20.25" customHeight="1" x14ac:dyDescent="0.3">
      <c r="A2" s="682" t="s">
        <v>631</v>
      </c>
      <c r="B2" s="259"/>
      <c r="C2" s="259"/>
      <c r="D2" s="259"/>
      <c r="E2" s="259"/>
      <c r="F2" s="1012"/>
      <c r="H2" s="682" t="s">
        <v>2451</v>
      </c>
      <c r="I2" s="259"/>
      <c r="J2" s="259"/>
    </row>
    <row r="3" spans="1:10" x14ac:dyDescent="0.25">
      <c r="A3" s="260"/>
      <c r="B3" s="260"/>
      <c r="C3" s="260"/>
      <c r="D3" s="255"/>
      <c r="E3" s="255"/>
      <c r="F3" s="1012"/>
      <c r="H3" s="260"/>
      <c r="I3" s="260"/>
      <c r="J3" s="260"/>
    </row>
    <row r="4" spans="1:10" x14ac:dyDescent="0.25">
      <c r="A4" s="268"/>
      <c r="B4" s="542" t="s">
        <v>126</v>
      </c>
      <c r="C4" s="542" t="s">
        <v>127</v>
      </c>
      <c r="D4" s="255"/>
      <c r="E4" s="255"/>
      <c r="F4" s="1012"/>
      <c r="H4" s="268"/>
      <c r="I4" s="542" t="s">
        <v>126</v>
      </c>
      <c r="J4" s="542" t="s">
        <v>127</v>
      </c>
    </row>
    <row r="5" spans="1:10" ht="15" customHeight="1" x14ac:dyDescent="0.25">
      <c r="A5" s="176" t="s">
        <v>632</v>
      </c>
      <c r="B5" s="209">
        <v>5739</v>
      </c>
      <c r="C5" s="209">
        <v>5020</v>
      </c>
      <c r="D5" s="255"/>
      <c r="E5" s="255"/>
      <c r="F5" s="1012"/>
      <c r="H5" s="176" t="s">
        <v>632</v>
      </c>
      <c r="I5" s="209">
        <v>2569</v>
      </c>
      <c r="J5" s="209">
        <v>2022</v>
      </c>
    </row>
    <row r="6" spans="1:10" ht="15" customHeight="1" x14ac:dyDescent="0.25">
      <c r="A6" s="177" t="s">
        <v>633</v>
      </c>
      <c r="B6" s="210">
        <v>1091</v>
      </c>
      <c r="C6" s="210">
        <v>1224</v>
      </c>
      <c r="D6" s="255"/>
      <c r="E6" s="255"/>
      <c r="F6" s="1012"/>
      <c r="H6" s="177" t="s">
        <v>633</v>
      </c>
      <c r="I6" s="210">
        <v>1911</v>
      </c>
      <c r="J6" s="210">
        <v>2315</v>
      </c>
    </row>
    <row r="7" spans="1:10" ht="15" customHeight="1" x14ac:dyDescent="0.25">
      <c r="A7" s="178" t="s">
        <v>634</v>
      </c>
      <c r="B7" s="211">
        <v>1893</v>
      </c>
      <c r="C7" s="211">
        <v>2210</v>
      </c>
      <c r="D7" s="255"/>
      <c r="E7" s="255"/>
      <c r="F7" s="1012"/>
      <c r="H7" s="177" t="s">
        <v>634</v>
      </c>
      <c r="I7" s="210">
        <v>2881</v>
      </c>
      <c r="J7" s="210">
        <v>2940</v>
      </c>
    </row>
    <row r="8" spans="1:10" x14ac:dyDescent="0.25">
      <c r="D8" s="255"/>
      <c r="E8" s="255"/>
      <c r="F8" s="1012"/>
      <c r="H8" s="178" t="s">
        <v>2452</v>
      </c>
      <c r="I8" s="211">
        <v>25</v>
      </c>
      <c r="J8" s="211">
        <v>24</v>
      </c>
    </row>
    <row r="9" spans="1:10" x14ac:dyDescent="0.25">
      <c r="A9" s="255"/>
      <c r="B9" s="255"/>
      <c r="C9" s="255"/>
      <c r="D9" s="255"/>
      <c r="E9" s="255"/>
      <c r="F9" s="1012"/>
    </row>
    <row r="10" spans="1:10" ht="18.75" x14ac:dyDescent="0.3">
      <c r="A10" s="683" t="s">
        <v>631</v>
      </c>
      <c r="B10" s="259"/>
      <c r="C10" s="259"/>
      <c r="D10" s="259"/>
      <c r="E10" s="259"/>
      <c r="F10" s="1012"/>
    </row>
    <row r="11" spans="1:10" ht="18.75" x14ac:dyDescent="0.3">
      <c r="A11" s="260"/>
      <c r="B11" s="260"/>
      <c r="C11" s="260"/>
      <c r="D11" s="255"/>
      <c r="E11" s="255"/>
      <c r="F11" s="1012"/>
      <c r="H11" s="1011" t="s">
        <v>2451</v>
      </c>
      <c r="I11" s="259"/>
      <c r="J11" s="259"/>
    </row>
    <row r="12" spans="1:10" x14ac:dyDescent="0.25">
      <c r="A12" s="268"/>
      <c r="B12" s="542" t="s">
        <v>126</v>
      </c>
      <c r="C12" s="542" t="s">
        <v>127</v>
      </c>
      <c r="D12" s="255"/>
      <c r="E12" s="255"/>
      <c r="F12" s="1012"/>
      <c r="H12" s="260"/>
      <c r="I12" s="260"/>
      <c r="J12" s="260"/>
    </row>
    <row r="13" spans="1:10" ht="15" customHeight="1" x14ac:dyDescent="0.25">
      <c r="A13" s="176" t="s">
        <v>632</v>
      </c>
      <c r="B13" s="179">
        <f>IF(ISBLANK(B5),"0",B5)</f>
        <v>5739</v>
      </c>
      <c r="C13" s="180">
        <f>IF(ISBLANK(C5),"0",C5)</f>
        <v>5020</v>
      </c>
      <c r="D13" s="255"/>
      <c r="E13" s="255"/>
      <c r="F13" s="1012"/>
      <c r="H13" s="268"/>
      <c r="I13" s="542" t="s">
        <v>126</v>
      </c>
      <c r="J13" s="542" t="s">
        <v>127</v>
      </c>
    </row>
    <row r="14" spans="1:10" ht="15" customHeight="1" x14ac:dyDescent="0.25">
      <c r="A14" s="177" t="s">
        <v>633</v>
      </c>
      <c r="B14" s="181">
        <f t="shared" ref="B14:C15" si="0">IF(ISBLANK(B6),"0",B6)</f>
        <v>1091</v>
      </c>
      <c r="C14" s="182">
        <f t="shared" si="0"/>
        <v>1224</v>
      </c>
      <c r="D14" s="255"/>
      <c r="E14" s="255"/>
      <c r="F14" s="1012"/>
      <c r="H14" s="176" t="s">
        <v>632</v>
      </c>
      <c r="I14" s="179">
        <f>IF(ISBLANK(I5),"0",I5)</f>
        <v>2569</v>
      </c>
      <c r="J14" s="180">
        <f>IF(ISBLANK(J5),"0",J5)</f>
        <v>2022</v>
      </c>
    </row>
    <row r="15" spans="1:10" ht="15" customHeight="1" x14ac:dyDescent="0.25">
      <c r="A15" s="178" t="s">
        <v>634</v>
      </c>
      <c r="B15" s="183">
        <f t="shared" si="0"/>
        <v>1893</v>
      </c>
      <c r="C15" s="184">
        <f t="shared" si="0"/>
        <v>2210</v>
      </c>
      <c r="D15" s="255"/>
      <c r="E15" s="255"/>
      <c r="F15" s="1012"/>
      <c r="H15" s="177" t="s">
        <v>633</v>
      </c>
      <c r="I15" s="181">
        <f t="shared" ref="I15:J15" si="1">IF(ISBLANK(I6),"0",I6)</f>
        <v>1911</v>
      </c>
      <c r="J15" s="182">
        <f t="shared" si="1"/>
        <v>2315</v>
      </c>
    </row>
    <row r="16" spans="1:10" x14ac:dyDescent="0.25">
      <c r="D16" s="255"/>
      <c r="E16" s="255"/>
      <c r="F16" s="1012"/>
      <c r="H16" s="177" t="s">
        <v>634</v>
      </c>
      <c r="I16" s="181">
        <f t="shared" ref="I16:J16" si="2">IF(ISBLANK(I7),"0",I7)</f>
        <v>2881</v>
      </c>
      <c r="J16" s="182">
        <f t="shared" si="2"/>
        <v>2940</v>
      </c>
    </row>
    <row r="17" spans="1:10" x14ac:dyDescent="0.25">
      <c r="A17" s="255"/>
      <c r="B17" s="255"/>
      <c r="C17" s="255"/>
      <c r="D17" s="255"/>
      <c r="E17" s="255"/>
      <c r="F17" s="1012"/>
      <c r="H17" s="178" t="s">
        <v>2452</v>
      </c>
      <c r="I17" s="183">
        <f t="shared" ref="I17:J17" si="3">IF(ISBLANK(I8),"0",I8)</f>
        <v>25</v>
      </c>
      <c r="J17" s="184">
        <f t="shared" si="3"/>
        <v>24</v>
      </c>
    </row>
    <row r="18" spans="1:10" ht="15.75" customHeight="1" x14ac:dyDescent="0.3">
      <c r="A18" s="1227" t="s">
        <v>635</v>
      </c>
      <c r="B18" s="1228"/>
      <c r="C18" s="1228"/>
      <c r="D18" s="259"/>
      <c r="E18" s="259"/>
      <c r="F18" s="1012"/>
    </row>
    <row r="19" spans="1:10" x14ac:dyDescent="0.25">
      <c r="A19" s="260"/>
      <c r="B19" s="260"/>
      <c r="C19" s="260"/>
      <c r="D19" s="255"/>
      <c r="E19" s="255"/>
      <c r="F19" s="1012"/>
    </row>
    <row r="20" spans="1:10" ht="18.75" x14ac:dyDescent="0.3">
      <c r="A20" s="185"/>
      <c r="B20" s="542" t="s">
        <v>126</v>
      </c>
      <c r="C20" s="542" t="s">
        <v>127</v>
      </c>
      <c r="D20" s="255"/>
      <c r="E20" s="255"/>
      <c r="F20" s="1012"/>
      <c r="H20" s="1228" t="s">
        <v>2453</v>
      </c>
      <c r="I20" s="1228"/>
      <c r="J20" s="1228"/>
    </row>
    <row r="21" spans="1:10" ht="15" customHeight="1" x14ac:dyDescent="0.25">
      <c r="A21" s="176" t="s">
        <v>637</v>
      </c>
      <c r="B21" s="186">
        <f>B13/SUM(B13:B15)*100</f>
        <v>65.791585463716601</v>
      </c>
      <c r="C21" s="186">
        <f>C13/SUM(C13:C15)*100</f>
        <v>59.380175065057962</v>
      </c>
      <c r="D21" s="255"/>
      <c r="E21" s="255"/>
      <c r="F21" s="1012"/>
      <c r="H21" s="260"/>
      <c r="I21" s="260"/>
      <c r="J21" s="260"/>
    </row>
    <row r="22" spans="1:10" ht="15" customHeight="1" x14ac:dyDescent="0.25">
      <c r="A22" s="177" t="s">
        <v>665</v>
      </c>
      <c r="B22" s="187">
        <f>B14/SUM(B13:B15)*100</f>
        <v>12.507164966181358</v>
      </c>
      <c r="C22" s="187">
        <f>C14/SUM(C13:C15)*100</f>
        <v>14.478353442157561</v>
      </c>
      <c r="D22" s="255"/>
      <c r="E22" s="255"/>
      <c r="F22" s="1012"/>
      <c r="H22" s="185"/>
      <c r="I22" s="542" t="s">
        <v>126</v>
      </c>
      <c r="J22" s="542" t="s">
        <v>127</v>
      </c>
    </row>
    <row r="23" spans="1:10" ht="15" customHeight="1" x14ac:dyDescent="0.25">
      <c r="A23" s="178" t="s">
        <v>638</v>
      </c>
      <c r="B23" s="188">
        <f>B15/SUM(B13:B15)*100</f>
        <v>21.701249570102028</v>
      </c>
      <c r="C23" s="188">
        <f>C15/SUM(C13:C15)*100</f>
        <v>26.141471492784479</v>
      </c>
      <c r="D23" s="255"/>
      <c r="E23" s="255"/>
      <c r="F23" s="1012"/>
      <c r="H23" s="176" t="s">
        <v>637</v>
      </c>
      <c r="I23" s="186">
        <f>I14/SUM(I14:I17)*100</f>
        <v>34.782020037909561</v>
      </c>
      <c r="J23" s="186">
        <f>J14/SUM(J14:J17)*100</f>
        <v>27.694836323791261</v>
      </c>
    </row>
    <row r="24" spans="1:10" x14ac:dyDescent="0.25">
      <c r="D24" s="255"/>
      <c r="E24" s="255"/>
      <c r="F24" s="1012"/>
      <c r="H24" s="177" t="s">
        <v>665</v>
      </c>
      <c r="I24" s="187">
        <f>I15/SUM(I14:I17)*100</f>
        <v>25.873273761169781</v>
      </c>
      <c r="J24" s="187">
        <f>J15/SUM(J14:J17)*100</f>
        <v>31.707985207505825</v>
      </c>
    </row>
    <row r="25" spans="1:10" x14ac:dyDescent="0.25">
      <c r="A25" s="255"/>
      <c r="B25" s="255"/>
      <c r="C25" s="255"/>
      <c r="D25" s="255"/>
      <c r="E25" s="255"/>
      <c r="F25" s="1012"/>
      <c r="H25" s="177" t="s">
        <v>638</v>
      </c>
      <c r="I25" s="187">
        <f>I16/SUM(I14:I17)*100</f>
        <v>39.00622799891687</v>
      </c>
      <c r="J25" s="187">
        <f>J16/SUM(J14:J17)*100</f>
        <v>40.268456375838923</v>
      </c>
    </row>
    <row r="26" spans="1:10" ht="16.5" customHeight="1" x14ac:dyDescent="0.3">
      <c r="A26" s="1227" t="s">
        <v>636</v>
      </c>
      <c r="B26" s="1228"/>
      <c r="C26" s="1228"/>
      <c r="D26" s="255"/>
      <c r="E26" s="255"/>
      <c r="F26" s="1012"/>
      <c r="H26" s="178" t="s">
        <v>2455</v>
      </c>
      <c r="I26" s="188">
        <f>I17/SUM(I14:I17)*100</f>
        <v>0.33847820200379097</v>
      </c>
      <c r="J26" s="188">
        <f>J17/SUM(J14:J17)*100</f>
        <v>0.32872209286399123</v>
      </c>
    </row>
    <row r="27" spans="1:10" x14ac:dyDescent="0.25">
      <c r="A27" s="260"/>
      <c r="B27" s="260"/>
      <c r="C27" s="260"/>
      <c r="D27" s="255"/>
      <c r="E27" s="255"/>
      <c r="F27" s="1012"/>
    </row>
    <row r="28" spans="1:10" ht="18.75" x14ac:dyDescent="0.3">
      <c r="A28" s="185"/>
      <c r="B28" s="542" t="s">
        <v>496</v>
      </c>
      <c r="C28" s="542" t="s">
        <v>497</v>
      </c>
      <c r="D28" s="255"/>
      <c r="E28" s="255"/>
      <c r="F28" s="1012"/>
      <c r="H28" s="1229"/>
      <c r="I28" s="1229"/>
      <c r="J28" s="1229"/>
    </row>
    <row r="29" spans="1:10" ht="18.75" x14ac:dyDescent="0.3">
      <c r="A29" s="189" t="s">
        <v>639</v>
      </c>
      <c r="B29" s="190">
        <f t="shared" ref="B29:C31" si="4">B21</f>
        <v>65.791585463716601</v>
      </c>
      <c r="C29" s="191">
        <f t="shared" si="4"/>
        <v>59.380175065057962</v>
      </c>
      <c r="D29" s="255"/>
      <c r="E29" s="255"/>
      <c r="F29" s="1012"/>
      <c r="H29" s="1228" t="s">
        <v>2454</v>
      </c>
      <c r="I29" s="1228"/>
      <c r="J29" s="1228"/>
    </row>
    <row r="30" spans="1:10" x14ac:dyDescent="0.25">
      <c r="A30" s="192" t="s">
        <v>640</v>
      </c>
      <c r="B30" s="193">
        <f t="shared" si="4"/>
        <v>12.507164966181358</v>
      </c>
      <c r="C30" s="194">
        <f t="shared" si="4"/>
        <v>14.478353442157561</v>
      </c>
      <c r="D30" s="255"/>
      <c r="E30" s="255"/>
      <c r="F30" s="1012"/>
      <c r="H30" s="260"/>
      <c r="I30" s="260"/>
      <c r="J30" s="260"/>
    </row>
    <row r="31" spans="1:10" x14ac:dyDescent="0.25">
      <c r="A31" s="195" t="s">
        <v>641</v>
      </c>
      <c r="B31" s="196">
        <f t="shared" si="4"/>
        <v>21.701249570102028</v>
      </c>
      <c r="C31" s="197">
        <f t="shared" si="4"/>
        <v>26.141471492784479</v>
      </c>
      <c r="D31" s="255"/>
      <c r="E31" s="255"/>
      <c r="F31" s="1012"/>
      <c r="H31" s="185"/>
      <c r="I31" s="1013" t="s">
        <v>496</v>
      </c>
      <c r="J31" s="1013" t="s">
        <v>497</v>
      </c>
    </row>
    <row r="32" spans="1:10" x14ac:dyDescent="0.25">
      <c r="D32" s="255"/>
      <c r="E32" s="255"/>
      <c r="F32" s="1012"/>
      <c r="H32" s="189" t="s">
        <v>639</v>
      </c>
      <c r="I32" s="190">
        <f>I23</f>
        <v>34.782020037909561</v>
      </c>
      <c r="J32" s="191">
        <f>J23</f>
        <v>27.694836323791261</v>
      </c>
    </row>
    <row r="33" spans="4:10" x14ac:dyDescent="0.25">
      <c r="D33" s="255"/>
      <c r="E33" s="255"/>
      <c r="F33" s="1012"/>
      <c r="H33" s="192" t="s">
        <v>640</v>
      </c>
      <c r="I33" s="193">
        <f t="shared" ref="I33:J33" si="5">I24</f>
        <v>25.873273761169781</v>
      </c>
      <c r="J33" s="194">
        <f t="shared" si="5"/>
        <v>31.707985207505825</v>
      </c>
    </row>
    <row r="34" spans="4:10" x14ac:dyDescent="0.25">
      <c r="D34" s="255"/>
      <c r="E34" s="255"/>
      <c r="F34" s="1012"/>
      <c r="H34" s="192" t="s">
        <v>641</v>
      </c>
      <c r="I34" s="193">
        <f t="shared" ref="I34:J34" si="6">I25</f>
        <v>39.00622799891687</v>
      </c>
      <c r="J34" s="194">
        <f t="shared" si="6"/>
        <v>40.268456375838923</v>
      </c>
    </row>
    <row r="35" spans="4:10" x14ac:dyDescent="0.25">
      <c r="D35" s="255"/>
      <c r="E35" s="255"/>
      <c r="F35" s="1012"/>
      <c r="H35" s="195" t="s">
        <v>2456</v>
      </c>
      <c r="I35" s="196">
        <f t="shared" ref="I35:J35" si="7">I26</f>
        <v>0.33847820200379097</v>
      </c>
      <c r="J35" s="197">
        <f t="shared" si="7"/>
        <v>0.32872209286399123</v>
      </c>
    </row>
    <row r="36" spans="4:10" x14ac:dyDescent="0.25">
      <c r="D36" s="255"/>
      <c r="E36" s="255"/>
      <c r="F36" s="255"/>
    </row>
    <row r="37" spans="4:10" x14ac:dyDescent="0.25">
      <c r="D37" s="255"/>
      <c r="E37" s="255"/>
      <c r="F37" s="255"/>
    </row>
    <row r="38" spans="4:10" x14ac:dyDescent="0.25">
      <c r="D38" s="255"/>
      <c r="E38" s="255"/>
      <c r="F38" s="255"/>
    </row>
  </sheetData>
  <mergeCells count="5">
    <mergeCell ref="A18:C18"/>
    <mergeCell ref="A26:C26"/>
    <mergeCell ref="H20:J20"/>
    <mergeCell ref="H28:J28"/>
    <mergeCell ref="H29:J29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2:F16"/>
  <sheetViews>
    <sheetView workbookViewId="0">
      <selection activeCell="E2" sqref="E2"/>
    </sheetView>
  </sheetViews>
  <sheetFormatPr defaultRowHeight="15" x14ac:dyDescent="0.25"/>
  <cols>
    <col min="1" max="1" width="41" bestFit="1" customWidth="1"/>
    <col min="2" max="2" width="22.7109375" customWidth="1"/>
    <col min="3" max="3" width="10.85546875" customWidth="1"/>
    <col min="4" max="4" width="30.7109375" style="29" customWidth="1"/>
    <col min="5" max="5" width="11.140625" customWidth="1"/>
  </cols>
  <sheetData>
    <row r="2" spans="1:6" ht="18.75" x14ac:dyDescent="0.3">
      <c r="A2" s="32" t="s">
        <v>1</v>
      </c>
      <c r="B2" s="34" t="s">
        <v>2916</v>
      </c>
      <c r="C2" s="255"/>
    </row>
    <row r="3" spans="1:6" s="29" customFormat="1" x14ac:dyDescent="0.25">
      <c r="A3" s="255"/>
      <c r="B3" s="255"/>
      <c r="C3" s="255"/>
      <c r="D3" s="255"/>
      <c r="E3" s="255"/>
      <c r="F3" s="255"/>
    </row>
    <row r="4" spans="1:6" s="29" customFormat="1" x14ac:dyDescent="0.25">
      <c r="A4" s="255"/>
      <c r="B4" s="255"/>
      <c r="C4" s="255"/>
      <c r="D4" s="255"/>
      <c r="E4" s="255"/>
      <c r="F4" s="255"/>
    </row>
    <row r="5" spans="1:6" x14ac:dyDescent="0.25">
      <c r="A5" s="255"/>
      <c r="B5" s="255"/>
      <c r="C5" s="255"/>
      <c r="D5" s="255"/>
      <c r="E5" s="255"/>
      <c r="F5" s="255"/>
    </row>
    <row r="6" spans="1:6" ht="15.75" x14ac:dyDescent="0.25">
      <c r="A6" s="261" t="s">
        <v>2</v>
      </c>
      <c r="B6" s="261" t="s">
        <v>3</v>
      </c>
      <c r="C6" s="261" t="s">
        <v>4</v>
      </c>
      <c r="D6" s="261" t="s">
        <v>15</v>
      </c>
      <c r="E6" s="255"/>
      <c r="F6" s="255"/>
    </row>
    <row r="7" spans="1:6" x14ac:dyDescent="0.25">
      <c r="A7" s="69" t="s">
        <v>9</v>
      </c>
      <c r="B7" s="55">
        <v>628</v>
      </c>
      <c r="C7" s="55">
        <v>2022</v>
      </c>
      <c r="D7" s="361" t="s">
        <v>825</v>
      </c>
      <c r="E7" s="899" t="s">
        <v>5</v>
      </c>
    </row>
    <row r="8" spans="1:6" x14ac:dyDescent="0.25">
      <c r="A8" s="53" t="s">
        <v>10</v>
      </c>
      <c r="B8" s="58">
        <v>41</v>
      </c>
      <c r="C8" s="58">
        <v>2022</v>
      </c>
      <c r="D8" s="129" t="s">
        <v>1362</v>
      </c>
      <c r="E8" s="902" t="s">
        <v>5</v>
      </c>
    </row>
    <row r="9" spans="1:6" x14ac:dyDescent="0.25">
      <c r="A9" s="53" t="s">
        <v>11</v>
      </c>
      <c r="B9" s="58">
        <v>17080</v>
      </c>
      <c r="C9" s="58">
        <v>2022</v>
      </c>
      <c r="D9" s="129" t="s">
        <v>1363</v>
      </c>
      <c r="E9" s="902" t="s">
        <v>5</v>
      </c>
    </row>
    <row r="10" spans="1:6" s="29" customFormat="1" x14ac:dyDescent="0.25">
      <c r="A10" s="129" t="s">
        <v>6</v>
      </c>
      <c r="B10" s="58">
        <v>27</v>
      </c>
      <c r="C10" s="58">
        <v>2022</v>
      </c>
      <c r="D10" s="129" t="s">
        <v>1363</v>
      </c>
      <c r="E10" s="902" t="s">
        <v>5</v>
      </c>
    </row>
    <row r="11" spans="1:6" x14ac:dyDescent="0.25">
      <c r="A11" s="53" t="s">
        <v>7</v>
      </c>
      <c r="B11" s="58">
        <v>9.6</v>
      </c>
      <c r="C11" s="58">
        <v>2022</v>
      </c>
      <c r="D11" s="129" t="s">
        <v>1363</v>
      </c>
      <c r="E11" s="902" t="s">
        <v>5</v>
      </c>
    </row>
    <row r="12" spans="1:6" x14ac:dyDescent="0.25">
      <c r="A12" s="53" t="s">
        <v>8</v>
      </c>
      <c r="B12" s="58">
        <v>19.8</v>
      </c>
      <c r="C12" s="58">
        <v>2022</v>
      </c>
      <c r="D12" s="129" t="s">
        <v>1363</v>
      </c>
      <c r="E12" s="902" t="s">
        <v>5</v>
      </c>
    </row>
    <row r="13" spans="1:6" x14ac:dyDescent="0.25">
      <c r="A13" s="53" t="s">
        <v>12</v>
      </c>
      <c r="B13" s="58">
        <v>-10.199999999999999</v>
      </c>
      <c r="C13" s="58">
        <v>2022</v>
      </c>
      <c r="D13" s="129" t="s">
        <v>1363</v>
      </c>
      <c r="E13" s="902" t="s">
        <v>5</v>
      </c>
    </row>
    <row r="14" spans="1:6" x14ac:dyDescent="0.25">
      <c r="A14" s="53" t="s">
        <v>894</v>
      </c>
      <c r="B14" s="58">
        <v>72.09</v>
      </c>
      <c r="C14" s="58">
        <v>2022</v>
      </c>
      <c r="D14" s="129" t="s">
        <v>1363</v>
      </c>
      <c r="E14" s="902" t="s">
        <v>5</v>
      </c>
    </row>
    <row r="15" spans="1:6" x14ac:dyDescent="0.25">
      <c r="A15" s="53" t="s">
        <v>13</v>
      </c>
      <c r="B15" s="58">
        <v>44.3</v>
      </c>
      <c r="C15" s="58">
        <v>2022</v>
      </c>
      <c r="D15" s="129" t="s">
        <v>1363</v>
      </c>
      <c r="E15" s="902" t="s">
        <v>5</v>
      </c>
      <c r="F15" s="29"/>
    </row>
    <row r="16" spans="1:6" x14ac:dyDescent="0.25">
      <c r="A16" s="54" t="s">
        <v>14</v>
      </c>
      <c r="B16" s="61">
        <v>156.69999999999999</v>
      </c>
      <c r="C16" s="61">
        <v>2022</v>
      </c>
      <c r="D16" s="359" t="s">
        <v>1363</v>
      </c>
      <c r="E16" s="901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A1:P48"/>
  <sheetViews>
    <sheetView zoomScale="90" zoomScaleNormal="90"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9.140625" style="29"/>
    <col min="5" max="5" width="16" style="29" customWidth="1"/>
    <col min="6" max="9" width="9.140625" style="29"/>
    <col min="10" max="10" width="12" style="29" customWidth="1"/>
    <col min="11" max="11" width="12.5703125" style="29" customWidth="1"/>
    <col min="12" max="12" width="16.42578125" style="29" customWidth="1"/>
    <col min="13" max="16384" width="9.140625" style="29"/>
  </cols>
  <sheetData>
    <row r="1" spans="1:15" x14ac:dyDescent="0.25">
      <c r="B1" s="255"/>
      <c r="J1" s="161" t="s">
        <v>501</v>
      </c>
    </row>
    <row r="2" spans="1:15" x14ac:dyDescent="0.25">
      <c r="B2" s="255"/>
    </row>
    <row r="3" spans="1:15" ht="18.75" x14ac:dyDescent="0.3">
      <c r="A3" s="660" t="s">
        <v>891</v>
      </c>
      <c r="E3" s="44"/>
      <c r="J3" s="660" t="s">
        <v>962</v>
      </c>
      <c r="N3" s="44"/>
    </row>
    <row r="4" spans="1:15" x14ac:dyDescent="0.25">
      <c r="A4" s="31"/>
      <c r="B4" s="661" t="s">
        <v>541</v>
      </c>
      <c r="C4" s="661" t="s">
        <v>542</v>
      </c>
      <c r="E4" s="28"/>
      <c r="J4" s="670"/>
      <c r="K4" s="661" t="s">
        <v>499</v>
      </c>
      <c r="L4" s="661" t="s">
        <v>500</v>
      </c>
      <c r="N4" s="28"/>
    </row>
    <row r="5" spans="1:15" x14ac:dyDescent="0.25">
      <c r="A5" s="656" t="s">
        <v>550</v>
      </c>
      <c r="B5" s="657">
        <v>8</v>
      </c>
      <c r="C5" s="657">
        <v>11</v>
      </c>
      <c r="E5" s="28"/>
      <c r="J5" s="656" t="s">
        <v>550</v>
      </c>
      <c r="K5" s="671">
        <f>IF(ISBLANK(B5),"",B5)</f>
        <v>8</v>
      </c>
      <c r="L5" s="620">
        <f>IF(ISBLANK(C5),"",C5)</f>
        <v>11</v>
      </c>
      <c r="N5" s="28"/>
    </row>
    <row r="6" spans="1:15" x14ac:dyDescent="0.25">
      <c r="A6" s="658" t="s">
        <v>551</v>
      </c>
      <c r="B6" s="659">
        <v>13</v>
      </c>
      <c r="C6" s="659">
        <v>6</v>
      </c>
      <c r="E6" s="44"/>
      <c r="J6" s="658" t="s">
        <v>551</v>
      </c>
      <c r="K6" s="672">
        <f t="shared" ref="K6:K10" si="0">IF(ISBLANK(B6),"",B6)</f>
        <v>13</v>
      </c>
      <c r="L6" s="621">
        <f t="shared" ref="L6:L10" si="1">IF(ISBLANK(C6),"",C6)</f>
        <v>6</v>
      </c>
      <c r="N6" s="44"/>
    </row>
    <row r="7" spans="1:15" x14ac:dyDescent="0.25">
      <c r="A7" s="658" t="s">
        <v>649</v>
      </c>
      <c r="B7" s="659">
        <v>49</v>
      </c>
      <c r="C7" s="659">
        <v>27</v>
      </c>
      <c r="E7" s="44"/>
      <c r="J7" s="658" t="s">
        <v>649</v>
      </c>
      <c r="K7" s="672">
        <f t="shared" si="0"/>
        <v>49</v>
      </c>
      <c r="L7" s="621">
        <f t="shared" si="1"/>
        <v>27</v>
      </c>
      <c r="N7" s="44"/>
    </row>
    <row r="8" spans="1:15" x14ac:dyDescent="0.25">
      <c r="A8" s="652" t="s">
        <v>650</v>
      </c>
      <c r="B8" s="653">
        <v>62</v>
      </c>
      <c r="C8" s="653">
        <v>18</v>
      </c>
      <c r="E8" s="21"/>
      <c r="J8" s="652" t="s">
        <v>650</v>
      </c>
      <c r="K8" s="672">
        <f t="shared" si="0"/>
        <v>62</v>
      </c>
      <c r="L8" s="621">
        <f t="shared" si="1"/>
        <v>18</v>
      </c>
      <c r="N8" s="21"/>
    </row>
    <row r="9" spans="1:15" x14ac:dyDescent="0.25">
      <c r="A9" s="652" t="s">
        <v>651</v>
      </c>
      <c r="B9" s="653">
        <v>96</v>
      </c>
      <c r="C9" s="653">
        <v>27</v>
      </c>
      <c r="E9" s="21"/>
      <c r="J9" s="652" t="s">
        <v>651</v>
      </c>
      <c r="K9" s="672">
        <f t="shared" si="0"/>
        <v>96</v>
      </c>
      <c r="L9" s="621">
        <f t="shared" si="1"/>
        <v>27</v>
      </c>
      <c r="N9" s="21"/>
    </row>
    <row r="10" spans="1:15" x14ac:dyDescent="0.25">
      <c r="A10" s="654" t="s">
        <v>373</v>
      </c>
      <c r="B10" s="655">
        <v>544</v>
      </c>
      <c r="C10" s="655">
        <v>57</v>
      </c>
      <c r="J10" s="654" t="s">
        <v>373</v>
      </c>
      <c r="K10" s="673">
        <f t="shared" si="0"/>
        <v>544</v>
      </c>
      <c r="L10" s="622">
        <f t="shared" si="1"/>
        <v>57</v>
      </c>
    </row>
    <row r="11" spans="1:15" x14ac:dyDescent="0.25">
      <c r="J11" s="587"/>
      <c r="K11" s="587"/>
      <c r="L11" s="587"/>
    </row>
    <row r="13" spans="1:15" ht="18.75" x14ac:dyDescent="0.3">
      <c r="A13" s="660" t="s">
        <v>1262</v>
      </c>
      <c r="E13" s="44"/>
      <c r="J13" s="660" t="s">
        <v>1263</v>
      </c>
      <c r="N13" s="44"/>
    </row>
    <row r="14" spans="1:15" x14ac:dyDescent="0.25">
      <c r="A14" s="31"/>
      <c r="B14" s="202"/>
      <c r="C14" s="198"/>
      <c r="E14" s="28"/>
      <c r="J14" s="31"/>
      <c r="K14" s="202"/>
      <c r="L14" s="198"/>
      <c r="N14" s="28"/>
    </row>
    <row r="15" spans="1:15" x14ac:dyDescent="0.25">
      <c r="A15" s="664" t="s">
        <v>126</v>
      </c>
      <c r="B15" s="657">
        <v>8.32</v>
      </c>
      <c r="C15" s="199"/>
      <c r="D15" s="255"/>
      <c r="E15" s="213"/>
      <c r="F15" s="255"/>
      <c r="G15" s="255"/>
      <c r="J15" s="675" t="s">
        <v>496</v>
      </c>
      <c r="K15" s="676">
        <f>B15</f>
        <v>8.32</v>
      </c>
      <c r="L15" s="199"/>
      <c r="M15" s="255"/>
      <c r="N15" s="213"/>
      <c r="O15" s="255"/>
    </row>
    <row r="16" spans="1:15" x14ac:dyDescent="0.25">
      <c r="A16" s="665" t="s">
        <v>127</v>
      </c>
      <c r="B16" s="619">
        <v>1.62</v>
      </c>
      <c r="C16" s="199"/>
      <c r="D16" s="255"/>
      <c r="E16" s="256"/>
      <c r="F16" s="255"/>
      <c r="G16" s="255"/>
      <c r="J16" s="677" t="s">
        <v>497</v>
      </c>
      <c r="K16" s="678">
        <f>B16</f>
        <v>1.62</v>
      </c>
      <c r="L16" s="199"/>
      <c r="M16" s="255"/>
      <c r="N16" s="256"/>
      <c r="O16" s="255"/>
    </row>
    <row r="17" spans="1:16" x14ac:dyDescent="0.25">
      <c r="A17" s="666"/>
      <c r="B17" s="667"/>
      <c r="C17" s="199"/>
      <c r="D17" s="257"/>
      <c r="E17" s="258"/>
      <c r="F17" s="255"/>
      <c r="G17" s="255"/>
      <c r="J17" s="666"/>
      <c r="K17" s="679"/>
      <c r="L17" s="199"/>
      <c r="M17" s="257"/>
      <c r="N17" s="258"/>
      <c r="O17" s="255"/>
    </row>
    <row r="18" spans="1:16" ht="30" x14ac:dyDescent="0.25">
      <c r="A18" s="668" t="s">
        <v>653</v>
      </c>
      <c r="B18" s="657">
        <v>3.3</v>
      </c>
      <c r="C18" s="199"/>
      <c r="D18" s="257"/>
      <c r="E18" s="258"/>
      <c r="F18" s="255"/>
      <c r="G18" s="255"/>
      <c r="J18" s="680" t="s">
        <v>509</v>
      </c>
      <c r="K18" s="676">
        <f>B18</f>
        <v>3.3</v>
      </c>
      <c r="L18" s="199"/>
      <c r="M18" s="257"/>
      <c r="N18" s="258"/>
      <c r="O18" s="255"/>
    </row>
    <row r="19" spans="1:16" ht="30" x14ac:dyDescent="0.25">
      <c r="A19" s="662" t="s">
        <v>652</v>
      </c>
      <c r="B19" s="655">
        <v>7.22</v>
      </c>
      <c r="C19" s="200"/>
      <c r="D19" s="257"/>
      <c r="E19" s="258"/>
      <c r="F19" s="255"/>
      <c r="G19" s="255"/>
      <c r="J19" s="674" t="s">
        <v>510</v>
      </c>
      <c r="K19" s="678">
        <f>B19</f>
        <v>7.22</v>
      </c>
      <c r="L19" s="200"/>
      <c r="M19" s="257"/>
      <c r="N19" s="258"/>
      <c r="O19" s="255"/>
    </row>
    <row r="20" spans="1:16" x14ac:dyDescent="0.25">
      <c r="A20" s="587"/>
      <c r="B20" s="587"/>
      <c r="C20" s="255"/>
      <c r="D20" s="257"/>
      <c r="E20" s="258"/>
      <c r="F20" s="255"/>
      <c r="G20" s="255"/>
      <c r="J20" s="587"/>
      <c r="K20" s="587"/>
      <c r="L20" s="255"/>
      <c r="M20" s="255"/>
      <c r="N20" s="255"/>
      <c r="O20" s="255"/>
    </row>
    <row r="21" spans="1:16" x14ac:dyDescent="0.25">
      <c r="A21" s="663" t="s">
        <v>16</v>
      </c>
      <c r="B21" s="669">
        <v>5.0199999999999996</v>
      </c>
      <c r="C21" s="255"/>
      <c r="D21" s="255"/>
      <c r="E21" s="255"/>
      <c r="F21" s="255"/>
      <c r="G21" s="255"/>
      <c r="J21" s="663" t="s">
        <v>506</v>
      </c>
      <c r="K21" s="681">
        <f>B21</f>
        <v>5.0199999999999996</v>
      </c>
      <c r="L21" s="255"/>
      <c r="M21" s="255"/>
      <c r="N21" s="255"/>
      <c r="O21" s="255"/>
    </row>
    <row r="22" spans="1:16" x14ac:dyDescent="0.25">
      <c r="C22" s="255"/>
      <c r="D22" s="255"/>
      <c r="E22" s="255"/>
      <c r="F22" s="255"/>
      <c r="G22" s="255"/>
      <c r="L22" s="255"/>
      <c r="M22" s="255"/>
      <c r="N22" s="255"/>
      <c r="O22" s="255"/>
    </row>
    <row r="23" spans="1:16" x14ac:dyDescent="0.25">
      <c r="C23" s="255"/>
      <c r="D23" s="255"/>
      <c r="E23" s="255"/>
      <c r="F23" s="255"/>
      <c r="G23" s="255"/>
      <c r="L23" s="255"/>
      <c r="M23" s="255"/>
      <c r="N23" s="255"/>
      <c r="O23" s="255"/>
    </row>
    <row r="24" spans="1:16" x14ac:dyDescent="0.25">
      <c r="C24" s="255"/>
      <c r="D24" s="255"/>
      <c r="E24" s="255"/>
      <c r="F24" s="255"/>
      <c r="G24" s="255"/>
    </row>
    <row r="25" spans="1:16" ht="15.75" thickBot="1" x14ac:dyDescent="0.3">
      <c r="A25" s="368"/>
      <c r="B25" s="368"/>
      <c r="C25" s="368"/>
      <c r="D25" s="368"/>
      <c r="E25" s="368"/>
      <c r="F25" s="368"/>
      <c r="G25" s="368"/>
      <c r="H25" s="368"/>
      <c r="I25" s="368"/>
      <c r="J25" s="368"/>
      <c r="K25" s="368"/>
      <c r="L25" s="368"/>
      <c r="M25" s="368"/>
      <c r="N25" s="368"/>
      <c r="O25" s="368"/>
      <c r="P25" s="368"/>
    </row>
    <row r="28" spans="1:16" x14ac:dyDescent="0.25">
      <c r="B28" s="255"/>
      <c r="J28" s="161" t="s">
        <v>501</v>
      </c>
    </row>
    <row r="29" spans="1:16" x14ac:dyDescent="0.25">
      <c r="B29" s="255"/>
    </row>
    <row r="30" spans="1:16" ht="18.75" x14ac:dyDescent="0.3">
      <c r="A30" s="660" t="s">
        <v>2457</v>
      </c>
      <c r="E30" s="44"/>
      <c r="J30" s="660" t="s">
        <v>2459</v>
      </c>
      <c r="N30" s="44"/>
    </row>
    <row r="31" spans="1:16" x14ac:dyDescent="0.25">
      <c r="A31" s="31"/>
      <c r="B31" s="661" t="s">
        <v>541</v>
      </c>
      <c r="C31" s="661" t="s">
        <v>542</v>
      </c>
      <c r="E31" s="28"/>
      <c r="J31" s="670"/>
      <c r="K31" s="661" t="s">
        <v>499</v>
      </c>
      <c r="L31" s="661" t="s">
        <v>500</v>
      </c>
      <c r="N31" s="28"/>
    </row>
    <row r="32" spans="1:16" x14ac:dyDescent="0.25">
      <c r="A32" s="656" t="s">
        <v>550</v>
      </c>
      <c r="B32" s="657">
        <v>0</v>
      </c>
      <c r="C32" s="657">
        <v>0</v>
      </c>
      <c r="E32" s="28"/>
      <c r="J32" s="656" t="s">
        <v>550</v>
      </c>
      <c r="K32" s="671">
        <f>IF(ISBLANK(B32),"",B32)</f>
        <v>0</v>
      </c>
      <c r="L32" s="620">
        <f>IF(ISBLANK(C32),"",C32)</f>
        <v>0</v>
      </c>
      <c r="N32" s="28"/>
    </row>
    <row r="33" spans="1:15" x14ac:dyDescent="0.25">
      <c r="A33" s="658" t="s">
        <v>551</v>
      </c>
      <c r="B33" s="659">
        <v>1</v>
      </c>
      <c r="C33" s="659">
        <v>1</v>
      </c>
      <c r="E33" s="44"/>
      <c r="J33" s="658" t="s">
        <v>551</v>
      </c>
      <c r="K33" s="672">
        <f t="shared" ref="K33:K37" si="2">IF(ISBLANK(B33),"",B33)</f>
        <v>1</v>
      </c>
      <c r="L33" s="621">
        <f t="shared" ref="L33:L37" si="3">IF(ISBLANK(C33),"",C33)</f>
        <v>1</v>
      </c>
      <c r="N33" s="44"/>
    </row>
    <row r="34" spans="1:15" x14ac:dyDescent="0.25">
      <c r="A34" s="658" t="s">
        <v>649</v>
      </c>
      <c r="B34" s="659">
        <v>13</v>
      </c>
      <c r="C34" s="659">
        <v>6</v>
      </c>
      <c r="E34" s="44"/>
      <c r="J34" s="658" t="s">
        <v>649</v>
      </c>
      <c r="K34" s="672">
        <f t="shared" si="2"/>
        <v>13</v>
      </c>
      <c r="L34" s="621">
        <f t="shared" si="3"/>
        <v>6</v>
      </c>
      <c r="N34" s="44"/>
    </row>
    <row r="35" spans="1:15" x14ac:dyDescent="0.25">
      <c r="A35" s="652" t="s">
        <v>650</v>
      </c>
      <c r="B35" s="653">
        <v>33</v>
      </c>
      <c r="C35" s="653">
        <v>22</v>
      </c>
      <c r="E35" s="21"/>
      <c r="J35" s="652" t="s">
        <v>650</v>
      </c>
      <c r="K35" s="672">
        <f t="shared" si="2"/>
        <v>33</v>
      </c>
      <c r="L35" s="621">
        <f t="shared" si="3"/>
        <v>22</v>
      </c>
      <c r="N35" s="21"/>
    </row>
    <row r="36" spans="1:15" x14ac:dyDescent="0.25">
      <c r="A36" s="652" t="s">
        <v>651</v>
      </c>
      <c r="B36" s="653">
        <v>57</v>
      </c>
      <c r="C36" s="653">
        <v>13</v>
      </c>
      <c r="E36" s="21"/>
      <c r="J36" s="652" t="s">
        <v>651</v>
      </c>
      <c r="K36" s="672">
        <f t="shared" si="2"/>
        <v>57</v>
      </c>
      <c r="L36" s="621">
        <f t="shared" si="3"/>
        <v>13</v>
      </c>
      <c r="N36" s="21"/>
    </row>
    <row r="37" spans="1:15" x14ac:dyDescent="0.25">
      <c r="A37" s="654" t="s">
        <v>373</v>
      </c>
      <c r="B37" s="655">
        <v>116</v>
      </c>
      <c r="C37" s="655">
        <v>24</v>
      </c>
      <c r="J37" s="654" t="s">
        <v>373</v>
      </c>
      <c r="K37" s="673">
        <f t="shared" si="2"/>
        <v>116</v>
      </c>
      <c r="L37" s="622">
        <f t="shared" si="3"/>
        <v>24</v>
      </c>
    </row>
    <row r="38" spans="1:15" x14ac:dyDescent="0.25">
      <c r="J38" s="587"/>
      <c r="K38" s="587"/>
      <c r="L38" s="587"/>
    </row>
    <row r="40" spans="1:15" ht="18.75" x14ac:dyDescent="0.3">
      <c r="A40" s="660" t="s">
        <v>2458</v>
      </c>
      <c r="E40" s="44"/>
      <c r="J40" s="660" t="s">
        <v>2460</v>
      </c>
      <c r="N40" s="44"/>
    </row>
    <row r="41" spans="1:15" x14ac:dyDescent="0.25">
      <c r="A41" s="31"/>
      <c r="B41" s="202"/>
      <c r="C41" s="198"/>
      <c r="E41" s="28"/>
      <c r="J41" s="31"/>
      <c r="K41" s="202"/>
      <c r="L41" s="198"/>
      <c r="N41" s="28"/>
    </row>
    <row r="42" spans="1:15" x14ac:dyDescent="0.25">
      <c r="A42" s="664" t="s">
        <v>126</v>
      </c>
      <c r="B42" s="657">
        <v>2.83</v>
      </c>
      <c r="C42" s="199"/>
      <c r="D42" s="255"/>
      <c r="E42" s="213"/>
      <c r="F42" s="255"/>
      <c r="G42" s="255"/>
      <c r="J42" s="675" t="s">
        <v>496</v>
      </c>
      <c r="K42" s="676">
        <f>B42</f>
        <v>2.83</v>
      </c>
      <c r="L42" s="199"/>
      <c r="M42" s="255"/>
      <c r="N42" s="213"/>
      <c r="O42" s="255"/>
    </row>
    <row r="43" spans="1:15" x14ac:dyDescent="0.25">
      <c r="A43" s="665" t="s">
        <v>127</v>
      </c>
      <c r="B43" s="619">
        <v>0.85</v>
      </c>
      <c r="C43" s="199"/>
      <c r="D43" s="255"/>
      <c r="E43" s="256"/>
      <c r="F43" s="255"/>
      <c r="G43" s="255"/>
      <c r="J43" s="677" t="s">
        <v>497</v>
      </c>
      <c r="K43" s="678">
        <f>B43</f>
        <v>0.85</v>
      </c>
      <c r="L43" s="199"/>
      <c r="M43" s="255"/>
      <c r="N43" s="256"/>
      <c r="O43" s="255"/>
    </row>
    <row r="44" spans="1:15" x14ac:dyDescent="0.25">
      <c r="A44" s="666"/>
      <c r="B44" s="667"/>
      <c r="C44" s="199"/>
      <c r="D44" s="257"/>
      <c r="E44" s="258"/>
      <c r="F44" s="255"/>
      <c r="G44" s="255"/>
      <c r="J44" s="666"/>
      <c r="K44" s="679"/>
      <c r="L44" s="199"/>
      <c r="M44" s="257"/>
      <c r="N44" s="258"/>
      <c r="O44" s="255"/>
    </row>
    <row r="45" spans="1:15" ht="30" x14ac:dyDescent="0.25">
      <c r="A45" s="668" t="s">
        <v>653</v>
      </c>
      <c r="B45" s="657">
        <v>1.3</v>
      </c>
      <c r="C45" s="199"/>
      <c r="D45" s="257"/>
      <c r="E45" s="258"/>
      <c r="F45" s="255"/>
      <c r="G45" s="255"/>
      <c r="J45" s="680" t="s">
        <v>509</v>
      </c>
      <c r="K45" s="676">
        <f>B45</f>
        <v>1.3</v>
      </c>
      <c r="L45" s="199"/>
      <c r="M45" s="257"/>
      <c r="N45" s="258"/>
      <c r="O45" s="255"/>
    </row>
    <row r="46" spans="1:15" ht="30" x14ac:dyDescent="0.25">
      <c r="A46" s="662" t="s">
        <v>652</v>
      </c>
      <c r="B46" s="655">
        <v>2.56</v>
      </c>
      <c r="C46" s="200"/>
      <c r="D46" s="257"/>
      <c r="E46" s="258"/>
      <c r="F46" s="255"/>
      <c r="G46" s="255"/>
      <c r="J46" s="674" t="s">
        <v>510</v>
      </c>
      <c r="K46" s="678">
        <f>B46</f>
        <v>2.56</v>
      </c>
      <c r="L46" s="200"/>
      <c r="M46" s="257"/>
      <c r="N46" s="258"/>
      <c r="O46" s="255"/>
    </row>
    <row r="47" spans="1:15" x14ac:dyDescent="0.25">
      <c r="A47" s="587"/>
      <c r="B47" s="587"/>
      <c r="C47" s="255"/>
      <c r="D47" s="257"/>
      <c r="E47" s="258"/>
      <c r="F47" s="255"/>
      <c r="G47" s="255"/>
      <c r="J47" s="587"/>
      <c r="K47" s="587"/>
      <c r="L47" s="255"/>
      <c r="M47" s="255"/>
      <c r="N47" s="255"/>
      <c r="O47" s="255"/>
    </row>
    <row r="48" spans="1:15" x14ac:dyDescent="0.25">
      <c r="A48" s="663" t="s">
        <v>16</v>
      </c>
      <c r="B48" s="669">
        <v>1.84</v>
      </c>
      <c r="C48" s="255"/>
      <c r="D48" s="255"/>
      <c r="E48" s="255"/>
      <c r="F48" s="255"/>
      <c r="G48" s="255"/>
      <c r="J48" s="663" t="s">
        <v>506</v>
      </c>
      <c r="K48" s="681">
        <f>B48</f>
        <v>1.84</v>
      </c>
      <c r="L48" s="255"/>
      <c r="M48" s="255"/>
      <c r="N48" s="255"/>
      <c r="O48" s="255"/>
    </row>
  </sheetData>
  <pageMargins left="0.7" right="0.7" top="0.75" bottom="0.75" header="0.3" footer="0.3"/>
  <pageSetup orientation="portrait" r:id="rId1"/>
  <ignoredErrors>
    <ignoredError sqref="A5 J5" twoDigitTextYear="1"/>
  </ignoredError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E10"/>
  <sheetViews>
    <sheetView workbookViewId="0"/>
  </sheetViews>
  <sheetFormatPr defaultRowHeight="15" x14ac:dyDescent="0.25"/>
  <cols>
    <col min="1" max="1" width="30.85546875" style="29" customWidth="1"/>
    <col min="2" max="2" width="14.7109375" style="29" customWidth="1"/>
    <col min="3" max="3" width="11.7109375" style="29" customWidth="1"/>
    <col min="4" max="4" width="41.5703125" style="29" customWidth="1"/>
    <col min="5" max="5" width="12.28515625" style="29" customWidth="1"/>
    <col min="6" max="16384" width="9.140625" style="29"/>
  </cols>
  <sheetData>
    <row r="1" spans="1:5" x14ac:dyDescent="0.25">
      <c r="A1" s="255"/>
      <c r="B1" s="255"/>
      <c r="C1" s="255"/>
      <c r="D1" s="255"/>
      <c r="E1" s="255"/>
    </row>
    <row r="2" spans="1:5" x14ac:dyDescent="0.25">
      <c r="A2" s="255"/>
      <c r="B2" s="255"/>
      <c r="C2" s="255"/>
      <c r="D2" s="255"/>
      <c r="E2" s="255"/>
    </row>
    <row r="3" spans="1:5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</row>
    <row r="4" spans="1:5" x14ac:dyDescent="0.25">
      <c r="A4" s="224" t="s">
        <v>1025</v>
      </c>
      <c r="B4" s="55">
        <v>1</v>
      </c>
      <c r="C4" s="55">
        <v>2022</v>
      </c>
      <c r="D4" s="361" t="s">
        <v>1199</v>
      </c>
      <c r="E4" s="894" t="s">
        <v>5</v>
      </c>
    </row>
    <row r="5" spans="1:5" x14ac:dyDescent="0.25">
      <c r="A5" s="225" t="s">
        <v>1233</v>
      </c>
      <c r="B5" s="58">
        <v>5020</v>
      </c>
      <c r="C5" s="58">
        <v>2022</v>
      </c>
      <c r="D5" s="129" t="s">
        <v>1199</v>
      </c>
      <c r="E5" s="895" t="s">
        <v>5</v>
      </c>
    </row>
    <row r="6" spans="1:5" x14ac:dyDescent="0.25">
      <c r="A6" s="225" t="s">
        <v>1026</v>
      </c>
      <c r="B6" s="58">
        <v>0</v>
      </c>
      <c r="C6" s="58">
        <v>2022</v>
      </c>
      <c r="D6" s="129" t="s">
        <v>1199</v>
      </c>
      <c r="E6" s="895" t="s">
        <v>5</v>
      </c>
    </row>
    <row r="7" spans="1:5" x14ac:dyDescent="0.25">
      <c r="A7" s="225" t="s">
        <v>1234</v>
      </c>
      <c r="B7" s="58">
        <v>0</v>
      </c>
      <c r="C7" s="58">
        <v>2022</v>
      </c>
      <c r="D7" s="129" t="s">
        <v>1199</v>
      </c>
      <c r="E7" s="895" t="s">
        <v>5</v>
      </c>
    </row>
    <row r="8" spans="1:5" x14ac:dyDescent="0.25">
      <c r="A8" s="225" t="s">
        <v>1027</v>
      </c>
      <c r="B8" s="58">
        <v>1</v>
      </c>
      <c r="C8" s="58">
        <v>2022</v>
      </c>
      <c r="D8" s="129" t="s">
        <v>1199</v>
      </c>
      <c r="E8" s="895" t="s">
        <v>5</v>
      </c>
    </row>
    <row r="9" spans="1:5" x14ac:dyDescent="0.25">
      <c r="A9" s="225" t="s">
        <v>1028</v>
      </c>
      <c r="B9" s="58">
        <v>9</v>
      </c>
      <c r="C9" s="58">
        <v>2022</v>
      </c>
      <c r="D9" s="129" t="s">
        <v>1199</v>
      </c>
      <c r="E9" s="895" t="s">
        <v>5</v>
      </c>
    </row>
    <row r="10" spans="1:5" x14ac:dyDescent="0.25">
      <c r="A10" s="226" t="s">
        <v>1235</v>
      </c>
      <c r="B10" s="61">
        <v>750</v>
      </c>
      <c r="C10" s="61">
        <v>2022</v>
      </c>
      <c r="D10" s="359" t="s">
        <v>1199</v>
      </c>
      <c r="E10" s="897" t="s">
        <v>5</v>
      </c>
    </row>
  </sheetData>
  <pageMargins left="0.7" right="0.7" top="0.75" bottom="0.75" header="0.3" footer="0.3"/>
  <pageSetup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1:K7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7109375" style="29" customWidth="1"/>
    <col min="4" max="4" width="13.85546875" style="29" customWidth="1"/>
    <col min="5" max="5" width="16.85546875" style="29" customWidth="1"/>
    <col min="6" max="6" width="14" style="29" customWidth="1"/>
    <col min="7" max="7" width="19.5703125" style="29" customWidth="1"/>
    <col min="8" max="8" width="18.5703125" style="29" customWidth="1"/>
    <col min="9" max="16384" width="9.140625" style="29"/>
  </cols>
  <sheetData>
    <row r="1" spans="1:11" x14ac:dyDescent="0.25">
      <c r="G1" s="255"/>
      <c r="H1" s="255"/>
      <c r="I1" s="255"/>
      <c r="J1" s="255"/>
      <c r="K1" s="255"/>
    </row>
    <row r="2" spans="1:11" ht="15.75" x14ac:dyDescent="0.25">
      <c r="A2" s="36"/>
      <c r="G2" s="255"/>
      <c r="H2" s="255"/>
      <c r="I2" s="255"/>
      <c r="J2" s="255"/>
      <c r="K2" s="255"/>
    </row>
    <row r="3" spans="1:11" ht="39" customHeight="1" x14ac:dyDescent="0.25">
      <c r="A3" s="539" t="s">
        <v>4</v>
      </c>
      <c r="B3" s="540" t="s">
        <v>1025</v>
      </c>
      <c r="C3" s="540" t="s">
        <v>1233</v>
      </c>
      <c r="D3" s="540" t="s">
        <v>1026</v>
      </c>
      <c r="E3" s="540" t="s">
        <v>1234</v>
      </c>
      <c r="F3" s="540" t="s">
        <v>1027</v>
      </c>
      <c r="G3" s="540" t="s">
        <v>1028</v>
      </c>
      <c r="H3" s="540" t="s">
        <v>1235</v>
      </c>
      <c r="I3" s="255"/>
      <c r="J3" s="255"/>
      <c r="K3" s="255"/>
    </row>
    <row r="4" spans="1:11" x14ac:dyDescent="0.25">
      <c r="A4" s="573">
        <v>2020</v>
      </c>
      <c r="B4" s="645">
        <v>1</v>
      </c>
      <c r="C4" s="645">
        <v>713</v>
      </c>
      <c r="D4" s="645">
        <v>0</v>
      </c>
      <c r="E4" s="645">
        <v>0</v>
      </c>
      <c r="F4" s="645">
        <v>1</v>
      </c>
      <c r="G4" s="645">
        <v>9</v>
      </c>
      <c r="H4" s="645">
        <v>750</v>
      </c>
      <c r="I4" s="255"/>
      <c r="J4" s="255"/>
      <c r="K4" s="255"/>
    </row>
    <row r="5" spans="1:11" x14ac:dyDescent="0.25">
      <c r="A5" s="769">
        <v>2021</v>
      </c>
      <c r="B5" s="604">
        <v>1</v>
      </c>
      <c r="C5" s="604">
        <v>2758</v>
      </c>
      <c r="D5" s="604">
        <v>0</v>
      </c>
      <c r="E5" s="604">
        <v>0</v>
      </c>
      <c r="F5" s="604">
        <v>1</v>
      </c>
      <c r="G5" s="604">
        <v>9</v>
      </c>
      <c r="H5" s="604">
        <v>750</v>
      </c>
      <c r="I5" s="255"/>
      <c r="J5" s="255"/>
      <c r="K5" s="255"/>
    </row>
    <row r="6" spans="1:11" x14ac:dyDescent="0.25">
      <c r="A6" s="483">
        <v>2022</v>
      </c>
      <c r="B6" s="619">
        <v>1</v>
      </c>
      <c r="C6" s="619">
        <v>5020</v>
      </c>
      <c r="D6" s="619">
        <v>0</v>
      </c>
      <c r="E6" s="619">
        <v>0</v>
      </c>
      <c r="F6" s="619">
        <v>1</v>
      </c>
      <c r="G6" s="619">
        <v>9</v>
      </c>
      <c r="H6" s="619">
        <v>750</v>
      </c>
      <c r="I6" s="255"/>
      <c r="J6" s="255"/>
      <c r="K6" s="255"/>
    </row>
    <row r="7" spans="1:11" x14ac:dyDescent="0.25">
      <c r="G7" s="255"/>
      <c r="H7" s="255"/>
      <c r="I7" s="255"/>
      <c r="J7" s="255"/>
      <c r="K7" s="255"/>
    </row>
  </sheetData>
  <pageMargins left="0.7" right="0.7" top="0.75" bottom="0.75" header="0.3" footer="0.3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F22"/>
  <sheetViews>
    <sheetView workbookViewId="0"/>
  </sheetViews>
  <sheetFormatPr defaultRowHeight="15" x14ac:dyDescent="0.25"/>
  <cols>
    <col min="1" max="1" width="74" style="29" customWidth="1"/>
    <col min="2" max="2" width="14.7109375" style="29" customWidth="1"/>
    <col min="3" max="3" width="10.85546875" style="29" customWidth="1"/>
    <col min="4" max="4" width="79.85546875" style="29" customWidth="1"/>
    <col min="5" max="5" width="9.7109375" style="29" customWidth="1"/>
    <col min="6" max="16384" width="9.140625" style="29"/>
  </cols>
  <sheetData>
    <row r="1" spans="1:6" x14ac:dyDescent="0.25">
      <c r="B1" s="255"/>
      <c r="C1" s="255"/>
      <c r="D1" s="255"/>
      <c r="E1" s="255"/>
      <c r="F1" s="255"/>
    </row>
    <row r="2" spans="1:6" x14ac:dyDescent="0.25">
      <c r="A2" s="255"/>
      <c r="B2" s="255"/>
      <c r="C2" s="255"/>
      <c r="D2" s="255"/>
      <c r="E2" s="255"/>
      <c r="F2" s="255"/>
    </row>
    <row r="3" spans="1:6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  <c r="F3" s="255"/>
    </row>
    <row r="4" spans="1:6" x14ac:dyDescent="0.25">
      <c r="A4" s="1065" t="s">
        <v>430</v>
      </c>
      <c r="B4" s="55">
        <v>89</v>
      </c>
      <c r="C4" s="55">
        <v>2022</v>
      </c>
      <c r="D4" s="361" t="s">
        <v>1379</v>
      </c>
      <c r="E4" s="56" t="s">
        <v>5</v>
      </c>
    </row>
    <row r="5" spans="1:6" x14ac:dyDescent="0.25">
      <c r="A5" s="1066" t="s">
        <v>918</v>
      </c>
      <c r="B5" s="58">
        <v>5.2</v>
      </c>
      <c r="C5" s="58">
        <v>2022</v>
      </c>
      <c r="D5" s="129" t="s">
        <v>1380</v>
      </c>
      <c r="E5" s="59" t="s">
        <v>5</v>
      </c>
    </row>
    <row r="6" spans="1:6" x14ac:dyDescent="0.25">
      <c r="A6" s="1066" t="s">
        <v>2740</v>
      </c>
      <c r="B6" s="58">
        <v>2.8</v>
      </c>
      <c r="C6" s="58">
        <v>2022</v>
      </c>
      <c r="D6" s="129" t="s">
        <v>1380</v>
      </c>
      <c r="E6" s="59" t="s">
        <v>5</v>
      </c>
    </row>
    <row r="7" spans="1:6" x14ac:dyDescent="0.25">
      <c r="A7" s="1066" t="s">
        <v>1359</v>
      </c>
      <c r="B7" s="58">
        <v>1.4</v>
      </c>
      <c r="C7" s="58">
        <v>2022</v>
      </c>
      <c r="D7" s="129" t="s">
        <v>1380</v>
      </c>
      <c r="E7" s="59" t="s">
        <v>5</v>
      </c>
    </row>
    <row r="8" spans="1:6" x14ac:dyDescent="0.25">
      <c r="A8" s="1066" t="s">
        <v>1360</v>
      </c>
      <c r="B8" s="58">
        <v>0.4</v>
      </c>
      <c r="C8" s="58">
        <v>2022</v>
      </c>
      <c r="D8" s="129" t="s">
        <v>1380</v>
      </c>
      <c r="E8" s="59" t="s">
        <v>5</v>
      </c>
    </row>
    <row r="9" spans="1:6" x14ac:dyDescent="0.25">
      <c r="A9" s="1066" t="s">
        <v>2739</v>
      </c>
      <c r="B9" s="58">
        <v>3.5</v>
      </c>
      <c r="C9" s="58">
        <v>2022</v>
      </c>
      <c r="D9" s="129" t="s">
        <v>1380</v>
      </c>
      <c r="E9" s="59" t="s">
        <v>5</v>
      </c>
    </row>
    <row r="10" spans="1:6" ht="30" x14ac:dyDescent="0.25">
      <c r="A10" s="1066" t="s">
        <v>434</v>
      </c>
      <c r="B10" s="58">
        <v>90.8</v>
      </c>
      <c r="C10" s="58">
        <v>2022</v>
      </c>
      <c r="D10" s="129" t="s">
        <v>1381</v>
      </c>
      <c r="E10" s="59" t="s">
        <v>5</v>
      </c>
    </row>
    <row r="11" spans="1:6" x14ac:dyDescent="0.25">
      <c r="A11" s="1067" t="s">
        <v>435</v>
      </c>
      <c r="B11" s="61">
        <v>0.71</v>
      </c>
      <c r="C11" s="61">
        <v>2022</v>
      </c>
      <c r="D11" s="359" t="s">
        <v>1381</v>
      </c>
      <c r="E11" s="62" t="s">
        <v>5</v>
      </c>
    </row>
    <row r="12" spans="1:6" x14ac:dyDescent="0.25">
      <c r="A12" s="136"/>
      <c r="B12" s="137"/>
      <c r="C12" s="137"/>
      <c r="D12" s="137"/>
      <c r="E12" s="138"/>
    </row>
    <row r="13" spans="1:6" x14ac:dyDescent="0.25">
      <c r="A13" s="139"/>
      <c r="B13" s="140"/>
      <c r="C13" s="140"/>
      <c r="D13" s="140"/>
      <c r="E13" s="141"/>
    </row>
    <row r="14" spans="1:6" x14ac:dyDescent="0.25">
      <c r="A14" s="1065" t="s">
        <v>431</v>
      </c>
      <c r="B14" s="55">
        <v>16</v>
      </c>
      <c r="C14" s="55">
        <v>2022</v>
      </c>
      <c r="D14" s="361" t="s">
        <v>1382</v>
      </c>
      <c r="E14" s="56" t="s">
        <v>5</v>
      </c>
    </row>
    <row r="15" spans="1:6" x14ac:dyDescent="0.25">
      <c r="A15" s="1068" t="s">
        <v>436</v>
      </c>
      <c r="B15" s="58">
        <v>93.7</v>
      </c>
      <c r="C15" s="58">
        <v>2022</v>
      </c>
      <c r="D15" s="129" t="s">
        <v>1383</v>
      </c>
      <c r="E15" s="59" t="s">
        <v>5</v>
      </c>
    </row>
    <row r="16" spans="1:6" x14ac:dyDescent="0.25">
      <c r="A16" s="135" t="s">
        <v>432</v>
      </c>
      <c r="B16" s="359"/>
      <c r="C16" s="359"/>
      <c r="D16" s="359"/>
      <c r="E16" s="62" t="s">
        <v>5</v>
      </c>
    </row>
    <row r="17" spans="1:5" x14ac:dyDescent="0.25">
      <c r="A17" s="133"/>
      <c r="B17" s="49"/>
      <c r="C17" s="49"/>
      <c r="D17" s="49"/>
      <c r="E17" s="134"/>
    </row>
    <row r="18" spans="1:5" ht="30" customHeight="1" x14ac:dyDescent="0.25">
      <c r="A18" s="1065" t="s">
        <v>433</v>
      </c>
      <c r="B18" s="1072">
        <v>70.400000000000006</v>
      </c>
      <c r="C18" s="1072">
        <v>2022</v>
      </c>
      <c r="D18" s="599" t="s">
        <v>1382</v>
      </c>
      <c r="E18" s="56" t="s">
        <v>5</v>
      </c>
    </row>
    <row r="19" spans="1:5" ht="30" x14ac:dyDescent="0.25">
      <c r="A19" s="1069" t="s">
        <v>437</v>
      </c>
      <c r="B19" s="1073">
        <v>80.8</v>
      </c>
      <c r="C19" s="1073">
        <v>2022</v>
      </c>
      <c r="D19" s="600" t="s">
        <v>1382</v>
      </c>
      <c r="E19" s="62" t="s">
        <v>5</v>
      </c>
    </row>
    <row r="21" spans="1:5" ht="30" x14ac:dyDescent="0.25">
      <c r="A21" s="142" t="s">
        <v>1003</v>
      </c>
      <c r="B21" s="35">
        <v>1025035</v>
      </c>
      <c r="C21" s="35">
        <v>2022</v>
      </c>
      <c r="D21" s="166" t="s">
        <v>1368</v>
      </c>
      <c r="E21" s="143" t="s">
        <v>5</v>
      </c>
    </row>
    <row r="22" spans="1:5" ht="30" x14ac:dyDescent="0.25">
      <c r="A22" s="144" t="s">
        <v>1004</v>
      </c>
      <c r="B22" s="61">
        <v>60014</v>
      </c>
      <c r="C22" s="61">
        <v>2022</v>
      </c>
      <c r="D22" s="359" t="s">
        <v>1368</v>
      </c>
      <c r="E22" s="62" t="s">
        <v>5</v>
      </c>
    </row>
  </sheetData>
  <pageMargins left="0.7" right="0.7" top="0.75" bottom="0.75" header="0.3" footer="0.3"/>
  <pageSetup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A3:K10"/>
  <sheetViews>
    <sheetView zoomScale="95" zoomScaleNormal="95" workbookViewId="0"/>
  </sheetViews>
  <sheetFormatPr defaultRowHeight="15" x14ac:dyDescent="0.25"/>
  <cols>
    <col min="1" max="1" width="10.85546875" style="29" customWidth="1"/>
    <col min="2" max="2" width="18" style="29" customWidth="1"/>
    <col min="3" max="3" width="18.28515625" style="29" customWidth="1"/>
    <col min="4" max="4" width="29" style="29" customWidth="1"/>
    <col min="5" max="5" width="15.85546875" style="29" customWidth="1"/>
    <col min="6" max="6" width="6.5703125" style="29" customWidth="1"/>
    <col min="7" max="7" width="30.140625" style="29" customWidth="1"/>
    <col min="8" max="16384" width="9.140625" style="29"/>
  </cols>
  <sheetData>
    <row r="3" spans="1:11" ht="66.75" customHeight="1" x14ac:dyDescent="0.25">
      <c r="A3" s="114" t="s">
        <v>4</v>
      </c>
      <c r="B3" s="647" t="s">
        <v>454</v>
      </c>
      <c r="C3" s="648" t="s">
        <v>455</v>
      </c>
      <c r="D3" s="648" t="s">
        <v>1022</v>
      </c>
      <c r="E3" s="648" t="s">
        <v>1023</v>
      </c>
    </row>
    <row r="4" spans="1:11" x14ac:dyDescent="0.25">
      <c r="A4" s="219">
        <v>2020</v>
      </c>
      <c r="B4" s="601">
        <v>2</v>
      </c>
      <c r="C4" s="602">
        <v>14</v>
      </c>
      <c r="D4" s="602">
        <v>133.6</v>
      </c>
      <c r="E4" s="602">
        <v>0.68</v>
      </c>
      <c r="G4" s="638"/>
      <c r="H4" s="638">
        <f>A4</f>
        <v>2020</v>
      </c>
      <c r="I4" s="638">
        <f>A5</f>
        <v>2021</v>
      </c>
      <c r="J4" s="638">
        <f>A6</f>
        <v>2022</v>
      </c>
      <c r="K4" s="213"/>
    </row>
    <row r="5" spans="1:11" ht="15" customHeight="1" x14ac:dyDescent="0.25">
      <c r="A5" s="288">
        <v>2021</v>
      </c>
      <c r="B5" s="603">
        <v>9</v>
      </c>
      <c r="C5" s="604">
        <v>75</v>
      </c>
      <c r="D5" s="753">
        <v>128.30000000000001</v>
      </c>
      <c r="E5" s="753">
        <v>0.52</v>
      </c>
      <c r="G5" s="649" t="s">
        <v>454</v>
      </c>
      <c r="H5" s="650">
        <f>IF(ISBLANK(B4),"",B4)</f>
        <v>2</v>
      </c>
      <c r="I5" s="650">
        <f>IF(ISBLANK(B5),"",B5)</f>
        <v>9</v>
      </c>
      <c r="J5" s="651">
        <f>IF(ISBLANK(B6),"",B6)</f>
        <v>2</v>
      </c>
      <c r="K5" s="571"/>
    </row>
    <row r="6" spans="1:11" x14ac:dyDescent="0.25">
      <c r="A6" s="220">
        <v>2022</v>
      </c>
      <c r="B6" s="603">
        <v>2</v>
      </c>
      <c r="C6" s="604">
        <v>39.200000000000003</v>
      </c>
      <c r="D6" s="961">
        <v>90.8</v>
      </c>
      <c r="E6" s="961">
        <v>0.71</v>
      </c>
    </row>
    <row r="7" spans="1:11" x14ac:dyDescent="0.25">
      <c r="A7" s="166"/>
      <c r="B7" s="570"/>
      <c r="C7" s="570"/>
      <c r="D7" s="166"/>
      <c r="E7" s="166"/>
    </row>
    <row r="8" spans="1:11" x14ac:dyDescent="0.25">
      <c r="A8" s="213"/>
      <c r="B8" s="367"/>
      <c r="C8" s="367"/>
      <c r="D8" s="213"/>
      <c r="E8" s="213"/>
      <c r="G8" s="638"/>
      <c r="H8" s="638">
        <f>A4</f>
        <v>2020</v>
      </c>
      <c r="I8" s="638">
        <f>A5</f>
        <v>2021</v>
      </c>
      <c r="J8" s="638">
        <f>A6</f>
        <v>2022</v>
      </c>
      <c r="K8" s="213"/>
    </row>
    <row r="9" spans="1:11" ht="16.5" customHeight="1" x14ac:dyDescent="0.25">
      <c r="A9" s="213"/>
      <c r="B9" s="367"/>
      <c r="C9" s="367"/>
      <c r="D9" s="213"/>
      <c r="E9" s="213"/>
      <c r="G9" s="649" t="s">
        <v>455</v>
      </c>
      <c r="H9" s="650">
        <f>IF(ISBLANK(C4),"",C4)</f>
        <v>14</v>
      </c>
      <c r="I9" s="650">
        <f>IF(ISBLANK(C5),"",C5)</f>
        <v>75</v>
      </c>
      <c r="J9" s="651">
        <f>IF(ISBLANK(C6),"",C6)</f>
        <v>39.200000000000003</v>
      </c>
      <c r="K9" s="571"/>
    </row>
    <row r="10" spans="1:11" x14ac:dyDescent="0.25">
      <c r="A10" s="213"/>
      <c r="B10" s="367"/>
      <c r="C10" s="367"/>
      <c r="D10" s="213"/>
      <c r="E10" s="213"/>
    </row>
  </sheetData>
  <pageMargins left="0.7" right="0.7" top="0.75" bottom="0.75" header="0.3" footer="0.3"/>
  <pageSetup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A1:K12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85546875" style="29" customWidth="1"/>
    <col min="4" max="4" width="22.140625" style="29" customWidth="1"/>
    <col min="5" max="5" width="19.28515625" style="29" customWidth="1"/>
    <col min="6" max="6" width="22.42578125" style="29" customWidth="1"/>
    <col min="7" max="7" width="22.7109375" style="29" customWidth="1"/>
    <col min="8" max="8" width="9.140625" style="29" customWidth="1"/>
    <col min="9" max="16384" width="9.140625" style="29"/>
  </cols>
  <sheetData>
    <row r="1" spans="1:11" x14ac:dyDescent="0.25">
      <c r="F1" s="255"/>
      <c r="G1" s="255"/>
      <c r="H1" s="255"/>
      <c r="I1" s="255"/>
      <c r="J1" s="255"/>
      <c r="K1" s="255"/>
    </row>
    <row r="2" spans="1:11" ht="15.75" x14ac:dyDescent="0.25">
      <c r="A2" s="36"/>
      <c r="F2" s="255"/>
      <c r="G2" s="255"/>
      <c r="H2" s="255"/>
      <c r="I2" s="255"/>
      <c r="J2" s="255"/>
      <c r="K2" s="255"/>
    </row>
    <row r="3" spans="1:11" ht="63" x14ac:dyDescent="0.25">
      <c r="A3" s="523" t="s">
        <v>4</v>
      </c>
      <c r="B3" s="540" t="s">
        <v>430</v>
      </c>
      <c r="C3" s="540" t="s">
        <v>1024</v>
      </c>
      <c r="D3" s="540" t="s">
        <v>2738</v>
      </c>
      <c r="E3" s="540" t="s">
        <v>1260</v>
      </c>
      <c r="F3" s="540" t="s">
        <v>1261</v>
      </c>
      <c r="G3" s="540" t="s">
        <v>2739</v>
      </c>
      <c r="H3" s="1074"/>
      <c r="I3" s="255"/>
      <c r="J3" s="255"/>
      <c r="K3" s="255"/>
    </row>
    <row r="4" spans="1:11" x14ac:dyDescent="0.25">
      <c r="A4" s="360">
        <v>2020</v>
      </c>
      <c r="B4" s="645">
        <v>86</v>
      </c>
      <c r="C4" s="645">
        <v>4.7</v>
      </c>
      <c r="D4" s="645"/>
      <c r="E4" s="645">
        <v>0.25</v>
      </c>
      <c r="F4" s="645">
        <v>0.9</v>
      </c>
      <c r="G4" s="645"/>
      <c r="H4" s="1075"/>
      <c r="I4" s="255"/>
      <c r="J4" s="255"/>
      <c r="K4" s="255"/>
    </row>
    <row r="5" spans="1:11" x14ac:dyDescent="0.25">
      <c r="A5" s="482">
        <v>2021</v>
      </c>
      <c r="B5" s="604">
        <v>88</v>
      </c>
      <c r="C5" s="604">
        <v>4.9000000000000004</v>
      </c>
      <c r="D5" s="604"/>
      <c r="E5" s="604">
        <v>0.26</v>
      </c>
      <c r="F5" s="604">
        <v>1</v>
      </c>
      <c r="G5" s="604"/>
      <c r="H5" s="1075"/>
      <c r="I5" s="255"/>
      <c r="J5" s="255"/>
      <c r="K5" s="255"/>
    </row>
    <row r="6" spans="1:11" x14ac:dyDescent="0.25">
      <c r="A6" s="362">
        <v>2022</v>
      </c>
      <c r="B6" s="604">
        <v>89</v>
      </c>
      <c r="C6" s="604">
        <v>5.2</v>
      </c>
      <c r="D6" s="604">
        <v>2.8</v>
      </c>
      <c r="E6" s="604">
        <v>0.4</v>
      </c>
      <c r="F6" s="604">
        <v>1.4</v>
      </c>
      <c r="G6" s="604">
        <v>3.5</v>
      </c>
      <c r="H6" s="1075"/>
      <c r="I6" s="255"/>
      <c r="J6" s="255"/>
      <c r="K6" s="255"/>
    </row>
    <row r="7" spans="1:11" x14ac:dyDescent="0.25">
      <c r="A7" s="166"/>
      <c r="B7" s="570"/>
      <c r="C7" s="570"/>
      <c r="D7" s="570"/>
      <c r="E7" s="570"/>
      <c r="F7" s="570"/>
      <c r="G7" s="570"/>
      <c r="H7" s="367"/>
      <c r="I7" s="255"/>
      <c r="J7" s="255"/>
      <c r="K7" s="255"/>
    </row>
    <row r="8" spans="1:11" x14ac:dyDescent="0.25">
      <c r="A8" s="213"/>
      <c r="B8" s="367"/>
      <c r="C8" s="367"/>
      <c r="D8" s="367"/>
      <c r="E8" s="367"/>
      <c r="F8" s="367"/>
      <c r="G8" s="367"/>
      <c r="H8" s="367"/>
      <c r="I8" s="255"/>
      <c r="J8" s="255"/>
      <c r="K8" s="255"/>
    </row>
    <row r="9" spans="1:11" x14ac:dyDescent="0.25">
      <c r="A9" s="213"/>
      <c r="B9" s="213"/>
      <c r="C9" s="213"/>
      <c r="D9" s="213"/>
      <c r="E9" s="213"/>
      <c r="F9" s="213"/>
      <c r="G9" s="213"/>
      <c r="H9" s="213"/>
      <c r="I9" s="255"/>
      <c r="J9" s="255"/>
      <c r="K9" s="255"/>
    </row>
    <row r="10" spans="1:11" x14ac:dyDescent="0.25">
      <c r="A10" s="213"/>
      <c r="B10" s="213"/>
      <c r="C10" s="213"/>
      <c r="D10" s="213"/>
      <c r="E10" s="213"/>
      <c r="F10" s="213"/>
      <c r="G10" s="213"/>
      <c r="H10" s="213"/>
      <c r="I10" s="255"/>
      <c r="J10" s="255"/>
      <c r="K10" s="255"/>
    </row>
    <row r="11" spans="1:11" x14ac:dyDescent="0.25">
      <c r="F11" s="255"/>
      <c r="G11" s="255"/>
      <c r="H11" s="255"/>
      <c r="I11" s="255"/>
      <c r="J11" s="255"/>
      <c r="K11" s="255"/>
    </row>
    <row r="12" spans="1:11" x14ac:dyDescent="0.25">
      <c r="F12" s="255"/>
      <c r="G12" s="255"/>
      <c r="H12" s="255"/>
      <c r="I12" s="255"/>
      <c r="J12" s="255"/>
      <c r="K12" s="255"/>
    </row>
  </sheetData>
  <pageMargins left="0.7" right="0.7" top="0.75" bottom="0.75" header="0.3" footer="0.3"/>
  <pageSetup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A1:H17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7" style="29" customWidth="1"/>
    <col min="3" max="3" width="24" style="29" customWidth="1"/>
    <col min="4" max="4" width="20.28515625" style="29" customWidth="1"/>
    <col min="5" max="5" width="22.7109375" style="29" customWidth="1"/>
    <col min="6" max="16384" width="9.140625" style="29"/>
  </cols>
  <sheetData>
    <row r="1" spans="1:8" x14ac:dyDescent="0.25">
      <c r="F1" s="255"/>
      <c r="G1" s="255"/>
      <c r="H1" s="255"/>
    </row>
    <row r="2" spans="1:8" ht="15.75" x14ac:dyDescent="0.25">
      <c r="A2" s="36"/>
      <c r="F2" s="255"/>
      <c r="G2" s="255"/>
      <c r="H2" s="255"/>
    </row>
    <row r="3" spans="1:8" ht="78.75" x14ac:dyDescent="0.25">
      <c r="A3" s="522" t="s">
        <v>4</v>
      </c>
      <c r="B3" s="540" t="s">
        <v>473</v>
      </c>
      <c r="C3" s="540" t="s">
        <v>474</v>
      </c>
      <c r="D3" s="540" t="s">
        <v>431</v>
      </c>
      <c r="E3" s="540" t="s">
        <v>1185</v>
      </c>
      <c r="F3" s="255"/>
      <c r="G3" s="255"/>
      <c r="H3" s="255"/>
    </row>
    <row r="4" spans="1:8" x14ac:dyDescent="0.25">
      <c r="A4" s="360">
        <v>2019</v>
      </c>
      <c r="B4" s="645"/>
      <c r="C4" s="645"/>
      <c r="D4" s="645"/>
      <c r="E4" s="645"/>
      <c r="F4" s="255"/>
      <c r="G4" s="255"/>
      <c r="H4" s="255"/>
    </row>
    <row r="5" spans="1:8" x14ac:dyDescent="0.25">
      <c r="A5" s="482">
        <v>2020</v>
      </c>
      <c r="B5" s="604">
        <v>86.5</v>
      </c>
      <c r="C5" s="604">
        <v>49</v>
      </c>
      <c r="D5" s="604">
        <v>0</v>
      </c>
      <c r="E5" s="604">
        <v>0</v>
      </c>
      <c r="F5" s="255"/>
      <c r="G5" s="255"/>
      <c r="H5" s="255"/>
    </row>
    <row r="6" spans="1:8" x14ac:dyDescent="0.25">
      <c r="A6" s="362">
        <v>2021</v>
      </c>
      <c r="B6" s="604">
        <v>83.6</v>
      </c>
      <c r="C6" s="604">
        <v>42.7</v>
      </c>
      <c r="D6" s="604">
        <v>0</v>
      </c>
      <c r="E6" s="604">
        <v>0</v>
      </c>
      <c r="F6" s="255"/>
      <c r="G6" s="255"/>
      <c r="H6" s="255"/>
    </row>
    <row r="7" spans="1:8" x14ac:dyDescent="0.25">
      <c r="A7" s="483">
        <v>2022</v>
      </c>
      <c r="B7" s="1076">
        <v>70.400000000000006</v>
      </c>
      <c r="C7" s="1076">
        <v>80.8</v>
      </c>
      <c r="D7" s="1076">
        <v>16</v>
      </c>
      <c r="E7" s="1076">
        <v>93.7</v>
      </c>
      <c r="F7" s="255"/>
      <c r="G7" s="255"/>
      <c r="H7" s="255"/>
    </row>
    <row r="8" spans="1:8" x14ac:dyDescent="0.25">
      <c r="A8" s="213"/>
      <c r="B8" s="367"/>
      <c r="C8" s="367"/>
      <c r="D8" s="367"/>
      <c r="E8" s="367"/>
      <c r="F8" s="255"/>
      <c r="G8" s="255"/>
      <c r="H8" s="255"/>
    </row>
    <row r="9" spans="1:8" x14ac:dyDescent="0.25">
      <c r="A9" s="213"/>
      <c r="B9" s="213"/>
      <c r="C9" s="213"/>
      <c r="D9" s="213"/>
      <c r="E9" s="213"/>
      <c r="F9" s="255"/>
      <c r="G9" s="255"/>
      <c r="H9" s="255"/>
    </row>
    <row r="10" spans="1:8" x14ac:dyDescent="0.25">
      <c r="A10" s="213"/>
      <c r="B10" s="213"/>
      <c r="C10" s="213"/>
      <c r="D10" s="213"/>
      <c r="E10" s="213"/>
      <c r="F10" s="255"/>
      <c r="G10" s="255"/>
      <c r="H10" s="255"/>
    </row>
    <row r="11" spans="1:8" x14ac:dyDescent="0.25">
      <c r="F11" s="255"/>
      <c r="G11" s="255"/>
      <c r="H11" s="255"/>
    </row>
    <row r="12" spans="1:8" x14ac:dyDescent="0.25">
      <c r="F12" s="255"/>
      <c r="G12" s="255"/>
      <c r="H12" s="255"/>
    </row>
    <row r="14" spans="1:8" ht="15.75" x14ac:dyDescent="0.25">
      <c r="A14" s="99" t="s">
        <v>1557</v>
      </c>
      <c r="B14" s="31"/>
    </row>
    <row r="15" spans="1:8" x14ac:dyDescent="0.25">
      <c r="A15" s="633">
        <f>A5</f>
        <v>2020</v>
      </c>
      <c r="B15" s="627">
        <f>IF(ISBLANK(E5),"",E5)</f>
        <v>0</v>
      </c>
    </row>
    <row r="16" spans="1:8" x14ac:dyDescent="0.25">
      <c r="A16" s="634">
        <f t="shared" ref="A16:A17" si="0">A6</f>
        <v>2021</v>
      </c>
      <c r="B16" s="628">
        <f t="shared" ref="B16:B17" si="1">IF(ISBLANK(E6),"",E6)</f>
        <v>0</v>
      </c>
    </row>
    <row r="17" spans="1:2" x14ac:dyDescent="0.25">
      <c r="A17" s="635">
        <f t="shared" si="0"/>
        <v>2022</v>
      </c>
      <c r="B17" s="629">
        <f t="shared" si="1"/>
        <v>93.7</v>
      </c>
    </row>
  </sheetData>
  <pageMargins left="0.7" right="0.7" top="0.75" bottom="0.75" header="0.3" footer="0.3"/>
  <pageSetup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/>
  <dimension ref="A1:E12"/>
  <sheetViews>
    <sheetView zoomScaleNormal="100" workbookViewId="0"/>
  </sheetViews>
  <sheetFormatPr defaultRowHeight="15" x14ac:dyDescent="0.25"/>
  <cols>
    <col min="1" max="1" width="63.140625" style="29" customWidth="1"/>
    <col min="2" max="2" width="14.7109375" style="29" customWidth="1"/>
    <col min="3" max="3" width="10.85546875" style="29" customWidth="1"/>
    <col min="4" max="4" width="62.7109375" style="29" customWidth="1"/>
    <col min="5" max="5" width="12.28515625" style="29" customWidth="1"/>
    <col min="6" max="16384" width="9.140625" style="29"/>
  </cols>
  <sheetData>
    <row r="1" spans="1:5" x14ac:dyDescent="0.25">
      <c r="A1" s="255"/>
      <c r="B1" s="255"/>
      <c r="C1" s="255"/>
      <c r="D1" s="255"/>
      <c r="E1" s="255"/>
    </row>
    <row r="2" spans="1:5" x14ac:dyDescent="0.25">
      <c r="A2" s="255"/>
      <c r="B2" s="255"/>
      <c r="C2" s="255"/>
      <c r="D2" s="255"/>
      <c r="E2" s="255"/>
    </row>
    <row r="3" spans="1:5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</row>
    <row r="4" spans="1:5" ht="30" x14ac:dyDescent="0.25">
      <c r="A4" s="224" t="s">
        <v>306</v>
      </c>
      <c r="B4" s="55">
        <v>3239</v>
      </c>
      <c r="C4" s="55">
        <v>2022</v>
      </c>
      <c r="D4" s="898" t="s">
        <v>827</v>
      </c>
      <c r="E4" s="899" t="s">
        <v>5</v>
      </c>
    </row>
    <row r="5" spans="1:5" x14ac:dyDescent="0.25">
      <c r="A5" s="225" t="s">
        <v>1270</v>
      </c>
      <c r="B5" s="58">
        <v>19</v>
      </c>
      <c r="C5" s="58">
        <v>2022</v>
      </c>
      <c r="D5" s="867" t="s">
        <v>1372</v>
      </c>
      <c r="E5" s="902" t="s">
        <v>5</v>
      </c>
    </row>
    <row r="6" spans="1:5" ht="45" x14ac:dyDescent="0.25">
      <c r="A6" s="225" t="s">
        <v>307</v>
      </c>
      <c r="B6" s="129"/>
      <c r="C6" s="129"/>
      <c r="D6" s="867"/>
      <c r="E6" s="902"/>
    </row>
    <row r="7" spans="1:5" ht="45" x14ac:dyDescent="0.25">
      <c r="A7" s="225" t="s">
        <v>1271</v>
      </c>
      <c r="B7" s="129"/>
      <c r="C7" s="129"/>
      <c r="D7" s="867"/>
      <c r="E7" s="902"/>
    </row>
    <row r="8" spans="1:5" x14ac:dyDescent="0.25">
      <c r="A8" s="225" t="s">
        <v>308</v>
      </c>
      <c r="B8" s="58">
        <v>5</v>
      </c>
      <c r="C8" s="58">
        <v>2022</v>
      </c>
      <c r="D8" s="867" t="s">
        <v>827</v>
      </c>
      <c r="E8" s="902" t="s">
        <v>5</v>
      </c>
    </row>
    <row r="9" spans="1:5" ht="30" x14ac:dyDescent="0.25">
      <c r="A9" s="225" t="s">
        <v>916</v>
      </c>
      <c r="B9" s="58">
        <v>648</v>
      </c>
      <c r="C9" s="58">
        <v>2022</v>
      </c>
      <c r="D9" s="867" t="s">
        <v>827</v>
      </c>
      <c r="E9" s="902" t="s">
        <v>5</v>
      </c>
    </row>
    <row r="10" spans="1:5" ht="30" x14ac:dyDescent="0.25">
      <c r="A10" s="225" t="s">
        <v>917</v>
      </c>
      <c r="B10" s="58">
        <v>3389</v>
      </c>
      <c r="C10" s="58">
        <v>2022</v>
      </c>
      <c r="D10" s="867" t="s">
        <v>1372</v>
      </c>
      <c r="E10" s="902" t="s">
        <v>5</v>
      </c>
    </row>
    <row r="11" spans="1:5" ht="30" x14ac:dyDescent="0.25">
      <c r="A11" s="225" t="s">
        <v>1001</v>
      </c>
      <c r="B11" s="58">
        <v>84202</v>
      </c>
      <c r="C11" s="58">
        <v>2022</v>
      </c>
      <c r="D11" s="867" t="s">
        <v>1368</v>
      </c>
      <c r="E11" s="902" t="s">
        <v>5</v>
      </c>
    </row>
    <row r="12" spans="1:5" ht="30" x14ac:dyDescent="0.25">
      <c r="A12" s="226" t="s">
        <v>1002</v>
      </c>
      <c r="B12" s="61">
        <v>4930</v>
      </c>
      <c r="C12" s="61">
        <v>2022</v>
      </c>
      <c r="D12" s="900" t="s">
        <v>1368</v>
      </c>
      <c r="E12" s="901" t="s">
        <v>5</v>
      </c>
    </row>
  </sheetData>
  <pageMargins left="0.7" right="0.7" top="0.75" bottom="0.75" header="0.3" footer="0.3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/>
  <dimension ref="A3:Q21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1.28515625" style="29" customWidth="1"/>
    <col min="3" max="3" width="13.28515625" style="29" customWidth="1"/>
    <col min="4" max="4" width="12.85546875" style="29" customWidth="1"/>
    <col min="5" max="6" width="9.140625" style="29"/>
    <col min="7" max="7" width="12.42578125" style="29" customWidth="1"/>
    <col min="8" max="16384" width="9.140625" style="29"/>
  </cols>
  <sheetData>
    <row r="3" spans="1:17" ht="65.25" customHeight="1" x14ac:dyDescent="0.25">
      <c r="A3" s="1180" t="s">
        <v>4</v>
      </c>
      <c r="B3" s="1230" t="s">
        <v>306</v>
      </c>
      <c r="C3" s="1231"/>
      <c r="D3" s="1232"/>
    </row>
    <row r="4" spans="1:17" ht="15.75" x14ac:dyDescent="0.25">
      <c r="A4" s="1181"/>
      <c r="B4" s="641" t="s">
        <v>16</v>
      </c>
      <c r="C4" s="641" t="s">
        <v>127</v>
      </c>
      <c r="D4" s="641" t="s">
        <v>126</v>
      </c>
      <c r="G4" s="874" t="s">
        <v>2461</v>
      </c>
      <c r="H4" s="31"/>
      <c r="I4" s="31"/>
      <c r="J4" s="31"/>
      <c r="K4" s="31"/>
      <c r="L4" s="31"/>
      <c r="M4" s="31"/>
      <c r="N4" s="31"/>
      <c r="O4" s="31"/>
      <c r="P4" s="587"/>
      <c r="Q4" s="507" t="s">
        <v>502</v>
      </c>
    </row>
    <row r="5" spans="1:17" x14ac:dyDescent="0.25">
      <c r="A5" s="642">
        <v>2020</v>
      </c>
      <c r="B5" s="1043">
        <v>2995</v>
      </c>
      <c r="C5" s="1043">
        <v>1385</v>
      </c>
      <c r="D5" s="602">
        <v>1610</v>
      </c>
      <c r="G5" s="873" t="s">
        <v>126</v>
      </c>
      <c r="H5" s="639">
        <f>IF(ISBLANK(D7),"",D7)</f>
        <v>1705</v>
      </c>
    </row>
    <row r="6" spans="1:17" x14ac:dyDescent="0.25">
      <c r="A6" s="643">
        <v>2021</v>
      </c>
      <c r="B6" s="1043">
        <v>3358</v>
      </c>
      <c r="C6" s="1043">
        <v>1621</v>
      </c>
      <c r="D6" s="604">
        <v>1737</v>
      </c>
      <c r="G6" s="637" t="s">
        <v>127</v>
      </c>
      <c r="H6" s="625">
        <f>IF(ISBLANK(C7),"",C7)</f>
        <v>1534</v>
      </c>
      <c r="I6" s="31"/>
      <c r="J6" s="31"/>
      <c r="K6" s="31"/>
      <c r="L6" s="31"/>
      <c r="M6" s="31"/>
      <c r="N6" s="31"/>
      <c r="O6" s="31"/>
    </row>
    <row r="7" spans="1:17" x14ac:dyDescent="0.25">
      <c r="A7" s="644">
        <v>2022</v>
      </c>
      <c r="B7" s="1043">
        <v>3239</v>
      </c>
      <c r="C7" s="1043">
        <v>1534</v>
      </c>
      <c r="D7" s="619">
        <v>1705</v>
      </c>
    </row>
    <row r="8" spans="1:17" x14ac:dyDescent="0.25">
      <c r="A8" s="166"/>
      <c r="B8" s="166"/>
      <c r="C8" s="570"/>
      <c r="D8" s="570"/>
    </row>
    <row r="9" spans="1:17" ht="15.75" x14ac:dyDescent="0.25">
      <c r="A9" s="213"/>
      <c r="B9" s="213"/>
      <c r="C9" s="367"/>
      <c r="D9" s="367"/>
      <c r="G9" s="874" t="s">
        <v>2462</v>
      </c>
      <c r="H9" s="31"/>
      <c r="I9" s="31"/>
      <c r="J9" s="31"/>
      <c r="K9" s="31"/>
      <c r="L9" s="31"/>
      <c r="M9" s="31"/>
      <c r="N9" s="31"/>
      <c r="O9" s="31"/>
      <c r="P9" s="208"/>
      <c r="Q9" s="161" t="s">
        <v>501</v>
      </c>
    </row>
    <row r="10" spans="1:17" x14ac:dyDescent="0.25">
      <c r="A10" s="213"/>
      <c r="B10" s="213"/>
      <c r="C10" s="367"/>
      <c r="D10" s="367"/>
      <c r="G10" s="873" t="s">
        <v>496</v>
      </c>
      <c r="H10" s="639">
        <f>IF(ISBLANK(D7),"",D7)</f>
        <v>1705</v>
      </c>
    </row>
    <row r="11" spans="1:17" x14ac:dyDescent="0.25">
      <c r="A11" s="213"/>
      <c r="B11" s="213"/>
      <c r="C11" s="367"/>
      <c r="D11" s="367"/>
      <c r="G11" s="637" t="s">
        <v>497</v>
      </c>
      <c r="H11" s="625">
        <f>IF(ISBLANK(C7),"",C7)</f>
        <v>1534</v>
      </c>
      <c r="I11" s="31"/>
      <c r="J11" s="31"/>
      <c r="K11" s="31"/>
      <c r="L11" s="31"/>
      <c r="M11" s="31"/>
      <c r="N11" s="31"/>
      <c r="O11" s="31"/>
    </row>
    <row r="20" spans="1:1" x14ac:dyDescent="0.25">
      <c r="A20" s="28"/>
    </row>
    <row r="21" spans="1:1" x14ac:dyDescent="0.25">
      <c r="A21" s="28"/>
    </row>
  </sheetData>
  <mergeCells count="2">
    <mergeCell ref="A3:A4"/>
    <mergeCell ref="B3:D3"/>
  </mergeCells>
  <pageMargins left="0.7" right="0.7" top="0.75" bottom="0.75" header="0.3" footer="0.3"/>
  <pageSetup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A1:E14"/>
  <sheetViews>
    <sheetView zoomScale="95" zoomScaleNormal="95" workbookViewId="0"/>
  </sheetViews>
  <sheetFormatPr defaultRowHeight="15" x14ac:dyDescent="0.25"/>
  <cols>
    <col min="1" max="1" width="59" style="29" customWidth="1"/>
    <col min="2" max="2" width="14.28515625" style="29" customWidth="1"/>
    <col min="3" max="3" width="10.85546875" style="29" customWidth="1"/>
    <col min="4" max="4" width="108" style="29" customWidth="1"/>
    <col min="5" max="5" width="11.85546875" style="29" customWidth="1"/>
    <col min="6" max="16384" width="9.140625" style="29"/>
  </cols>
  <sheetData>
    <row r="1" spans="1:5" x14ac:dyDescent="0.25">
      <c r="A1" s="255"/>
      <c r="B1" s="255"/>
      <c r="C1" s="255"/>
      <c r="D1" s="255"/>
      <c r="E1" s="255"/>
    </row>
    <row r="2" spans="1:5" x14ac:dyDescent="0.25">
      <c r="A2" s="255"/>
      <c r="B2" s="255"/>
      <c r="C2" s="255"/>
      <c r="D2" s="255"/>
      <c r="E2" s="255"/>
    </row>
    <row r="3" spans="1:5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</row>
    <row r="4" spans="1:5" x14ac:dyDescent="0.25">
      <c r="A4" s="64" t="s">
        <v>326</v>
      </c>
      <c r="B4" s="55">
        <v>17</v>
      </c>
      <c r="C4" s="55">
        <v>2022</v>
      </c>
      <c r="D4" s="361" t="s">
        <v>1373</v>
      </c>
      <c r="E4" s="894" t="s">
        <v>5</v>
      </c>
    </row>
    <row r="5" spans="1:5" x14ac:dyDescent="0.25">
      <c r="A5" s="65" t="s">
        <v>913</v>
      </c>
      <c r="B5" s="58">
        <v>5.9</v>
      </c>
      <c r="C5" s="58">
        <v>2022</v>
      </c>
      <c r="D5" s="129" t="s">
        <v>1374</v>
      </c>
      <c r="E5" s="895" t="s">
        <v>5</v>
      </c>
    </row>
    <row r="6" spans="1:5" x14ac:dyDescent="0.25">
      <c r="A6" s="65" t="s">
        <v>914</v>
      </c>
      <c r="B6" s="58">
        <v>0</v>
      </c>
      <c r="C6" s="58">
        <v>2022</v>
      </c>
      <c r="D6" s="129" t="s">
        <v>1374</v>
      </c>
      <c r="E6" s="895" t="s">
        <v>5</v>
      </c>
    </row>
    <row r="7" spans="1:5" x14ac:dyDescent="0.25">
      <c r="A7" s="66" t="s">
        <v>915</v>
      </c>
      <c r="B7" s="58">
        <v>5.9</v>
      </c>
      <c r="C7" s="58">
        <v>2022</v>
      </c>
      <c r="D7" s="129" t="s">
        <v>1374</v>
      </c>
      <c r="E7" s="895" t="s">
        <v>5</v>
      </c>
    </row>
    <row r="8" spans="1:5" x14ac:dyDescent="0.25">
      <c r="A8" s="57" t="s">
        <v>327</v>
      </c>
      <c r="B8" s="58">
        <v>1</v>
      </c>
      <c r="C8" s="58">
        <v>2022</v>
      </c>
      <c r="D8" s="129" t="s">
        <v>1373</v>
      </c>
      <c r="E8" s="895" t="s">
        <v>5</v>
      </c>
    </row>
    <row r="9" spans="1:5" ht="15" customHeight="1" x14ac:dyDescent="0.25">
      <c r="A9" s="102" t="s">
        <v>1681</v>
      </c>
      <c r="B9" s="58">
        <v>25</v>
      </c>
      <c r="C9" s="58">
        <v>2022</v>
      </c>
      <c r="D9" s="129" t="s">
        <v>1373</v>
      </c>
      <c r="E9" s="895" t="s">
        <v>5</v>
      </c>
    </row>
    <row r="10" spans="1:5" ht="30" x14ac:dyDescent="0.25">
      <c r="A10" s="57" t="s">
        <v>1682</v>
      </c>
      <c r="B10" s="58">
        <v>0.7</v>
      </c>
      <c r="C10" s="58">
        <v>2022</v>
      </c>
      <c r="D10" s="867" t="s">
        <v>1374</v>
      </c>
      <c r="E10" s="902" t="s">
        <v>5</v>
      </c>
    </row>
    <row r="11" spans="1:5" x14ac:dyDescent="0.25">
      <c r="A11" s="57" t="s">
        <v>344</v>
      </c>
      <c r="B11" s="58">
        <v>0</v>
      </c>
      <c r="C11" s="58">
        <v>2022</v>
      </c>
      <c r="D11" s="129" t="s">
        <v>1373</v>
      </c>
      <c r="E11" s="895" t="s">
        <v>5</v>
      </c>
    </row>
    <row r="12" spans="1:5" x14ac:dyDescent="0.25">
      <c r="A12" s="57" t="s">
        <v>343</v>
      </c>
      <c r="B12" s="58">
        <v>17</v>
      </c>
      <c r="C12" s="58">
        <v>2022</v>
      </c>
      <c r="D12" s="129" t="s">
        <v>1373</v>
      </c>
      <c r="E12" s="895" t="s">
        <v>5</v>
      </c>
    </row>
    <row r="13" spans="1:5" x14ac:dyDescent="0.25">
      <c r="A13" s="57" t="s">
        <v>345</v>
      </c>
      <c r="B13" s="58">
        <v>1</v>
      </c>
      <c r="C13" s="58">
        <v>2022</v>
      </c>
      <c r="D13" s="129" t="s">
        <v>1373</v>
      </c>
      <c r="E13" s="895" t="s">
        <v>5</v>
      </c>
    </row>
    <row r="14" spans="1:5" x14ac:dyDescent="0.25">
      <c r="A14" s="60" t="s">
        <v>483</v>
      </c>
      <c r="B14" s="61">
        <v>0</v>
      </c>
      <c r="C14" s="61">
        <v>2022</v>
      </c>
      <c r="D14" s="359" t="s">
        <v>1373</v>
      </c>
      <c r="E14" s="897" t="s">
        <v>5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2:V34"/>
  <sheetViews>
    <sheetView zoomScale="90" zoomScaleNormal="90" workbookViewId="0">
      <selection activeCell="G2" sqref="G2"/>
    </sheetView>
  </sheetViews>
  <sheetFormatPr defaultRowHeight="15" x14ac:dyDescent="0.25"/>
  <cols>
    <col min="1" max="1" width="11" customWidth="1"/>
    <col min="2" max="2" width="8.42578125" customWidth="1"/>
    <col min="3" max="3" width="8.7109375" customWidth="1"/>
    <col min="4" max="4" width="8" bestFit="1" customWidth="1"/>
    <col min="18" max="18" width="10.28515625" customWidth="1"/>
    <col min="19" max="19" width="10.5703125" customWidth="1"/>
  </cols>
  <sheetData>
    <row r="2" spans="1:22" ht="15.75" x14ac:dyDescent="0.25">
      <c r="A2" s="36" t="s">
        <v>1081</v>
      </c>
    </row>
    <row r="3" spans="1:22" x14ac:dyDescent="0.25">
      <c r="D3" s="29"/>
    </row>
    <row r="4" spans="1:22" x14ac:dyDescent="0.25">
      <c r="A4" s="1180" t="s">
        <v>4</v>
      </c>
      <c r="B4" s="1185" t="s">
        <v>19</v>
      </c>
      <c r="C4" s="1186"/>
      <c r="D4" s="1186"/>
      <c r="E4" s="1185" t="s">
        <v>20</v>
      </c>
      <c r="F4" s="1186"/>
      <c r="G4" s="1187"/>
      <c r="H4" s="1186" t="s">
        <v>21</v>
      </c>
      <c r="I4" s="1186"/>
      <c r="J4" s="1186"/>
      <c r="K4" s="1185" t="s">
        <v>22</v>
      </c>
      <c r="L4" s="1186"/>
      <c r="M4" s="1187"/>
      <c r="N4" s="1185" t="s">
        <v>23</v>
      </c>
      <c r="O4" s="1186"/>
      <c r="P4" s="1187"/>
      <c r="Q4" s="1185" t="s">
        <v>31</v>
      </c>
      <c r="R4" s="1186"/>
      <c r="S4" s="1187"/>
      <c r="T4" s="1185" t="s">
        <v>24</v>
      </c>
      <c r="U4" s="1186"/>
      <c r="V4" s="1187"/>
    </row>
    <row r="5" spans="1:22" x14ac:dyDescent="0.25">
      <c r="A5" s="1181"/>
      <c r="B5" s="37" t="s">
        <v>16</v>
      </c>
      <c r="C5" s="31" t="s">
        <v>17</v>
      </c>
      <c r="D5" s="31" t="s">
        <v>18</v>
      </c>
      <c r="E5" s="37" t="s">
        <v>16</v>
      </c>
      <c r="F5" s="31" t="s">
        <v>17</v>
      </c>
      <c r="G5" s="38" t="s">
        <v>18</v>
      </c>
      <c r="H5" s="31" t="s">
        <v>16</v>
      </c>
      <c r="I5" s="31" t="s">
        <v>17</v>
      </c>
      <c r="J5" s="31" t="s">
        <v>18</v>
      </c>
      <c r="K5" s="37" t="s">
        <v>16</v>
      </c>
      <c r="L5" s="31" t="s">
        <v>17</v>
      </c>
      <c r="M5" s="38" t="s">
        <v>18</v>
      </c>
      <c r="N5" s="37" t="s">
        <v>16</v>
      </c>
      <c r="O5" s="31" t="s">
        <v>17</v>
      </c>
      <c r="P5" s="38" t="s">
        <v>18</v>
      </c>
      <c r="Q5" s="37" t="s">
        <v>16</v>
      </c>
      <c r="R5" s="31" t="s">
        <v>17</v>
      </c>
      <c r="S5" s="38" t="s">
        <v>18</v>
      </c>
      <c r="T5" s="37" t="s">
        <v>16</v>
      </c>
      <c r="U5" s="31" t="s">
        <v>17</v>
      </c>
      <c r="V5" s="38" t="s">
        <v>18</v>
      </c>
    </row>
    <row r="6" spans="1:22" x14ac:dyDescent="0.25">
      <c r="A6" s="219">
        <v>2020</v>
      </c>
      <c r="B6" s="70">
        <v>1080</v>
      </c>
      <c r="C6" s="55">
        <v>572</v>
      </c>
      <c r="D6" s="55">
        <v>508</v>
      </c>
      <c r="E6" s="70">
        <v>1450</v>
      </c>
      <c r="F6" s="55">
        <v>744</v>
      </c>
      <c r="G6" s="110">
        <v>706</v>
      </c>
      <c r="H6" s="55">
        <v>818</v>
      </c>
      <c r="I6" s="55">
        <v>419</v>
      </c>
      <c r="J6" s="55">
        <v>399</v>
      </c>
      <c r="K6" s="70">
        <v>3145</v>
      </c>
      <c r="L6" s="55">
        <v>1633</v>
      </c>
      <c r="M6" s="110">
        <v>1512</v>
      </c>
      <c r="N6" s="70">
        <v>3197</v>
      </c>
      <c r="O6" s="55">
        <v>1672</v>
      </c>
      <c r="P6" s="110">
        <v>1525</v>
      </c>
      <c r="Q6" s="70">
        <v>12098</v>
      </c>
      <c r="R6" s="55">
        <v>6151</v>
      </c>
      <c r="S6" s="110">
        <v>5947</v>
      </c>
      <c r="T6" s="70">
        <v>18311</v>
      </c>
      <c r="U6" s="55">
        <v>9185</v>
      </c>
      <c r="V6" s="162">
        <v>9126</v>
      </c>
    </row>
    <row r="7" spans="1:22" x14ac:dyDescent="0.25">
      <c r="A7" s="288">
        <v>2021</v>
      </c>
      <c r="B7" s="169">
        <v>1069</v>
      </c>
      <c r="C7" s="94">
        <v>561</v>
      </c>
      <c r="D7" s="94">
        <v>508</v>
      </c>
      <c r="E7" s="169">
        <v>1398</v>
      </c>
      <c r="F7" s="94">
        <v>723</v>
      </c>
      <c r="G7" s="171">
        <v>675</v>
      </c>
      <c r="H7" s="94">
        <v>819</v>
      </c>
      <c r="I7" s="94">
        <v>416</v>
      </c>
      <c r="J7" s="94">
        <v>403</v>
      </c>
      <c r="K7" s="169">
        <v>3098</v>
      </c>
      <c r="L7" s="94">
        <v>1603</v>
      </c>
      <c r="M7" s="171">
        <v>1495</v>
      </c>
      <c r="N7" s="169">
        <v>3152</v>
      </c>
      <c r="O7" s="94">
        <v>1637</v>
      </c>
      <c r="P7" s="171">
        <v>1515</v>
      </c>
      <c r="Q7" s="169">
        <v>11855</v>
      </c>
      <c r="R7" s="94">
        <v>6032</v>
      </c>
      <c r="S7" s="171">
        <v>5823</v>
      </c>
      <c r="T7" s="214">
        <v>18023</v>
      </c>
      <c r="U7" s="58">
        <v>9036</v>
      </c>
      <c r="V7" s="162">
        <v>8987</v>
      </c>
    </row>
    <row r="8" spans="1:22" x14ac:dyDescent="0.25">
      <c r="A8" s="221">
        <v>2022</v>
      </c>
      <c r="B8" s="72">
        <v>1023</v>
      </c>
      <c r="C8" s="61">
        <v>530</v>
      </c>
      <c r="D8" s="61">
        <v>493</v>
      </c>
      <c r="E8" s="72">
        <v>1297</v>
      </c>
      <c r="F8" s="61">
        <v>689</v>
      </c>
      <c r="G8" s="111">
        <v>608</v>
      </c>
      <c r="H8" s="61">
        <v>771</v>
      </c>
      <c r="I8" s="61">
        <v>389</v>
      </c>
      <c r="J8" s="61">
        <v>382</v>
      </c>
      <c r="K8" s="72">
        <v>2906</v>
      </c>
      <c r="L8" s="61">
        <v>1510</v>
      </c>
      <c r="M8" s="111">
        <v>1396</v>
      </c>
      <c r="N8" s="72">
        <v>2754</v>
      </c>
      <c r="O8" s="61">
        <v>1434</v>
      </c>
      <c r="P8" s="111">
        <v>1320</v>
      </c>
      <c r="Q8" s="72">
        <v>10985</v>
      </c>
      <c r="R8" s="61">
        <v>5600</v>
      </c>
      <c r="S8" s="111">
        <v>5385</v>
      </c>
      <c r="T8" s="72">
        <v>17080</v>
      </c>
      <c r="U8" s="61">
        <v>8560</v>
      </c>
      <c r="V8" s="111">
        <v>8520</v>
      </c>
    </row>
    <row r="9" spans="1:22" s="29" customFormat="1" x14ac:dyDescent="0.25">
      <c r="A9" s="134" t="s">
        <v>1074</v>
      </c>
    </row>
    <row r="10" spans="1:22" s="29" customFormat="1" x14ac:dyDescent="0.25"/>
    <row r="12" spans="1:22" ht="15.75" x14ac:dyDescent="0.25">
      <c r="A12" s="39" t="s">
        <v>2431</v>
      </c>
      <c r="C12" s="29"/>
      <c r="D12" s="29"/>
      <c r="E12" s="29"/>
      <c r="F12" s="29"/>
      <c r="G12" s="29"/>
      <c r="H12" s="29"/>
    </row>
    <row r="13" spans="1:22" x14ac:dyDescent="0.25">
      <c r="A13" s="29"/>
      <c r="B13" s="29"/>
      <c r="C13" s="29"/>
      <c r="D13" s="29"/>
      <c r="E13" s="29"/>
      <c r="F13" s="29"/>
      <c r="G13" s="29"/>
      <c r="H13" s="29"/>
    </row>
    <row r="14" spans="1:22" x14ac:dyDescent="0.25">
      <c r="A14" s="174"/>
      <c r="B14" s="335" t="s">
        <v>25</v>
      </c>
      <c r="C14" s="335" t="s">
        <v>26</v>
      </c>
      <c r="D14" s="335" t="s">
        <v>27</v>
      </c>
      <c r="E14" s="335" t="s">
        <v>28</v>
      </c>
      <c r="F14" s="335" t="s">
        <v>29</v>
      </c>
      <c r="G14" s="335" t="s">
        <v>30</v>
      </c>
      <c r="H14" s="335" t="s">
        <v>16</v>
      </c>
      <c r="M14" s="335" t="s">
        <v>28</v>
      </c>
      <c r="N14" s="505" t="s">
        <v>484</v>
      </c>
      <c r="O14" s="505" t="s">
        <v>673</v>
      </c>
      <c r="P14" s="29"/>
      <c r="Q14" s="506" t="s">
        <v>1534</v>
      </c>
      <c r="R14" s="506" t="s">
        <v>1535</v>
      </c>
      <c r="S14" s="506" t="s">
        <v>1536</v>
      </c>
      <c r="T14" s="29" t="s">
        <v>677</v>
      </c>
    </row>
    <row r="15" spans="1:22" x14ac:dyDescent="0.25">
      <c r="A15" s="335" t="s">
        <v>16</v>
      </c>
      <c r="B15" s="174">
        <f>B8</f>
        <v>1023</v>
      </c>
      <c r="C15" s="174">
        <f>E8</f>
        <v>1297</v>
      </c>
      <c r="D15" s="174">
        <f>H8</f>
        <v>771</v>
      </c>
      <c r="E15" s="174">
        <f>K8</f>
        <v>2906</v>
      </c>
      <c r="F15" s="174">
        <f>N8</f>
        <v>2754</v>
      </c>
      <c r="G15" s="174">
        <f>Q8</f>
        <v>10985</v>
      </c>
      <c r="H15" s="336">
        <f>T8</f>
        <v>17080</v>
      </c>
      <c r="M15" s="174">
        <f>K8</f>
        <v>2906</v>
      </c>
      <c r="N15" s="174">
        <f>H15-E15-O15</f>
        <v>10399</v>
      </c>
      <c r="O15" s="174">
        <f>H15-(B15+C15+G15)</f>
        <v>3775</v>
      </c>
      <c r="P15" s="29"/>
      <c r="Q15" s="100">
        <f>M15/H15*100</f>
        <v>17.014051522248245</v>
      </c>
      <c r="R15" s="100">
        <f>N15/H15*100</f>
        <v>60.884074941451992</v>
      </c>
      <c r="S15" s="100">
        <f>O15/H15*100</f>
        <v>22.101873536299767</v>
      </c>
    </row>
    <row r="17" spans="1:20" x14ac:dyDescent="0.25">
      <c r="Q17" s="506" t="s">
        <v>1537</v>
      </c>
      <c r="R17" s="506" t="s">
        <v>1538</v>
      </c>
      <c r="S17" s="506" t="s">
        <v>1539</v>
      </c>
      <c r="T17" s="206" t="s">
        <v>501</v>
      </c>
    </row>
    <row r="18" spans="1:20" x14ac:dyDescent="0.25">
      <c r="Q18" s="100">
        <f>M15/H15*100</f>
        <v>17.014051522248245</v>
      </c>
      <c r="R18" s="100">
        <f>N15/H15*100</f>
        <v>60.884074941451992</v>
      </c>
      <c r="S18" s="100">
        <f>O15/H15*100</f>
        <v>22.101873536299767</v>
      </c>
    </row>
    <row r="19" spans="1:20" x14ac:dyDescent="0.25">
      <c r="H19" s="495"/>
      <c r="I19" s="495"/>
      <c r="J19" s="495"/>
      <c r="K19" s="495"/>
      <c r="L19" s="495"/>
      <c r="M19" s="495"/>
      <c r="N19" s="495"/>
      <c r="O19" s="495"/>
      <c r="P19" s="495"/>
      <c r="Q19" s="495"/>
    </row>
    <row r="20" spans="1:20" x14ac:dyDescent="0.25">
      <c r="H20" s="495"/>
      <c r="I20" s="495"/>
      <c r="J20" s="495"/>
      <c r="K20" s="495"/>
      <c r="L20" s="495"/>
      <c r="M20" s="495"/>
      <c r="N20" s="495"/>
      <c r="O20" s="495"/>
      <c r="P20" s="495"/>
      <c r="Q20" s="495"/>
    </row>
    <row r="21" spans="1:20" ht="30" customHeight="1" x14ac:dyDescent="0.25">
      <c r="A21" s="1180" t="s">
        <v>4</v>
      </c>
      <c r="B21" s="1182" t="s">
        <v>457</v>
      </c>
      <c r="C21" s="1183"/>
      <c r="D21" s="1184"/>
      <c r="E21" s="1182" t="s">
        <v>458</v>
      </c>
      <c r="F21" s="1183"/>
      <c r="G21" s="1184"/>
      <c r="H21" s="1188" t="s">
        <v>1236</v>
      </c>
      <c r="I21" s="1189"/>
      <c r="J21" s="1190"/>
      <c r="K21" s="495"/>
      <c r="L21" s="495"/>
      <c r="M21" s="495"/>
      <c r="N21" s="495"/>
      <c r="O21" s="495"/>
      <c r="P21" s="495"/>
      <c r="Q21" s="495"/>
    </row>
    <row r="22" spans="1:20" ht="15" customHeight="1" x14ac:dyDescent="0.25">
      <c r="A22" s="1181"/>
      <c r="B22" s="121" t="s">
        <v>16</v>
      </c>
      <c r="C22" s="43" t="s">
        <v>17</v>
      </c>
      <c r="D22" s="43" t="s">
        <v>18</v>
      </c>
      <c r="E22" s="121" t="s">
        <v>16</v>
      </c>
      <c r="F22" s="43" t="s">
        <v>17</v>
      </c>
      <c r="G22" s="124" t="s">
        <v>18</v>
      </c>
      <c r="H22" s="311" t="s">
        <v>16</v>
      </c>
      <c r="I22" s="478" t="s">
        <v>17</v>
      </c>
      <c r="J22" s="568" t="s">
        <v>18</v>
      </c>
      <c r="K22" s="495"/>
      <c r="L22" s="495"/>
      <c r="M22" s="495"/>
      <c r="N22" s="495"/>
      <c r="O22" s="495"/>
      <c r="P22" s="495"/>
      <c r="Q22" s="495"/>
    </row>
    <row r="23" spans="1:20" x14ac:dyDescent="0.25">
      <c r="A23" s="220">
        <v>2020</v>
      </c>
      <c r="B23" s="169">
        <v>0</v>
      </c>
      <c r="C23" s="363"/>
      <c r="D23" s="363"/>
      <c r="E23" s="169">
        <v>0</v>
      </c>
      <c r="F23" s="363"/>
      <c r="G23" s="364"/>
      <c r="H23" s="169">
        <v>0</v>
      </c>
      <c r="I23" s="94">
        <v>0</v>
      </c>
      <c r="J23" s="171">
        <v>0</v>
      </c>
      <c r="K23" s="495"/>
      <c r="L23" s="495"/>
      <c r="M23" s="495"/>
      <c r="N23" s="495"/>
      <c r="O23" s="495"/>
      <c r="P23" s="495"/>
      <c r="Q23" s="495"/>
    </row>
    <row r="24" spans="1:20" x14ac:dyDescent="0.25">
      <c r="A24" s="220">
        <v>2021</v>
      </c>
      <c r="B24" s="169">
        <v>0</v>
      </c>
      <c r="C24" s="363"/>
      <c r="D24" s="363"/>
      <c r="E24" s="169">
        <v>7.8</v>
      </c>
      <c r="F24" s="363"/>
      <c r="G24" s="364"/>
      <c r="H24" s="169">
        <v>0</v>
      </c>
      <c r="I24" s="94">
        <v>0</v>
      </c>
      <c r="J24" s="171">
        <v>0</v>
      </c>
      <c r="K24" s="495"/>
      <c r="L24" s="495"/>
      <c r="M24" s="495"/>
      <c r="N24" s="495"/>
      <c r="O24" s="495"/>
      <c r="P24" s="495"/>
      <c r="Q24" s="495"/>
    </row>
    <row r="25" spans="1:20" x14ac:dyDescent="0.25">
      <c r="A25" s="221">
        <v>2022</v>
      </c>
      <c r="B25" s="72">
        <v>12.2</v>
      </c>
      <c r="C25" s="359"/>
      <c r="D25" s="359"/>
      <c r="E25" s="72">
        <v>6.1</v>
      </c>
      <c r="F25" s="359"/>
      <c r="G25" s="463"/>
      <c r="H25" s="72">
        <v>0</v>
      </c>
      <c r="I25" s="61">
        <v>0</v>
      </c>
      <c r="J25" s="111">
        <v>0</v>
      </c>
      <c r="K25" s="495"/>
      <c r="L25" s="495"/>
      <c r="M25" s="495"/>
      <c r="N25" s="495"/>
      <c r="O25" s="495"/>
      <c r="P25" s="495"/>
      <c r="Q25" s="495"/>
    </row>
    <row r="30" spans="1:20" x14ac:dyDescent="0.25">
      <c r="A30" s="507" t="s">
        <v>1236</v>
      </c>
      <c r="B30" s="29"/>
      <c r="C30" s="29"/>
      <c r="F30" s="161" t="s">
        <v>1554</v>
      </c>
      <c r="G30" s="29"/>
      <c r="H30" s="29"/>
    </row>
    <row r="31" spans="1:20" x14ac:dyDescent="0.25">
      <c r="A31" s="856"/>
      <c r="B31" s="857" t="s">
        <v>1552</v>
      </c>
      <c r="C31" s="858" t="s">
        <v>1553</v>
      </c>
      <c r="F31" s="856"/>
      <c r="G31" s="857" t="s">
        <v>1555</v>
      </c>
      <c r="H31" s="858" t="s">
        <v>1556</v>
      </c>
    </row>
    <row r="32" spans="1:20" x14ac:dyDescent="0.25">
      <c r="A32" s="702">
        <f>A23</f>
        <v>2020</v>
      </c>
      <c r="B32" s="676">
        <f>IF(ISBLANK(J23),"",J23)</f>
        <v>0</v>
      </c>
      <c r="C32" s="676">
        <f>IF(ISBLANK(I23),"",I23)</f>
        <v>0</v>
      </c>
      <c r="F32" s="702">
        <f>A23</f>
        <v>2020</v>
      </c>
      <c r="G32" s="676">
        <f>IF(ISBLANK(J23),"",J23)</f>
        <v>0</v>
      </c>
      <c r="H32" s="676">
        <f>IF(ISBLANK(I23),"",I23)</f>
        <v>0</v>
      </c>
    </row>
    <row r="33" spans="1:8" x14ac:dyDescent="0.25">
      <c r="A33" s="703">
        <f t="shared" ref="A33:A34" si="0">A24</f>
        <v>2021</v>
      </c>
      <c r="B33" s="855">
        <f t="shared" ref="B33:B34" si="1">IF(ISBLANK(J24),"",J24)</f>
        <v>0</v>
      </c>
      <c r="C33" s="855">
        <f t="shared" ref="C33:C34" si="2">IF(ISBLANK(I24),"",I24)</f>
        <v>0</v>
      </c>
      <c r="F33" s="703">
        <f t="shared" ref="F33:F34" si="3">A24</f>
        <v>2021</v>
      </c>
      <c r="G33" s="855">
        <f t="shared" ref="G33:G34" si="4">IF(ISBLANK(J24),"",J24)</f>
        <v>0</v>
      </c>
      <c r="H33" s="855">
        <f t="shared" ref="H33:H34" si="5">IF(ISBLANK(I24),"",I24)</f>
        <v>0</v>
      </c>
    </row>
    <row r="34" spans="1:8" x14ac:dyDescent="0.25">
      <c r="A34" s="704">
        <f t="shared" si="0"/>
        <v>2022</v>
      </c>
      <c r="B34" s="678">
        <f t="shared" si="1"/>
        <v>0</v>
      </c>
      <c r="C34" s="678">
        <f t="shared" si="2"/>
        <v>0</v>
      </c>
      <c r="F34" s="704">
        <f t="shared" si="3"/>
        <v>2022</v>
      </c>
      <c r="G34" s="678">
        <f t="shared" si="4"/>
        <v>0</v>
      </c>
      <c r="H34" s="678">
        <f t="shared" si="5"/>
        <v>0</v>
      </c>
    </row>
  </sheetData>
  <mergeCells count="12">
    <mergeCell ref="A21:A22"/>
    <mergeCell ref="B21:D21"/>
    <mergeCell ref="E21:G21"/>
    <mergeCell ref="Q4:S4"/>
    <mergeCell ref="T4:V4"/>
    <mergeCell ref="A4:A5"/>
    <mergeCell ref="B4:D4"/>
    <mergeCell ref="E4:G4"/>
    <mergeCell ref="H4:J4"/>
    <mergeCell ref="K4:M4"/>
    <mergeCell ref="N4:P4"/>
    <mergeCell ref="H21:J21"/>
  </mergeCells>
  <pageMargins left="0.7" right="0.7" top="0.75" bottom="0.75" header="0.3" footer="0.3"/>
  <pageSetup orientation="portrait" r:id="rId1"/>
  <ignoredErrors>
    <ignoredError sqref="C14" twoDigitTextYear="1"/>
  </ignoredError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/>
  <dimension ref="A3:J23"/>
  <sheetViews>
    <sheetView zoomScale="90" zoomScaleNormal="90" workbookViewId="0"/>
  </sheetViews>
  <sheetFormatPr defaultRowHeight="15" x14ac:dyDescent="0.25"/>
  <cols>
    <col min="1" max="1" width="11.5703125" style="29" customWidth="1"/>
    <col min="2" max="2" width="18.42578125" style="29" customWidth="1"/>
    <col min="3" max="3" width="20.7109375" style="29" customWidth="1"/>
    <col min="4" max="4" width="20" style="29" customWidth="1"/>
    <col min="5" max="5" width="21.28515625" style="29" customWidth="1"/>
    <col min="6" max="6" width="17.7109375" style="29" customWidth="1"/>
    <col min="7" max="7" width="19.5703125" style="29" customWidth="1"/>
    <col min="8" max="8" width="5" style="29" customWidth="1"/>
    <col min="9" max="9" width="28.140625" style="29" customWidth="1"/>
    <col min="10" max="16384" width="9.140625" style="29"/>
  </cols>
  <sheetData>
    <row r="3" spans="1:10" ht="69" customHeight="1" x14ac:dyDescent="0.25">
      <c r="A3" s="68" t="s">
        <v>4</v>
      </c>
      <c r="B3" s="865" t="s">
        <v>343</v>
      </c>
      <c r="C3" s="865" t="s">
        <v>345</v>
      </c>
      <c r="D3" s="865" t="s">
        <v>344</v>
      </c>
      <c r="E3" s="865" t="s">
        <v>346</v>
      </c>
      <c r="F3" s="538" t="s">
        <v>1020</v>
      </c>
      <c r="G3" s="538" t="s">
        <v>1021</v>
      </c>
    </row>
    <row r="4" spans="1:10" x14ac:dyDescent="0.25">
      <c r="A4" s="219">
        <v>2020</v>
      </c>
      <c r="B4" s="602">
        <v>17</v>
      </c>
      <c r="C4" s="602">
        <v>1</v>
      </c>
      <c r="D4" s="602">
        <v>1</v>
      </c>
      <c r="E4" s="601">
        <v>1</v>
      </c>
      <c r="F4" s="602">
        <v>5.8</v>
      </c>
      <c r="G4" s="602">
        <v>0.3</v>
      </c>
    </row>
    <row r="5" spans="1:10" x14ac:dyDescent="0.25">
      <c r="A5" s="288">
        <v>2021</v>
      </c>
      <c r="B5" s="753">
        <v>17</v>
      </c>
      <c r="C5" s="753">
        <v>1</v>
      </c>
      <c r="D5" s="753">
        <v>0</v>
      </c>
      <c r="E5" s="755">
        <v>0</v>
      </c>
      <c r="F5" s="753">
        <v>5.5</v>
      </c>
      <c r="G5" s="753">
        <v>0</v>
      </c>
    </row>
    <row r="6" spans="1:10" x14ac:dyDescent="0.25">
      <c r="A6" s="220">
        <v>2022</v>
      </c>
      <c r="B6" s="754">
        <v>17</v>
      </c>
      <c r="C6" s="754">
        <v>1</v>
      </c>
      <c r="D6" s="754">
        <v>0</v>
      </c>
      <c r="E6" s="756">
        <v>0</v>
      </c>
      <c r="F6" s="754">
        <v>5.9</v>
      </c>
      <c r="G6" s="754">
        <v>0</v>
      </c>
    </row>
    <row r="7" spans="1:10" x14ac:dyDescent="0.25">
      <c r="A7" s="166"/>
      <c r="B7" s="166"/>
      <c r="C7" s="166"/>
      <c r="D7" s="166"/>
      <c r="E7" s="166"/>
      <c r="F7" s="166"/>
      <c r="G7" s="166"/>
    </row>
    <row r="8" spans="1:10" x14ac:dyDescent="0.25">
      <c r="A8" s="213"/>
      <c r="B8" s="213"/>
      <c r="C8" s="213"/>
      <c r="D8" s="213"/>
      <c r="E8" s="213"/>
      <c r="F8" s="213"/>
      <c r="G8" s="213"/>
    </row>
    <row r="9" spans="1:10" ht="19.5" customHeight="1" x14ac:dyDescent="0.25">
      <c r="A9" s="154" t="s">
        <v>502</v>
      </c>
      <c r="E9" s="161" t="s">
        <v>501</v>
      </c>
      <c r="I9" s="254"/>
    </row>
    <row r="10" spans="1:10" ht="33.75" customHeight="1" x14ac:dyDescent="0.25">
      <c r="A10" s="31"/>
      <c r="B10" s="163" t="s">
        <v>538</v>
      </c>
      <c r="C10" s="163" t="s">
        <v>539</v>
      </c>
      <c r="E10" s="31"/>
      <c r="F10" s="163" t="s">
        <v>530</v>
      </c>
      <c r="G10" s="163" t="s">
        <v>531</v>
      </c>
      <c r="I10" s="255"/>
    </row>
    <row r="11" spans="1:10" x14ac:dyDescent="0.25">
      <c r="A11" s="103">
        <f>A4</f>
        <v>2020</v>
      </c>
      <c r="B11" s="80">
        <f>IF(ISBLANK(B4),"",B4)</f>
        <v>17</v>
      </c>
      <c r="C11" s="80">
        <f>IF(ISBLANK(D4),"",D4)</f>
        <v>1</v>
      </c>
      <c r="E11" s="103">
        <f>A4</f>
        <v>2020</v>
      </c>
      <c r="F11" s="80">
        <f>IF(ISBLANK(B4),"",B4)</f>
        <v>17</v>
      </c>
      <c r="G11" s="80">
        <f>IF(ISBLANK(D4),"",D4)</f>
        <v>1</v>
      </c>
      <c r="I11" s="255"/>
    </row>
    <row r="12" spans="1:10" x14ac:dyDescent="0.25">
      <c r="A12" s="103">
        <f t="shared" ref="A12:A13" si="0">A5</f>
        <v>2021</v>
      </c>
      <c r="B12" s="80">
        <f>IF(ISBLANK(B5),"",B5)</f>
        <v>17</v>
      </c>
      <c r="C12" s="80">
        <f>IF(ISBLANK(D5),"",D5)</f>
        <v>0</v>
      </c>
      <c r="E12" s="103">
        <f t="shared" ref="E12:E13" si="1">A5</f>
        <v>2021</v>
      </c>
      <c r="F12" s="80">
        <f t="shared" ref="F12:F13" si="2">IF(ISBLANK(B5),"",B5)</f>
        <v>17</v>
      </c>
      <c r="G12" s="80">
        <f t="shared" ref="G12:G13" si="3">IF(ISBLANK(D5),"",D5)</f>
        <v>0</v>
      </c>
    </row>
    <row r="13" spans="1:10" x14ac:dyDescent="0.25">
      <c r="A13" s="156">
        <f t="shared" si="0"/>
        <v>2022</v>
      </c>
      <c r="B13" s="83">
        <f>IF(ISBLANK(B6),"",B6)</f>
        <v>17</v>
      </c>
      <c r="C13" s="83">
        <f>IF(ISBLANK(D6),"",D6)</f>
        <v>0</v>
      </c>
      <c r="D13" s="255"/>
      <c r="E13" s="156">
        <f t="shared" si="1"/>
        <v>2022</v>
      </c>
      <c r="F13" s="83">
        <f t="shared" si="2"/>
        <v>17</v>
      </c>
      <c r="G13" s="83">
        <f t="shared" si="3"/>
        <v>0</v>
      </c>
    </row>
    <row r="14" spans="1:10" x14ac:dyDescent="0.25">
      <c r="A14" s="254"/>
      <c r="B14" s="213"/>
      <c r="C14" s="213"/>
      <c r="D14" s="255"/>
      <c r="E14" s="254"/>
      <c r="F14" s="213"/>
      <c r="G14" s="213"/>
    </row>
    <row r="15" spans="1:10" x14ac:dyDescent="0.25">
      <c r="A15" s="903"/>
      <c r="B15" s="252"/>
      <c r="C15" s="252"/>
      <c r="D15" s="252"/>
      <c r="E15" s="903"/>
      <c r="F15" s="252"/>
      <c r="G15" s="252"/>
      <c r="H15" s="31"/>
      <c r="I15" s="31"/>
      <c r="J15" s="31"/>
    </row>
    <row r="16" spans="1:10" x14ac:dyDescent="0.25">
      <c r="A16" s="154"/>
    </row>
    <row r="17" spans="1:9" ht="34.5" customHeight="1" thickBot="1" x14ac:dyDescent="0.3">
      <c r="A17" s="31"/>
      <c r="B17" s="163" t="s">
        <v>538</v>
      </c>
      <c r="C17" s="163" t="s">
        <v>540</v>
      </c>
      <c r="E17" s="31"/>
      <c r="F17" s="163" t="s">
        <v>530</v>
      </c>
      <c r="G17" s="163" t="s">
        <v>531</v>
      </c>
    </row>
    <row r="18" spans="1:9" x14ac:dyDescent="0.25">
      <c r="A18" s="103">
        <f>A4</f>
        <v>2020</v>
      </c>
      <c r="B18" s="80">
        <f>IF(ISBLANK(C4),"",C4)</f>
        <v>1</v>
      </c>
      <c r="C18" s="80">
        <f>IF(ISBLANK(E4),"",E4)</f>
        <v>1</v>
      </c>
      <c r="E18" s="605">
        <f>A4</f>
        <v>2020</v>
      </c>
      <c r="F18" s="100">
        <f>IF(ISBLANK(C4),"",C4)</f>
        <v>1</v>
      </c>
      <c r="G18" s="100">
        <f>IF(ISBLANK(E4),"",E4)</f>
        <v>1</v>
      </c>
      <c r="I18" s="1233" t="s">
        <v>672</v>
      </c>
    </row>
    <row r="19" spans="1:9" ht="15" customHeight="1" x14ac:dyDescent="0.25">
      <c r="A19" s="103">
        <f t="shared" ref="A19:A20" si="4">A5</f>
        <v>2021</v>
      </c>
      <c r="B19" s="80">
        <f>IF(ISBLANK(C5),"",C5)</f>
        <v>1</v>
      </c>
      <c r="C19" s="80">
        <f>IF(ISBLANK(E5),"",E5)</f>
        <v>0</v>
      </c>
      <c r="E19" s="103">
        <f t="shared" ref="E19:E20" si="5">A5</f>
        <v>2021</v>
      </c>
      <c r="F19" s="104">
        <f>IF(ISBLANK(C5),"",C5)</f>
        <v>1</v>
      </c>
      <c r="G19" s="104">
        <f t="shared" ref="G19:G20" si="6">IF(ISBLANK(E5),"",E5)</f>
        <v>0</v>
      </c>
      <c r="I19" s="1234"/>
    </row>
    <row r="20" spans="1:9" ht="15.75" thickBot="1" x14ac:dyDescent="0.3">
      <c r="A20" s="156">
        <f t="shared" si="4"/>
        <v>2022</v>
      </c>
      <c r="B20" s="83">
        <f>IF(ISBLANK(C6),"",C6)</f>
        <v>1</v>
      </c>
      <c r="C20" s="83">
        <f>IF(ISBLANK(E6),"",E6)</f>
        <v>0</v>
      </c>
      <c r="E20" s="156">
        <f t="shared" si="5"/>
        <v>2022</v>
      </c>
      <c r="F20" s="83">
        <f>IF(ISBLANK(C6),"",C6)</f>
        <v>1</v>
      </c>
      <c r="G20" s="83">
        <f t="shared" si="6"/>
        <v>0</v>
      </c>
      <c r="I20" s="1235"/>
    </row>
    <row r="21" spans="1:9" x14ac:dyDescent="0.25">
      <c r="I21" s="383"/>
    </row>
    <row r="22" spans="1:9" x14ac:dyDescent="0.25">
      <c r="I22" s="383"/>
    </row>
    <row r="23" spans="1:9" x14ac:dyDescent="0.25">
      <c r="I23" s="383"/>
    </row>
  </sheetData>
  <mergeCells count="1">
    <mergeCell ref="I18:I20"/>
  </mergeCells>
  <pageMargins left="0.7" right="0.7" top="0.75" bottom="0.75" header="0.3" footer="0.3"/>
  <pageSetup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/>
  <dimension ref="A1:E24"/>
  <sheetViews>
    <sheetView zoomScaleNormal="100" workbookViewId="0"/>
  </sheetViews>
  <sheetFormatPr defaultRowHeight="15" x14ac:dyDescent="0.25"/>
  <cols>
    <col min="1" max="1" width="69.5703125" style="29" customWidth="1"/>
    <col min="2" max="2" width="17.42578125" style="29" customWidth="1"/>
    <col min="3" max="3" width="10.85546875" style="29" customWidth="1"/>
    <col min="4" max="4" width="107.85546875" style="29" customWidth="1"/>
    <col min="5" max="5" width="12.28515625" style="29" customWidth="1"/>
    <col min="6" max="16384" width="9.140625" style="29"/>
  </cols>
  <sheetData>
    <row r="1" spans="1:5" x14ac:dyDescent="0.25">
      <c r="A1" s="255"/>
      <c r="B1" s="255"/>
      <c r="C1" s="255"/>
      <c r="D1" s="255"/>
      <c r="E1" s="255"/>
    </row>
    <row r="2" spans="1:5" x14ac:dyDescent="0.25">
      <c r="A2" s="255"/>
      <c r="B2" s="255"/>
      <c r="C2" s="255"/>
      <c r="D2" s="255"/>
      <c r="E2" s="255"/>
    </row>
    <row r="3" spans="1:5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</row>
    <row r="4" spans="1:5" x14ac:dyDescent="0.25">
      <c r="A4" s="74" t="s">
        <v>1676</v>
      </c>
      <c r="B4" s="55">
        <v>1297</v>
      </c>
      <c r="C4" s="55">
        <v>2022</v>
      </c>
      <c r="D4" s="898" t="s">
        <v>1373</v>
      </c>
      <c r="E4" s="894" t="s">
        <v>5</v>
      </c>
    </row>
    <row r="5" spans="1:5" x14ac:dyDescent="0.25">
      <c r="A5" s="75" t="s">
        <v>1266</v>
      </c>
      <c r="B5" s="58">
        <v>7.7</v>
      </c>
      <c r="C5" s="58">
        <v>2022</v>
      </c>
      <c r="D5" s="867" t="s">
        <v>1374</v>
      </c>
      <c r="E5" s="895" t="s">
        <v>5</v>
      </c>
    </row>
    <row r="6" spans="1:5" x14ac:dyDescent="0.25">
      <c r="A6" s="75" t="s">
        <v>350</v>
      </c>
      <c r="B6" s="58">
        <v>687</v>
      </c>
      <c r="C6" s="58">
        <v>2022</v>
      </c>
      <c r="D6" s="867" t="s">
        <v>1373</v>
      </c>
      <c r="E6" s="895" t="s">
        <v>5</v>
      </c>
    </row>
    <row r="7" spans="1:5" x14ac:dyDescent="0.25">
      <c r="A7" s="75" t="s">
        <v>1267</v>
      </c>
      <c r="B7" s="58">
        <v>23.8</v>
      </c>
      <c r="C7" s="58">
        <v>2022</v>
      </c>
      <c r="D7" s="867" t="s">
        <v>1374</v>
      </c>
      <c r="E7" s="895" t="s">
        <v>5</v>
      </c>
    </row>
    <row r="8" spans="1:5" x14ac:dyDescent="0.25">
      <c r="A8" s="75" t="s">
        <v>351</v>
      </c>
      <c r="B8" s="58">
        <v>136</v>
      </c>
      <c r="C8" s="58">
        <v>2022</v>
      </c>
      <c r="D8" s="867" t="s">
        <v>1373</v>
      </c>
      <c r="E8" s="895" t="s">
        <v>5</v>
      </c>
    </row>
    <row r="9" spans="1:5" ht="15" customHeight="1" x14ac:dyDescent="0.25">
      <c r="A9" s="75" t="s">
        <v>1268</v>
      </c>
      <c r="B9" s="58">
        <v>4.7</v>
      </c>
      <c r="C9" s="58">
        <v>2022</v>
      </c>
      <c r="D9" s="867" t="s">
        <v>1374</v>
      </c>
      <c r="E9" s="895" t="s">
        <v>5</v>
      </c>
    </row>
    <row r="10" spans="1:5" x14ac:dyDescent="0.25">
      <c r="A10" s="67" t="s">
        <v>956</v>
      </c>
      <c r="B10" s="129"/>
      <c r="C10" s="129"/>
      <c r="D10" s="867"/>
      <c r="E10" s="895" t="s">
        <v>5</v>
      </c>
    </row>
    <row r="11" spans="1:5" x14ac:dyDescent="0.25">
      <c r="A11" s="67" t="s">
        <v>959</v>
      </c>
      <c r="B11" s="58">
        <v>97</v>
      </c>
      <c r="C11" s="58">
        <v>2022</v>
      </c>
      <c r="D11" s="867" t="s">
        <v>1373</v>
      </c>
      <c r="E11" s="895" t="s">
        <v>5</v>
      </c>
    </row>
    <row r="12" spans="1:5" ht="30" x14ac:dyDescent="0.25">
      <c r="A12" s="60" t="s">
        <v>1269</v>
      </c>
      <c r="B12" s="61">
        <v>0.6</v>
      </c>
      <c r="C12" s="61">
        <v>2022</v>
      </c>
      <c r="D12" s="900" t="s">
        <v>1374</v>
      </c>
      <c r="E12" s="897" t="s">
        <v>5</v>
      </c>
    </row>
    <row r="15" spans="1:5" x14ac:dyDescent="0.25">
      <c r="B15" s="29" t="s">
        <v>2349</v>
      </c>
    </row>
    <row r="16" spans="1:5" x14ac:dyDescent="0.25">
      <c r="B16" s="255">
        <v>2020</v>
      </c>
      <c r="C16" s="1010">
        <v>903</v>
      </c>
    </row>
    <row r="17" spans="2:3" x14ac:dyDescent="0.25">
      <c r="B17" s="255">
        <v>2021</v>
      </c>
      <c r="C17" s="1010">
        <v>789</v>
      </c>
    </row>
    <row r="18" spans="2:3" x14ac:dyDescent="0.25">
      <c r="B18" s="255">
        <v>2022</v>
      </c>
      <c r="C18" s="1010">
        <v>687</v>
      </c>
    </row>
    <row r="19" spans="2:3" x14ac:dyDescent="0.25">
      <c r="B19" s="255"/>
      <c r="C19" s="255"/>
    </row>
    <row r="20" spans="2:3" x14ac:dyDescent="0.25">
      <c r="B20" s="29" t="s">
        <v>2349</v>
      </c>
    </row>
    <row r="21" spans="2:3" x14ac:dyDescent="0.25">
      <c r="B21" s="638">
        <f>B16</f>
        <v>2020</v>
      </c>
      <c r="C21" s="638">
        <f>IF(ISBLANK(C16),"",C16)</f>
        <v>903</v>
      </c>
    </row>
    <row r="22" spans="2:3" x14ac:dyDescent="0.25">
      <c r="B22" s="638">
        <f>B17</f>
        <v>2021</v>
      </c>
      <c r="C22" s="638">
        <f t="shared" ref="C22:C23" si="0">IF(ISBLANK(C17),"",C17)</f>
        <v>789</v>
      </c>
    </row>
    <row r="23" spans="2:3" x14ac:dyDescent="0.25">
      <c r="B23" s="638">
        <f>B18</f>
        <v>2022</v>
      </c>
      <c r="C23" s="638">
        <f t="shared" si="0"/>
        <v>687</v>
      </c>
    </row>
    <row r="24" spans="2:3" x14ac:dyDescent="0.25">
      <c r="B24" s="255"/>
      <c r="C24" s="255"/>
    </row>
  </sheetData>
  <pageMargins left="0.7" right="0.7" top="0.75" bottom="0.75" header="0.3" footer="0.3"/>
  <pageSetup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A2:J23"/>
  <sheetViews>
    <sheetView zoomScale="90" zoomScaleNormal="90" workbookViewId="0"/>
  </sheetViews>
  <sheetFormatPr defaultRowHeight="15" x14ac:dyDescent="0.25"/>
  <cols>
    <col min="1" max="1" width="10.7109375" style="29" customWidth="1"/>
    <col min="2" max="3" width="15.7109375" style="29" customWidth="1"/>
    <col min="4" max="4" width="15.28515625" style="29" customWidth="1"/>
    <col min="5" max="5" width="12.85546875" style="29" customWidth="1"/>
    <col min="6" max="6" width="25.28515625" style="29" customWidth="1"/>
    <col min="7" max="7" width="17" style="29" customWidth="1"/>
    <col min="8" max="8" width="17.140625" style="29" customWidth="1"/>
    <col min="9" max="9" width="18" style="29" customWidth="1"/>
    <col min="10" max="10" width="27" style="29" customWidth="1"/>
    <col min="11" max="16384" width="9.140625" style="29"/>
  </cols>
  <sheetData>
    <row r="2" spans="1:10" ht="15.75" x14ac:dyDescent="0.25">
      <c r="A2" s="36"/>
    </row>
    <row r="3" spans="1:10" ht="33" customHeight="1" x14ac:dyDescent="0.25">
      <c r="A3" s="1197" t="s">
        <v>4</v>
      </c>
      <c r="B3" s="1236" t="s">
        <v>957</v>
      </c>
      <c r="C3" s="1237"/>
      <c r="D3" s="1237"/>
      <c r="E3" s="1238"/>
      <c r="F3" s="1239" t="s">
        <v>349</v>
      </c>
      <c r="G3" s="1236" t="s">
        <v>958</v>
      </c>
      <c r="H3" s="1237"/>
      <c r="I3" s="1238"/>
      <c r="J3" s="1241" t="s">
        <v>1019</v>
      </c>
    </row>
    <row r="4" spans="1:10" ht="15.75" x14ac:dyDescent="0.25">
      <c r="A4" s="1198"/>
      <c r="B4" s="87" t="s">
        <v>352</v>
      </c>
      <c r="C4" s="88" t="s">
        <v>353</v>
      </c>
      <c r="D4" s="88" t="s">
        <v>354</v>
      </c>
      <c r="E4" s="77" t="s">
        <v>24</v>
      </c>
      <c r="F4" s="1240"/>
      <c r="G4" s="87" t="s">
        <v>352</v>
      </c>
      <c r="H4" s="88" t="s">
        <v>353</v>
      </c>
      <c r="I4" s="89" t="s">
        <v>354</v>
      </c>
      <c r="J4" s="1242"/>
    </row>
    <row r="5" spans="1:10" x14ac:dyDescent="0.25">
      <c r="A5" s="219">
        <v>2020</v>
      </c>
      <c r="B5" s="70">
        <v>8</v>
      </c>
      <c r="C5" s="55">
        <v>30</v>
      </c>
      <c r="D5" s="55">
        <v>17</v>
      </c>
      <c r="E5" s="271">
        <f>SUM(B5:D5)</f>
        <v>55</v>
      </c>
      <c r="F5" s="71">
        <v>1480</v>
      </c>
      <c r="G5" s="70">
        <v>0.3</v>
      </c>
      <c r="H5" s="55">
        <v>0.3</v>
      </c>
      <c r="I5" s="110">
        <v>0.5</v>
      </c>
      <c r="J5" s="71">
        <v>8.1</v>
      </c>
    </row>
    <row r="6" spans="1:10" x14ac:dyDescent="0.25">
      <c r="A6" s="288">
        <v>2021</v>
      </c>
      <c r="B6" s="759">
        <v>10</v>
      </c>
      <c r="C6" s="760">
        <v>30</v>
      </c>
      <c r="D6" s="760">
        <v>13</v>
      </c>
      <c r="E6" s="272">
        <f>SUM(B6:D6)</f>
        <v>53</v>
      </c>
      <c r="F6" s="216">
        <v>1404</v>
      </c>
      <c r="G6" s="459">
        <v>0.3</v>
      </c>
      <c r="H6" s="460">
        <v>0.3</v>
      </c>
      <c r="I6" s="765">
        <v>0.4</v>
      </c>
      <c r="J6" s="216">
        <v>7.9</v>
      </c>
    </row>
    <row r="7" spans="1:10" x14ac:dyDescent="0.25">
      <c r="A7" s="220">
        <v>2022</v>
      </c>
      <c r="B7" s="169">
        <v>13</v>
      </c>
      <c r="C7" s="94">
        <v>33</v>
      </c>
      <c r="D7" s="94">
        <v>15</v>
      </c>
      <c r="E7" s="449">
        <f>SUM(B7:D7)</f>
        <v>61</v>
      </c>
      <c r="F7" s="170">
        <v>1297</v>
      </c>
      <c r="G7" s="169">
        <v>0.5</v>
      </c>
      <c r="H7" s="94">
        <v>0.3</v>
      </c>
      <c r="I7" s="171">
        <v>0.4</v>
      </c>
      <c r="J7" s="170">
        <v>7.7</v>
      </c>
    </row>
    <row r="8" spans="1:10" x14ac:dyDescent="0.25">
      <c r="A8" s="166"/>
      <c r="B8" s="166"/>
      <c r="C8" s="166"/>
      <c r="D8" s="166"/>
      <c r="E8" s="166"/>
      <c r="F8" s="166"/>
      <c r="G8" s="166"/>
      <c r="H8" s="166"/>
      <c r="I8" s="166"/>
      <c r="J8" s="166"/>
    </row>
    <row r="9" spans="1:10" x14ac:dyDescent="0.25">
      <c r="A9" s="213"/>
      <c r="B9" s="213"/>
      <c r="C9" s="213"/>
      <c r="D9" s="213"/>
      <c r="E9" s="213"/>
      <c r="F9" s="213"/>
      <c r="G9" s="213"/>
      <c r="H9" s="213"/>
      <c r="I9" s="213"/>
      <c r="J9" s="213"/>
    </row>
    <row r="12" spans="1:10" ht="15.75" x14ac:dyDescent="0.25">
      <c r="A12" s="79" t="s">
        <v>2014</v>
      </c>
      <c r="B12" s="31"/>
      <c r="C12" s="28"/>
      <c r="D12" s="28"/>
      <c r="F12" s="576" t="s">
        <v>2350</v>
      </c>
      <c r="G12" s="28"/>
      <c r="H12" s="28"/>
      <c r="I12" s="28"/>
      <c r="J12" s="28"/>
    </row>
    <row r="13" spans="1:10" x14ac:dyDescent="0.25">
      <c r="A13" s="626">
        <f>A5</f>
        <v>2020</v>
      </c>
      <c r="B13" s="623">
        <f>IF(ISBLANK(F5),"",F5)</f>
        <v>1480</v>
      </c>
      <c r="C13" s="28"/>
      <c r="D13" s="28"/>
    </row>
    <row r="14" spans="1:10" x14ac:dyDescent="0.25">
      <c r="A14" s="626">
        <f>A6</f>
        <v>2021</v>
      </c>
      <c r="B14" s="624">
        <f t="shared" ref="B14:B15" si="0">IF(ISBLANK(F6),"",F6)</f>
        <v>1404</v>
      </c>
      <c r="C14" s="28"/>
      <c r="D14" s="28"/>
      <c r="F14" s="627" t="s">
        <v>1534</v>
      </c>
      <c r="G14" s="623">
        <f>IF(ISBLANK(B7),"",B7)</f>
        <v>13</v>
      </c>
      <c r="I14" s="627" t="s">
        <v>1537</v>
      </c>
      <c r="J14" s="623">
        <f>IF(ISBLANK(B7),"",B7)</f>
        <v>13</v>
      </c>
    </row>
    <row r="15" spans="1:10" x14ac:dyDescent="0.25">
      <c r="A15" s="626">
        <f t="shared" ref="A15" si="1">A7</f>
        <v>2022</v>
      </c>
      <c r="B15" s="625">
        <f t="shared" si="0"/>
        <v>1297</v>
      </c>
      <c r="C15" s="28"/>
      <c r="D15" s="28"/>
      <c r="F15" s="628" t="s">
        <v>1535</v>
      </c>
      <c r="G15" s="624">
        <f>IF(ISBLANK(C7),"",C7)</f>
        <v>33</v>
      </c>
      <c r="I15" s="628" t="s">
        <v>1546</v>
      </c>
      <c r="J15" s="624">
        <f>IF(ISBLANK(C7),"",C7)</f>
        <v>33</v>
      </c>
    </row>
    <row r="16" spans="1:10" x14ac:dyDescent="0.25">
      <c r="A16" s="575"/>
      <c r="B16" s="572"/>
      <c r="C16" s="28"/>
      <c r="D16" s="28"/>
      <c r="F16" s="629" t="s">
        <v>1536</v>
      </c>
      <c r="G16" s="625">
        <f>IF(ISBLANK(D7),"",D7)</f>
        <v>15</v>
      </c>
      <c r="I16" s="629" t="s">
        <v>1547</v>
      </c>
      <c r="J16" s="625">
        <f>IF(ISBLANK(D7),"",D7)</f>
        <v>15</v>
      </c>
    </row>
    <row r="18" spans="1:2" x14ac:dyDescent="0.25">
      <c r="A18" s="255"/>
      <c r="B18" s="255"/>
    </row>
    <row r="19" spans="1:2" x14ac:dyDescent="0.25">
      <c r="A19" s="255"/>
      <c r="B19" s="255"/>
    </row>
    <row r="20" spans="1:2" ht="18" customHeight="1" x14ac:dyDescent="0.25">
      <c r="A20" s="450" t="s">
        <v>2466</v>
      </c>
      <c r="B20" s="255"/>
    </row>
    <row r="21" spans="1:2" x14ac:dyDescent="0.25">
      <c r="A21" s="627" t="s">
        <v>471</v>
      </c>
      <c r="B21" s="623">
        <f>IF(ISBLANK(G7),"",G7)</f>
        <v>0.5</v>
      </c>
    </row>
    <row r="22" spans="1:2" x14ac:dyDescent="0.25">
      <c r="A22" s="628" t="s">
        <v>472</v>
      </c>
      <c r="B22" s="624">
        <f>IF(ISBLANK(H7),"",H7)</f>
        <v>0.3</v>
      </c>
    </row>
    <row r="23" spans="1:2" x14ac:dyDescent="0.25">
      <c r="A23" s="629" t="s">
        <v>373</v>
      </c>
      <c r="B23" s="625">
        <f>IF(ISBLANK(I7),"",I7)</f>
        <v>0.4</v>
      </c>
    </row>
  </sheetData>
  <mergeCells count="5">
    <mergeCell ref="B3:E3"/>
    <mergeCell ref="F3:F4"/>
    <mergeCell ref="G3:I3"/>
    <mergeCell ref="J3:J4"/>
    <mergeCell ref="A3:A4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/>
  <dimension ref="A1:F10"/>
  <sheetViews>
    <sheetView workbookViewId="0"/>
  </sheetViews>
  <sheetFormatPr defaultRowHeight="15" x14ac:dyDescent="0.25"/>
  <cols>
    <col min="1" max="1" width="61" style="29" customWidth="1"/>
    <col min="2" max="2" width="14.7109375" style="29" customWidth="1"/>
    <col min="3" max="3" width="10.85546875" style="29" customWidth="1"/>
    <col min="4" max="4" width="62.28515625" style="29" customWidth="1"/>
    <col min="5" max="5" width="11.140625" style="29" customWidth="1"/>
    <col min="6" max="16384" width="9.140625" style="29"/>
  </cols>
  <sheetData>
    <row r="1" spans="1:6" x14ac:dyDescent="0.25">
      <c r="A1" s="255"/>
      <c r="B1" s="255"/>
      <c r="C1" s="255"/>
      <c r="D1" s="255"/>
      <c r="E1" s="255"/>
      <c r="F1" s="255"/>
    </row>
    <row r="2" spans="1:6" x14ac:dyDescent="0.25">
      <c r="A2" s="255"/>
      <c r="B2" s="255"/>
      <c r="C2" s="255"/>
      <c r="D2" s="255"/>
      <c r="E2" s="255"/>
      <c r="F2" s="255"/>
    </row>
    <row r="3" spans="1:6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  <c r="F3" s="255"/>
    </row>
    <row r="4" spans="1:6" x14ac:dyDescent="0.25">
      <c r="A4" s="81" t="s">
        <v>374</v>
      </c>
      <c r="B4" s="361"/>
      <c r="C4" s="361"/>
      <c r="D4" s="361"/>
      <c r="E4" s="894"/>
    </row>
    <row r="5" spans="1:6" x14ac:dyDescent="0.25">
      <c r="A5" s="66" t="s">
        <v>1257</v>
      </c>
      <c r="B5" s="58">
        <v>2</v>
      </c>
      <c r="C5" s="58">
        <v>2022</v>
      </c>
      <c r="D5" s="129" t="s">
        <v>827</v>
      </c>
      <c r="E5" s="895" t="s">
        <v>5</v>
      </c>
    </row>
    <row r="6" spans="1:6" x14ac:dyDescent="0.25">
      <c r="A6" s="65" t="s">
        <v>1258</v>
      </c>
      <c r="B6" s="58">
        <v>73</v>
      </c>
      <c r="C6" s="58">
        <v>2022</v>
      </c>
      <c r="D6" s="129" t="s">
        <v>827</v>
      </c>
      <c r="E6" s="895" t="s">
        <v>5</v>
      </c>
    </row>
    <row r="7" spans="1:6" x14ac:dyDescent="0.25">
      <c r="A7" s="66" t="s">
        <v>375</v>
      </c>
      <c r="B7" s="129"/>
      <c r="C7" s="129"/>
      <c r="D7" s="129"/>
      <c r="E7" s="895"/>
    </row>
    <row r="8" spans="1:6" x14ac:dyDescent="0.25">
      <c r="A8" s="66" t="s">
        <v>376</v>
      </c>
      <c r="B8" s="129"/>
      <c r="C8" s="129"/>
      <c r="D8" s="129"/>
      <c r="E8" s="895"/>
    </row>
    <row r="9" spans="1:6" x14ac:dyDescent="0.25">
      <c r="A9" s="66" t="s">
        <v>378</v>
      </c>
      <c r="B9" s="58">
        <v>45</v>
      </c>
      <c r="C9" s="58">
        <v>2022</v>
      </c>
      <c r="D9" s="129" t="s">
        <v>827</v>
      </c>
      <c r="E9" s="895" t="s">
        <v>5</v>
      </c>
    </row>
    <row r="10" spans="1:6" x14ac:dyDescent="0.25">
      <c r="A10" s="82" t="s">
        <v>1259</v>
      </c>
      <c r="B10" s="61">
        <v>22.2</v>
      </c>
      <c r="C10" s="61">
        <v>2022</v>
      </c>
      <c r="D10" s="359" t="s">
        <v>1372</v>
      </c>
      <c r="E10" s="897" t="s">
        <v>5</v>
      </c>
    </row>
  </sheetData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/>
  <dimension ref="A1:O18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6" width="11.140625" style="29" customWidth="1"/>
    <col min="7" max="8" width="11.28515625" style="29" customWidth="1"/>
    <col min="9" max="10" width="12" style="29" customWidth="1"/>
    <col min="11" max="11" width="12.140625" style="29" customWidth="1"/>
    <col min="12" max="16384" width="9.140625" style="29"/>
  </cols>
  <sheetData>
    <row r="1" spans="1:15" x14ac:dyDescent="0.25">
      <c r="H1" s="255"/>
      <c r="I1" s="255"/>
      <c r="J1" s="255"/>
      <c r="K1" s="255"/>
      <c r="L1" s="255"/>
      <c r="M1" s="255"/>
      <c r="N1" s="255"/>
      <c r="O1" s="255"/>
    </row>
    <row r="2" spans="1:15" ht="15.75" x14ac:dyDescent="0.25">
      <c r="A2" s="36"/>
      <c r="H2" s="255"/>
      <c r="I2" s="255"/>
      <c r="J2" s="255"/>
      <c r="K2" s="255"/>
      <c r="L2" s="255"/>
      <c r="M2" s="255"/>
      <c r="N2" s="255"/>
      <c r="O2" s="255"/>
    </row>
    <row r="3" spans="1:15" ht="33" customHeight="1" x14ac:dyDescent="0.25">
      <c r="A3" s="1197" t="s">
        <v>4</v>
      </c>
      <c r="B3" s="1246" t="s">
        <v>378</v>
      </c>
      <c r="C3" s="1247"/>
      <c r="D3" s="1247"/>
      <c r="E3" s="1248" t="s">
        <v>379</v>
      </c>
      <c r="F3" s="1249"/>
      <c r="G3" s="1250"/>
      <c r="H3" s="453"/>
      <c r="I3" s="454"/>
      <c r="J3" s="454"/>
      <c r="K3" s="454"/>
      <c r="L3" s="255"/>
      <c r="M3" s="255"/>
      <c r="N3" s="255"/>
      <c r="O3" s="255"/>
    </row>
    <row r="4" spans="1:15" ht="13.5" customHeight="1" x14ac:dyDescent="0.25">
      <c r="A4" s="1251"/>
      <c r="B4" s="1243" t="s">
        <v>380</v>
      </c>
      <c r="C4" s="1244"/>
      <c r="D4" s="1244"/>
      <c r="E4" s="1243" t="s">
        <v>380</v>
      </c>
      <c r="F4" s="1244"/>
      <c r="G4" s="1245"/>
      <c r="H4" s="456"/>
      <c r="I4" s="454"/>
      <c r="J4" s="454"/>
      <c r="K4" s="454"/>
      <c r="L4" s="255"/>
      <c r="M4" s="255"/>
      <c r="N4" s="255"/>
      <c r="O4" s="255"/>
    </row>
    <row r="5" spans="1:15" ht="18.75" customHeight="1" x14ac:dyDescent="0.25">
      <c r="A5" s="1198"/>
      <c r="B5" s="87" t="s">
        <v>16</v>
      </c>
      <c r="C5" s="88" t="s">
        <v>17</v>
      </c>
      <c r="D5" s="88" t="s">
        <v>18</v>
      </c>
      <c r="E5" s="87" t="s">
        <v>16</v>
      </c>
      <c r="F5" s="88" t="s">
        <v>17</v>
      </c>
      <c r="G5" s="89" t="s">
        <v>18</v>
      </c>
      <c r="H5" s="456"/>
      <c r="I5" s="455"/>
      <c r="J5" s="455"/>
      <c r="K5" s="455"/>
      <c r="L5" s="255"/>
      <c r="M5" s="255"/>
      <c r="N5" s="255"/>
      <c r="O5" s="255"/>
    </row>
    <row r="6" spans="1:15" x14ac:dyDescent="0.25">
      <c r="A6" s="113">
        <v>2020</v>
      </c>
      <c r="B6" s="459">
        <v>31</v>
      </c>
      <c r="C6" s="761"/>
      <c r="D6" s="761"/>
      <c r="E6" s="459">
        <v>14</v>
      </c>
      <c r="F6" s="761"/>
      <c r="G6" s="763"/>
      <c r="H6" s="365"/>
      <c r="I6" s="367"/>
      <c r="J6" s="367"/>
      <c r="K6" s="367"/>
      <c r="L6" s="255"/>
      <c r="M6" s="255"/>
      <c r="N6" s="255"/>
      <c r="O6" s="255"/>
    </row>
    <row r="7" spans="1:15" x14ac:dyDescent="0.25">
      <c r="A7" s="231">
        <v>2021</v>
      </c>
      <c r="B7" s="459">
        <v>25</v>
      </c>
      <c r="C7" s="761"/>
      <c r="D7" s="761"/>
      <c r="E7" s="459">
        <v>11.4</v>
      </c>
      <c r="F7" s="761"/>
      <c r="G7" s="763"/>
      <c r="H7" s="365"/>
      <c r="I7" s="367"/>
      <c r="J7" s="367"/>
      <c r="K7" s="367"/>
      <c r="L7" s="255"/>
      <c r="M7" s="255"/>
      <c r="N7" s="255"/>
      <c r="O7" s="255"/>
    </row>
    <row r="8" spans="1:15" x14ac:dyDescent="0.25">
      <c r="A8" s="231">
        <v>2022</v>
      </c>
      <c r="B8" s="603">
        <v>45</v>
      </c>
      <c r="C8" s="762"/>
      <c r="D8" s="762"/>
      <c r="E8" s="603">
        <v>22.2</v>
      </c>
      <c r="F8" s="762"/>
      <c r="G8" s="764"/>
      <c r="H8" s="365"/>
      <c r="I8" s="767" t="s">
        <v>1480</v>
      </c>
      <c r="J8" s="367"/>
      <c r="K8" s="367"/>
      <c r="L8" s="255"/>
      <c r="M8" s="255"/>
      <c r="N8" s="255"/>
      <c r="O8" s="255"/>
    </row>
    <row r="9" spans="1:15" x14ac:dyDescent="0.25">
      <c r="A9" s="166"/>
      <c r="B9" s="570"/>
      <c r="C9" s="570"/>
      <c r="D9" s="570"/>
      <c r="E9" s="570"/>
      <c r="F9" s="570"/>
      <c r="G9" s="570"/>
      <c r="H9" s="213"/>
      <c r="I9" s="367"/>
      <c r="J9" s="367"/>
      <c r="K9" s="367"/>
      <c r="L9" s="255"/>
      <c r="M9" s="255"/>
      <c r="N9" s="255"/>
      <c r="O9" s="255"/>
    </row>
    <row r="10" spans="1:15" x14ac:dyDescent="0.25">
      <c r="A10" s="213"/>
      <c r="B10" s="367"/>
      <c r="C10" s="367"/>
      <c r="D10" s="367"/>
      <c r="E10" s="367"/>
      <c r="F10" s="367"/>
      <c r="G10" s="367"/>
      <c r="H10" s="255"/>
      <c r="I10" s="255"/>
      <c r="J10" s="255"/>
      <c r="K10" s="255"/>
      <c r="L10" s="255"/>
      <c r="M10" s="255"/>
      <c r="N10" s="255"/>
      <c r="O10" s="255"/>
    </row>
    <row r="11" spans="1:15" x14ac:dyDescent="0.25">
      <c r="A11" s="213"/>
      <c r="B11" s="367"/>
      <c r="C11" s="367"/>
      <c r="D11" s="367"/>
      <c r="E11" s="367"/>
      <c r="F11" s="367"/>
      <c r="G11" s="367"/>
      <c r="H11" s="255"/>
      <c r="I11" s="255"/>
      <c r="J11" s="255"/>
      <c r="K11" s="255"/>
      <c r="L11" s="255"/>
      <c r="M11" s="255"/>
      <c r="N11" s="255"/>
      <c r="O11" s="255"/>
    </row>
    <row r="15" spans="1:15" ht="15.75" x14ac:dyDescent="0.25">
      <c r="A15" s="46" t="s">
        <v>2463</v>
      </c>
      <c r="I15" s="84" t="s">
        <v>2464</v>
      </c>
      <c r="J15" s="33"/>
      <c r="K15" s="33"/>
      <c r="L15" s="33"/>
      <c r="M15" s="33"/>
      <c r="N15" s="33"/>
      <c r="O15" s="33"/>
    </row>
    <row r="16" spans="1:15" x14ac:dyDescent="0.25">
      <c r="A16" s="702">
        <f>A6</f>
        <v>2020</v>
      </c>
      <c r="B16" s="676">
        <f>IF(ISBLANK(B6),"",B6)</f>
        <v>31</v>
      </c>
      <c r="C16" s="757"/>
      <c r="I16" s="702">
        <f>A6</f>
        <v>2020</v>
      </c>
      <c r="J16" s="676">
        <f>IF(ISBLANK(E6),"",E6)</f>
        <v>14</v>
      </c>
      <c r="K16" s="758"/>
    </row>
    <row r="17" spans="1:10" x14ac:dyDescent="0.25">
      <c r="A17" s="703">
        <f>A7</f>
        <v>2021</v>
      </c>
      <c r="B17" s="855">
        <f>IF(ISBLANK(B7),"",B7)</f>
        <v>25</v>
      </c>
      <c r="C17" s="757"/>
      <c r="I17" s="703">
        <f>A7</f>
        <v>2021</v>
      </c>
      <c r="J17" s="855">
        <f>IF(ISBLANK(E7),"",E7)</f>
        <v>11.4</v>
      </c>
    </row>
    <row r="18" spans="1:10" x14ac:dyDescent="0.25">
      <c r="A18" s="704">
        <f>A8</f>
        <v>2022</v>
      </c>
      <c r="B18" s="678">
        <f>IF(ISBLANK(B8),"",B8)</f>
        <v>45</v>
      </c>
      <c r="C18" s="757"/>
      <c r="I18" s="704">
        <f>A8</f>
        <v>2022</v>
      </c>
      <c r="J18" s="678">
        <f>IF(ISBLANK(E8),"",E8)</f>
        <v>22.2</v>
      </c>
    </row>
  </sheetData>
  <mergeCells count="5">
    <mergeCell ref="B4:D4"/>
    <mergeCell ref="E4:G4"/>
    <mergeCell ref="B3:D3"/>
    <mergeCell ref="E3:G3"/>
    <mergeCell ref="A3:A5"/>
  </mergeCells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/>
  <dimension ref="A2:L11"/>
  <sheetViews>
    <sheetView zoomScale="90" zoomScaleNormal="90" workbookViewId="0"/>
  </sheetViews>
  <sheetFormatPr defaultRowHeight="15" x14ac:dyDescent="0.25"/>
  <cols>
    <col min="1" max="1" width="10.28515625" style="29" customWidth="1"/>
    <col min="2" max="2" width="22.28515625" style="29" customWidth="1"/>
    <col min="3" max="3" width="6.28515625" style="29" customWidth="1"/>
    <col min="4" max="10" width="9.140625" style="29"/>
    <col min="11" max="11" width="9.7109375" style="29" customWidth="1"/>
    <col min="12" max="12" width="33.28515625" style="29" customWidth="1"/>
    <col min="13" max="16384" width="9.140625" style="29"/>
  </cols>
  <sheetData>
    <row r="2" spans="1:12" ht="15.75" x14ac:dyDescent="0.25">
      <c r="A2" s="36"/>
      <c r="K2" s="36"/>
    </row>
    <row r="3" spans="1:12" ht="15.75" x14ac:dyDescent="0.25">
      <c r="A3" s="1252" t="s">
        <v>887</v>
      </c>
      <c r="B3" s="1252"/>
      <c r="C3" s="255"/>
      <c r="D3" s="868" t="s">
        <v>2351</v>
      </c>
      <c r="E3" s="255"/>
      <c r="F3" s="255"/>
      <c r="G3" s="255"/>
      <c r="H3" s="255"/>
      <c r="K3" s="1244" t="s">
        <v>1012</v>
      </c>
      <c r="L3" s="1244"/>
    </row>
    <row r="4" spans="1:12" ht="18.75" customHeight="1" x14ac:dyDescent="0.25">
      <c r="A4" s="164"/>
      <c r="B4" s="766" t="s">
        <v>16</v>
      </c>
      <c r="D4" s="252"/>
      <c r="E4" s="768" t="s">
        <v>16</v>
      </c>
      <c r="K4" s="164"/>
      <c r="L4" s="766" t="s">
        <v>16</v>
      </c>
    </row>
    <row r="5" spans="1:12" x14ac:dyDescent="0.25">
      <c r="A5" s="113">
        <v>2020</v>
      </c>
      <c r="B5" s="871">
        <v>6</v>
      </c>
      <c r="D5" s="451">
        <f>IF(ISBLANK(B5),"",A5)</f>
        <v>2020</v>
      </c>
      <c r="E5" s="620">
        <f>IF(ISBLANK(B5),"",B5)</f>
        <v>6</v>
      </c>
      <c r="K5" s="219">
        <v>2020</v>
      </c>
      <c r="L5" s="657">
        <v>5.4</v>
      </c>
    </row>
    <row r="6" spans="1:12" x14ac:dyDescent="0.25">
      <c r="A6" s="231">
        <v>2021</v>
      </c>
      <c r="B6" s="604">
        <v>9</v>
      </c>
      <c r="D6" s="452">
        <f>IF(ISBLANK(B6),"",A6)</f>
        <v>2021</v>
      </c>
      <c r="E6" s="621">
        <f>IF(ISBLANK(B6),"",B6)</f>
        <v>9</v>
      </c>
      <c r="K6" s="288">
        <v>2021</v>
      </c>
      <c r="L6" s="659">
        <v>5.5</v>
      </c>
    </row>
    <row r="7" spans="1:12" x14ac:dyDescent="0.25">
      <c r="A7" s="123">
        <v>2022</v>
      </c>
      <c r="B7" s="619">
        <v>9</v>
      </c>
      <c r="D7" s="381">
        <f>IF(ISBLANK(B7),"",A7)</f>
        <v>2022</v>
      </c>
      <c r="E7" s="622">
        <f>IF(ISBLANK(B7),"",B7)</f>
        <v>9</v>
      </c>
      <c r="K7" s="221">
        <v>2022</v>
      </c>
      <c r="L7" s="619">
        <v>5.9</v>
      </c>
    </row>
    <row r="8" spans="1:12" x14ac:dyDescent="0.25">
      <c r="A8" s="213"/>
      <c r="B8" s="367"/>
      <c r="C8" s="213"/>
      <c r="D8" s="606"/>
      <c r="E8" s="199"/>
      <c r="K8" s="213"/>
      <c r="L8" s="367"/>
    </row>
    <row r="9" spans="1:12" x14ac:dyDescent="0.25">
      <c r="A9" s="213"/>
      <c r="B9" s="213"/>
      <c r="C9" s="213"/>
      <c r="D9" s="606"/>
      <c r="E9" s="199"/>
      <c r="K9" s="213"/>
      <c r="L9" s="213"/>
    </row>
    <row r="10" spans="1:12" x14ac:dyDescent="0.25">
      <c r="K10" s="213"/>
      <c r="L10" s="213"/>
    </row>
    <row r="11" spans="1:12" x14ac:dyDescent="0.25">
      <c r="K11" s="213"/>
      <c r="L11" s="213"/>
    </row>
  </sheetData>
  <mergeCells count="2">
    <mergeCell ref="A3:B3"/>
    <mergeCell ref="K3:L3"/>
  </mergeCells>
  <pageMargins left="0.7" right="0.7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/>
  <dimension ref="A1:K12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25" style="29" customWidth="1"/>
    <col min="3" max="3" width="27.42578125" style="29" customWidth="1"/>
    <col min="4" max="4" width="11.28515625" style="29" customWidth="1"/>
    <col min="5" max="6" width="12" style="29" customWidth="1"/>
    <col min="7" max="7" width="12.140625" style="29" customWidth="1"/>
    <col min="8" max="16384" width="9.140625" style="29"/>
  </cols>
  <sheetData>
    <row r="1" spans="1:11" x14ac:dyDescent="0.25">
      <c r="D1" s="255"/>
      <c r="E1" s="255"/>
      <c r="F1" s="255"/>
      <c r="G1" s="255"/>
      <c r="H1" s="255"/>
      <c r="I1" s="255"/>
      <c r="J1" s="255"/>
      <c r="K1" s="255"/>
    </row>
    <row r="2" spans="1:11" ht="15.75" x14ac:dyDescent="0.25">
      <c r="A2" s="36"/>
      <c r="D2" s="255"/>
      <c r="E2" s="255"/>
      <c r="F2" s="255"/>
      <c r="G2" s="255"/>
      <c r="H2" s="255"/>
      <c r="I2" s="255"/>
      <c r="J2" s="255"/>
      <c r="K2" s="255"/>
    </row>
    <row r="3" spans="1:11" ht="53.25" customHeight="1" x14ac:dyDescent="0.25">
      <c r="A3" s="539" t="s">
        <v>4</v>
      </c>
      <c r="B3" s="540" t="s">
        <v>1257</v>
      </c>
      <c r="C3" s="540" t="s">
        <v>1258</v>
      </c>
      <c r="D3" s="487"/>
      <c r="E3" s="454"/>
      <c r="F3" s="454"/>
      <c r="G3" s="454"/>
      <c r="H3" s="255"/>
      <c r="I3" s="255"/>
      <c r="J3" s="255"/>
      <c r="K3" s="255"/>
    </row>
    <row r="4" spans="1:11" x14ac:dyDescent="0.25">
      <c r="A4" s="112">
        <v>2020</v>
      </c>
      <c r="B4" s="645">
        <v>2</v>
      </c>
      <c r="C4" s="645">
        <v>31</v>
      </c>
      <c r="D4" s="213"/>
      <c r="E4" s="367"/>
      <c r="F4" s="367"/>
      <c r="G4" s="367"/>
      <c r="H4" s="255"/>
      <c r="I4" s="255"/>
      <c r="J4" s="255"/>
      <c r="K4" s="255"/>
    </row>
    <row r="5" spans="1:11" x14ac:dyDescent="0.25">
      <c r="A5" s="231">
        <v>2021</v>
      </c>
      <c r="B5" s="604">
        <v>1</v>
      </c>
      <c r="C5" s="604">
        <v>60</v>
      </c>
      <c r="D5" s="213"/>
      <c r="E5" s="367"/>
      <c r="F5" s="367"/>
      <c r="G5" s="367"/>
      <c r="H5" s="255"/>
      <c r="I5" s="255"/>
      <c r="J5" s="255"/>
      <c r="K5" s="255"/>
    </row>
    <row r="6" spans="1:11" x14ac:dyDescent="0.25">
      <c r="A6" s="231">
        <v>2022</v>
      </c>
      <c r="B6" s="604">
        <v>2</v>
      </c>
      <c r="C6" s="604">
        <v>73</v>
      </c>
      <c r="D6" s="213"/>
      <c r="E6" s="367"/>
      <c r="F6" s="367"/>
      <c r="G6" s="367"/>
      <c r="H6" s="255"/>
      <c r="I6" s="255"/>
      <c r="J6" s="255"/>
      <c r="K6" s="255"/>
    </row>
    <row r="7" spans="1:11" x14ac:dyDescent="0.25">
      <c r="A7" s="166"/>
      <c r="B7" s="570"/>
      <c r="C7" s="570"/>
      <c r="D7" s="213"/>
      <c r="E7" s="367"/>
      <c r="F7" s="367"/>
      <c r="G7" s="367"/>
      <c r="H7" s="255"/>
      <c r="I7" s="255"/>
      <c r="J7" s="255"/>
      <c r="K7" s="255"/>
    </row>
    <row r="8" spans="1:11" x14ac:dyDescent="0.25">
      <c r="A8" s="213"/>
      <c r="B8" s="367"/>
      <c r="C8" s="367"/>
      <c r="D8" s="255"/>
      <c r="E8" s="255"/>
      <c r="F8" s="255"/>
      <c r="G8" s="255"/>
      <c r="H8" s="255"/>
      <c r="I8" s="255"/>
      <c r="J8" s="255"/>
      <c r="K8" s="255"/>
    </row>
    <row r="9" spans="1:11" x14ac:dyDescent="0.25">
      <c r="A9" s="213"/>
      <c r="B9" s="367"/>
      <c r="C9" s="367"/>
      <c r="D9" s="255"/>
      <c r="E9" s="255"/>
      <c r="F9" s="255"/>
      <c r="G9" s="255"/>
      <c r="H9" s="255"/>
      <c r="I9" s="255"/>
      <c r="J9" s="255"/>
      <c r="K9" s="255"/>
    </row>
    <row r="10" spans="1:11" x14ac:dyDescent="0.25">
      <c r="D10" s="255"/>
      <c r="E10" s="255"/>
      <c r="F10" s="255"/>
      <c r="G10" s="255"/>
      <c r="H10" s="255"/>
      <c r="I10" s="255"/>
      <c r="J10" s="255"/>
      <c r="K10" s="255"/>
    </row>
    <row r="11" spans="1:11" x14ac:dyDescent="0.25">
      <c r="D11" s="255"/>
      <c r="E11" s="255"/>
      <c r="F11" s="255"/>
      <c r="G11" s="255"/>
      <c r="H11" s="255"/>
      <c r="I11" s="255"/>
      <c r="J11" s="255"/>
      <c r="K11" s="255"/>
    </row>
    <row r="12" spans="1:11" x14ac:dyDescent="0.25">
      <c r="D12" s="255"/>
      <c r="E12" s="255"/>
      <c r="F12" s="255"/>
      <c r="G12" s="255"/>
      <c r="H12" s="255"/>
      <c r="I12" s="255"/>
      <c r="J12" s="255"/>
      <c r="K12" s="255"/>
    </row>
  </sheetData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/>
  <dimension ref="A1:L9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9.85546875" style="29" customWidth="1"/>
    <col min="3" max="4" width="28" style="29" customWidth="1"/>
    <col min="5" max="7" width="15.7109375" style="29" customWidth="1"/>
    <col min="8" max="8" width="12.140625" style="29" customWidth="1"/>
    <col min="9" max="16384" width="9.140625" style="29"/>
  </cols>
  <sheetData>
    <row r="1" spans="1:12" x14ac:dyDescent="0.25">
      <c r="F1" s="255"/>
      <c r="G1" s="255"/>
      <c r="H1" s="255"/>
      <c r="I1" s="255"/>
      <c r="J1" s="255"/>
      <c r="K1" s="255"/>
      <c r="L1" s="255"/>
    </row>
    <row r="2" spans="1:12" ht="15.75" x14ac:dyDescent="0.25">
      <c r="A2" s="36"/>
      <c r="F2" s="255"/>
      <c r="G2" s="255"/>
      <c r="H2" s="255"/>
      <c r="I2" s="255"/>
      <c r="J2" s="255"/>
      <c r="K2" s="255"/>
      <c r="L2" s="255"/>
    </row>
    <row r="3" spans="1:12" ht="80.25" customHeight="1" x14ac:dyDescent="0.25">
      <c r="A3" s="1197" t="s">
        <v>4</v>
      </c>
      <c r="B3" s="1241" t="s">
        <v>308</v>
      </c>
      <c r="C3" s="1241" t="s">
        <v>1013</v>
      </c>
      <c r="D3" s="1241" t="s">
        <v>1014</v>
      </c>
      <c r="E3" s="1224" t="s">
        <v>1015</v>
      </c>
      <c r="F3" s="1225"/>
      <c r="G3" s="1226"/>
      <c r="H3" s="454"/>
      <c r="I3" s="255"/>
      <c r="J3" s="255"/>
      <c r="K3" s="255"/>
      <c r="L3" s="255"/>
    </row>
    <row r="4" spans="1:12" ht="17.25" customHeight="1" x14ac:dyDescent="0.25">
      <c r="A4" s="1198"/>
      <c r="B4" s="1242"/>
      <c r="C4" s="1242"/>
      <c r="D4" s="1242"/>
      <c r="E4" s="960" t="s">
        <v>16</v>
      </c>
      <c r="F4" s="960" t="s">
        <v>17</v>
      </c>
      <c r="G4" s="960" t="s">
        <v>18</v>
      </c>
      <c r="H4" s="454"/>
      <c r="I4" s="255"/>
      <c r="J4" s="255"/>
      <c r="K4" s="255"/>
      <c r="L4" s="255"/>
    </row>
    <row r="5" spans="1:12" x14ac:dyDescent="0.25">
      <c r="A5" s="516">
        <v>2020</v>
      </c>
      <c r="B5" s="1047">
        <v>4</v>
      </c>
      <c r="C5" s="645">
        <v>4548</v>
      </c>
      <c r="D5" s="645">
        <v>749</v>
      </c>
      <c r="E5" s="871">
        <v>16.399999999999999</v>
      </c>
      <c r="F5" s="1048">
        <v>15.1</v>
      </c>
      <c r="G5" s="1048">
        <v>17.600000000000001</v>
      </c>
      <c r="H5" s="367"/>
      <c r="I5" s="255"/>
      <c r="J5" s="255"/>
      <c r="K5" s="255"/>
      <c r="L5" s="255"/>
    </row>
    <row r="6" spans="1:12" x14ac:dyDescent="0.25">
      <c r="A6" s="488">
        <v>2021</v>
      </c>
      <c r="B6" s="765">
        <v>5</v>
      </c>
      <c r="C6" s="659">
        <v>3571</v>
      </c>
      <c r="D6" s="659">
        <v>672</v>
      </c>
      <c r="E6" s="659">
        <v>18.600000000000001</v>
      </c>
      <c r="F6" s="659">
        <v>17.899999999999999</v>
      </c>
      <c r="G6" s="659">
        <v>19.3</v>
      </c>
      <c r="H6" s="367"/>
      <c r="I6" s="255"/>
      <c r="J6" s="255"/>
      <c r="K6" s="255"/>
      <c r="L6" s="255"/>
    </row>
    <row r="7" spans="1:12" x14ac:dyDescent="0.25">
      <c r="A7" s="483">
        <v>2022</v>
      </c>
      <c r="B7" s="950">
        <v>5</v>
      </c>
      <c r="C7" s="619">
        <v>3389</v>
      </c>
      <c r="D7" s="619">
        <v>648</v>
      </c>
      <c r="E7" s="619">
        <v>19</v>
      </c>
      <c r="F7" s="619">
        <v>17.899999999999999</v>
      </c>
      <c r="G7" s="619">
        <v>20</v>
      </c>
      <c r="H7" s="367"/>
      <c r="I7" s="255"/>
      <c r="J7" s="255"/>
      <c r="K7" s="255"/>
      <c r="L7" s="255"/>
    </row>
    <row r="8" spans="1:12" x14ac:dyDescent="0.25">
      <c r="F8" s="255"/>
      <c r="G8" s="255"/>
      <c r="H8" s="255"/>
      <c r="I8" s="255"/>
      <c r="J8" s="255"/>
      <c r="K8" s="255"/>
      <c r="L8" s="255"/>
    </row>
    <row r="9" spans="1:12" x14ac:dyDescent="0.25">
      <c r="F9" s="255"/>
      <c r="G9" s="255"/>
      <c r="H9" s="255"/>
      <c r="I9" s="255"/>
      <c r="J9" s="255"/>
      <c r="K9" s="255"/>
      <c r="L9" s="255"/>
    </row>
  </sheetData>
  <mergeCells count="5">
    <mergeCell ref="E3:G3"/>
    <mergeCell ref="A3:A4"/>
    <mergeCell ref="B3:B4"/>
    <mergeCell ref="C3:C4"/>
    <mergeCell ref="D3:D4"/>
  </mergeCells>
  <pageMargins left="0.7" right="0.7" top="0.75" bottom="0.75" header="0.3" footer="0.3"/>
  <pageSetup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/>
  <dimension ref="A1:M8"/>
  <sheetViews>
    <sheetView zoomScale="90" zoomScaleNormal="90" workbookViewId="0"/>
  </sheetViews>
  <sheetFormatPr defaultRowHeight="15" x14ac:dyDescent="0.25"/>
  <cols>
    <col min="1" max="1" width="10.5703125" style="29" customWidth="1"/>
    <col min="2" max="2" width="18.7109375" style="29" customWidth="1"/>
    <col min="3" max="3" width="17.85546875" style="29" customWidth="1"/>
    <col min="4" max="4" width="19.28515625" style="29" customWidth="1"/>
    <col min="5" max="5" width="18.7109375" style="29" customWidth="1"/>
    <col min="6" max="6" width="22.140625" style="29" customWidth="1"/>
    <col min="7" max="7" width="17.28515625" style="29" customWidth="1"/>
    <col min="8" max="8" width="17.7109375" style="29" customWidth="1"/>
    <col min="9" max="9" width="21.28515625" style="29" customWidth="1"/>
    <col min="10" max="10" width="28.42578125" style="29" customWidth="1"/>
    <col min="11" max="16384" width="9.140625" style="29"/>
  </cols>
  <sheetData>
    <row r="1" spans="1:13" x14ac:dyDescent="0.25">
      <c r="G1" s="255"/>
      <c r="H1" s="255"/>
      <c r="I1" s="255"/>
      <c r="J1" s="255"/>
      <c r="K1" s="255"/>
      <c r="L1" s="255"/>
      <c r="M1" s="255"/>
    </row>
    <row r="2" spans="1:13" ht="15.75" x14ac:dyDescent="0.25">
      <c r="A2" s="36"/>
      <c r="G2" s="255"/>
      <c r="H2" s="255"/>
      <c r="I2" s="255"/>
      <c r="J2" s="255"/>
      <c r="K2" s="255"/>
      <c r="L2" s="255"/>
      <c r="M2" s="255"/>
    </row>
    <row r="3" spans="1:13" ht="94.5" x14ac:dyDescent="0.25">
      <c r="A3" s="869" t="s">
        <v>4</v>
      </c>
      <c r="B3" s="538" t="s">
        <v>1016</v>
      </c>
      <c r="C3" s="538" t="s">
        <v>351</v>
      </c>
      <c r="D3" s="538" t="s">
        <v>1017</v>
      </c>
      <c r="E3" s="538" t="s">
        <v>959</v>
      </c>
      <c r="F3" s="538" t="s">
        <v>1018</v>
      </c>
      <c r="G3" s="538" t="s">
        <v>326</v>
      </c>
      <c r="H3" s="538" t="s">
        <v>327</v>
      </c>
      <c r="I3" s="538" t="s">
        <v>1681</v>
      </c>
      <c r="J3" s="538" t="s">
        <v>1728</v>
      </c>
      <c r="K3" s="255"/>
      <c r="L3" s="255"/>
      <c r="M3" s="255"/>
    </row>
    <row r="4" spans="1:13" x14ac:dyDescent="0.25">
      <c r="A4" s="516">
        <v>2020</v>
      </c>
      <c r="B4" s="657">
        <v>28.9</v>
      </c>
      <c r="C4" s="657">
        <v>141</v>
      </c>
      <c r="D4" s="657">
        <v>4.5</v>
      </c>
      <c r="E4" s="657">
        <v>109</v>
      </c>
      <c r="F4" s="657">
        <v>0.6</v>
      </c>
      <c r="G4" s="657">
        <v>18</v>
      </c>
      <c r="H4" s="657">
        <v>2</v>
      </c>
      <c r="I4" s="657">
        <v>25</v>
      </c>
      <c r="J4" s="657">
        <v>0.7</v>
      </c>
      <c r="K4" s="255"/>
      <c r="L4" s="255"/>
      <c r="M4" s="255"/>
    </row>
    <row r="5" spans="1:13" x14ac:dyDescent="0.25">
      <c r="A5" s="488">
        <v>2021</v>
      </c>
      <c r="B5" s="604">
        <v>25.7</v>
      </c>
      <c r="C5" s="604">
        <v>127</v>
      </c>
      <c r="D5" s="604">
        <v>4.0999999999999996</v>
      </c>
      <c r="E5" s="604">
        <v>106</v>
      </c>
      <c r="F5" s="604">
        <v>0.6</v>
      </c>
      <c r="G5" s="604">
        <v>17</v>
      </c>
      <c r="H5" s="604">
        <v>1</v>
      </c>
      <c r="I5" s="604">
        <v>19</v>
      </c>
      <c r="J5" s="604">
        <v>0.5</v>
      </c>
      <c r="K5" s="255"/>
      <c r="L5" s="255"/>
      <c r="M5" s="255"/>
    </row>
    <row r="6" spans="1:13" x14ac:dyDescent="0.25">
      <c r="A6" s="483">
        <v>2022</v>
      </c>
      <c r="B6" s="619">
        <v>23.8</v>
      </c>
      <c r="C6" s="619">
        <v>136</v>
      </c>
      <c r="D6" s="619">
        <v>4.7</v>
      </c>
      <c r="E6" s="619">
        <v>97</v>
      </c>
      <c r="F6" s="619">
        <v>0.6</v>
      </c>
      <c r="G6" s="619">
        <v>17</v>
      </c>
      <c r="H6" s="619">
        <v>1</v>
      </c>
      <c r="I6" s="619">
        <v>25</v>
      </c>
      <c r="J6" s="619">
        <v>0.7</v>
      </c>
      <c r="K6" s="255"/>
      <c r="L6" s="255"/>
      <c r="M6" s="255"/>
    </row>
    <row r="7" spans="1:13" x14ac:dyDescent="0.25">
      <c r="G7" s="255"/>
      <c r="H7" s="255"/>
      <c r="I7" s="255"/>
      <c r="J7" s="255"/>
      <c r="K7" s="255"/>
      <c r="L7" s="255"/>
      <c r="M7" s="255"/>
    </row>
    <row r="8" spans="1:13" x14ac:dyDescent="0.25">
      <c r="G8" s="255"/>
      <c r="H8" s="255"/>
      <c r="I8" s="255"/>
      <c r="J8" s="255"/>
      <c r="K8" s="255"/>
      <c r="L8" s="255"/>
      <c r="M8" s="255"/>
    </row>
  </sheetData>
  <pageMargins left="0.7" right="0.7" top="0.75" bottom="0.75" header="0.3" footer="0.3"/>
  <pageSetup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/>
  <dimension ref="A1:E6"/>
  <sheetViews>
    <sheetView workbookViewId="0"/>
  </sheetViews>
  <sheetFormatPr defaultRowHeight="15" x14ac:dyDescent="0.25"/>
  <cols>
    <col min="1" max="1" width="58.7109375" style="29" customWidth="1"/>
    <col min="2" max="2" width="14.7109375" style="29" customWidth="1"/>
    <col min="3" max="3" width="10.85546875" style="29" customWidth="1"/>
    <col min="4" max="4" width="29.85546875" style="29" customWidth="1"/>
    <col min="5" max="5" width="11.85546875" style="29" customWidth="1"/>
    <col min="6" max="16384" width="9.140625" style="29"/>
  </cols>
  <sheetData>
    <row r="1" spans="1:5" x14ac:dyDescent="0.25">
      <c r="A1" s="255"/>
      <c r="B1" s="255"/>
      <c r="C1" s="255"/>
      <c r="D1" s="255"/>
      <c r="E1" s="255"/>
    </row>
    <row r="2" spans="1:5" x14ac:dyDescent="0.25">
      <c r="A2" s="255"/>
      <c r="B2" s="255"/>
      <c r="C2" s="255"/>
      <c r="D2" s="255"/>
      <c r="E2" s="255"/>
    </row>
    <row r="3" spans="1:5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</row>
    <row r="4" spans="1:5" ht="30" x14ac:dyDescent="0.25">
      <c r="A4" s="85" t="s">
        <v>889</v>
      </c>
      <c r="B4" s="55">
        <v>5</v>
      </c>
      <c r="C4" s="55">
        <v>2022</v>
      </c>
      <c r="D4" s="898" t="s">
        <v>1375</v>
      </c>
      <c r="E4" s="899" t="s">
        <v>5</v>
      </c>
    </row>
    <row r="5" spans="1:5" ht="30" x14ac:dyDescent="0.25">
      <c r="A5" s="67" t="s">
        <v>389</v>
      </c>
      <c r="B5" s="58">
        <v>53</v>
      </c>
      <c r="C5" s="58">
        <v>2022</v>
      </c>
      <c r="D5" s="867" t="s">
        <v>1375</v>
      </c>
      <c r="E5" s="902" t="s">
        <v>5</v>
      </c>
    </row>
    <row r="6" spans="1:5" ht="30" x14ac:dyDescent="0.25">
      <c r="A6" s="86" t="s">
        <v>890</v>
      </c>
      <c r="B6" s="61">
        <v>8</v>
      </c>
      <c r="C6" s="61">
        <v>2022</v>
      </c>
      <c r="D6" s="900" t="s">
        <v>1375</v>
      </c>
      <c r="E6" s="901" t="s">
        <v>5</v>
      </c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Q24"/>
  <sheetViews>
    <sheetView zoomScaleNormal="100" workbookViewId="0">
      <selection activeCell="R1" sqref="R1"/>
    </sheetView>
  </sheetViews>
  <sheetFormatPr defaultRowHeight="15" x14ac:dyDescent="0.25"/>
  <cols>
    <col min="1" max="1" width="7.7109375" customWidth="1"/>
    <col min="2" max="2" width="8.7109375" customWidth="1"/>
    <col min="3" max="3" width="10.140625" customWidth="1"/>
    <col min="4" max="4" width="10.28515625" customWidth="1"/>
    <col min="5" max="5" width="8.5703125" customWidth="1"/>
    <col min="6" max="6" width="9.5703125" style="29" customWidth="1"/>
    <col min="7" max="7" width="10.140625" style="29" customWidth="1"/>
    <col min="8" max="8" width="11.42578125" style="29" customWidth="1"/>
    <col min="9" max="9" width="9.85546875" style="29" customWidth="1"/>
    <col min="10" max="10" width="17.140625" style="29" customWidth="1"/>
    <col min="11" max="11" width="10.5703125" customWidth="1"/>
    <col min="12" max="12" width="9.28515625" customWidth="1"/>
    <col min="16" max="16" width="9.42578125" customWidth="1"/>
  </cols>
  <sheetData>
    <row r="1" spans="1:17" x14ac:dyDescent="0.25">
      <c r="A1" s="334"/>
      <c r="B1" s="255"/>
      <c r="C1" s="255"/>
      <c r="D1" s="255"/>
      <c r="E1" s="255"/>
    </row>
    <row r="2" spans="1:17" x14ac:dyDescent="0.25">
      <c r="A2" s="1191" t="s">
        <v>4</v>
      </c>
      <c r="B2" s="1185" t="s">
        <v>124</v>
      </c>
      <c r="C2" s="1186"/>
      <c r="D2" s="1186"/>
      <c r="E2" s="1185" t="s">
        <v>125</v>
      </c>
      <c r="F2" s="1186"/>
      <c r="G2" s="1186"/>
      <c r="H2" s="1193" t="s">
        <v>1073</v>
      </c>
      <c r="I2" s="1193" t="s">
        <v>8</v>
      </c>
      <c r="J2" s="1195" t="s">
        <v>12</v>
      </c>
      <c r="K2" s="1185" t="s">
        <v>136</v>
      </c>
      <c r="L2" s="1186"/>
      <c r="M2" s="1187"/>
      <c r="N2" s="1186" t="s">
        <v>137</v>
      </c>
      <c r="O2" s="1186"/>
      <c r="P2" s="1187"/>
    </row>
    <row r="3" spans="1:17" x14ac:dyDescent="0.25">
      <c r="A3" s="1192"/>
      <c r="B3" s="496" t="s">
        <v>16</v>
      </c>
      <c r="C3" s="497" t="s">
        <v>17</v>
      </c>
      <c r="D3" s="497" t="s">
        <v>18</v>
      </c>
      <c r="E3" s="496" t="s">
        <v>16</v>
      </c>
      <c r="F3" s="497" t="s">
        <v>17</v>
      </c>
      <c r="G3" s="497" t="s">
        <v>18</v>
      </c>
      <c r="H3" s="1194"/>
      <c r="I3" s="1194"/>
      <c r="J3" s="1196"/>
      <c r="K3" s="496" t="s">
        <v>16</v>
      </c>
      <c r="L3" s="497" t="s">
        <v>17</v>
      </c>
      <c r="M3" s="498" t="s">
        <v>18</v>
      </c>
      <c r="N3" s="497" t="s">
        <v>16</v>
      </c>
      <c r="O3" s="497" t="s">
        <v>17</v>
      </c>
      <c r="P3" s="498" t="s">
        <v>18</v>
      </c>
    </row>
    <row r="4" spans="1:17" x14ac:dyDescent="0.25">
      <c r="A4" s="219">
        <v>2020</v>
      </c>
      <c r="B4" s="1014">
        <v>143</v>
      </c>
      <c r="C4" s="1015">
        <v>68</v>
      </c>
      <c r="D4" s="1015">
        <v>75</v>
      </c>
      <c r="E4" s="1014">
        <v>336</v>
      </c>
      <c r="F4" s="1015">
        <v>174</v>
      </c>
      <c r="G4" s="1015">
        <v>162</v>
      </c>
      <c r="H4" s="1016">
        <v>7.8</v>
      </c>
      <c r="I4" s="1016">
        <v>18.3</v>
      </c>
      <c r="J4" s="1016">
        <v>-10.5</v>
      </c>
      <c r="K4" s="70">
        <v>249</v>
      </c>
      <c r="L4" s="55">
        <v>116</v>
      </c>
      <c r="M4" s="110">
        <v>133</v>
      </c>
      <c r="N4" s="55">
        <v>299</v>
      </c>
      <c r="O4" s="55">
        <v>136</v>
      </c>
      <c r="P4" s="110">
        <v>163</v>
      </c>
    </row>
    <row r="5" spans="1:17" x14ac:dyDescent="0.25">
      <c r="A5" s="288">
        <v>2021</v>
      </c>
      <c r="B5" s="1017">
        <v>128</v>
      </c>
      <c r="C5" s="1018">
        <v>65</v>
      </c>
      <c r="D5" s="1018">
        <v>63</v>
      </c>
      <c r="E5" s="1017">
        <v>368</v>
      </c>
      <c r="F5" s="1018">
        <v>193</v>
      </c>
      <c r="G5" s="1018">
        <v>175</v>
      </c>
      <c r="H5" s="1019">
        <v>7.1</v>
      </c>
      <c r="I5" s="1019">
        <v>20.399999999999999</v>
      </c>
      <c r="J5" s="1019">
        <v>-13.3</v>
      </c>
      <c r="K5" s="214">
        <v>204</v>
      </c>
      <c r="L5" s="58">
        <v>91</v>
      </c>
      <c r="M5" s="162">
        <v>113</v>
      </c>
      <c r="N5" s="58">
        <v>298</v>
      </c>
      <c r="O5" s="58">
        <v>134</v>
      </c>
      <c r="P5" s="162">
        <v>164</v>
      </c>
    </row>
    <row r="6" spans="1:17" x14ac:dyDescent="0.25">
      <c r="A6" s="221">
        <v>2022</v>
      </c>
      <c r="B6" s="1020">
        <v>164</v>
      </c>
      <c r="C6" s="1021">
        <v>91</v>
      </c>
      <c r="D6" s="1021">
        <v>73</v>
      </c>
      <c r="E6" s="1020">
        <v>338</v>
      </c>
      <c r="F6" s="1021">
        <v>188</v>
      </c>
      <c r="G6" s="1021">
        <v>150</v>
      </c>
      <c r="H6" s="1022">
        <v>9.6</v>
      </c>
      <c r="I6" s="1022">
        <v>19.8</v>
      </c>
      <c r="J6" s="1022">
        <v>-10.199999999999999</v>
      </c>
      <c r="K6" s="1023">
        <v>202</v>
      </c>
      <c r="L6" s="1024">
        <v>74</v>
      </c>
      <c r="M6" s="1025">
        <v>128</v>
      </c>
      <c r="N6" s="1024">
        <v>301</v>
      </c>
      <c r="O6" s="1024">
        <v>124</v>
      </c>
      <c r="P6" s="1025">
        <v>177</v>
      </c>
    </row>
    <row r="7" spans="1:17" s="29" customFormat="1" x14ac:dyDescent="0.25">
      <c r="A7" s="213"/>
      <c r="B7" s="213"/>
      <c r="C7" s="213"/>
      <c r="D7" s="213"/>
      <c r="E7" s="213"/>
      <c r="F7" s="213"/>
      <c r="G7" s="213"/>
      <c r="H7" s="213"/>
      <c r="I7" s="213"/>
      <c r="K7" s="28"/>
      <c r="L7" s="213"/>
      <c r="M7" s="213"/>
      <c r="N7" s="213"/>
      <c r="O7" s="213"/>
      <c r="P7" s="213"/>
      <c r="Q7" s="213"/>
    </row>
    <row r="8" spans="1:17" s="29" customFormat="1" x14ac:dyDescent="0.25">
      <c r="A8" s="213"/>
      <c r="B8" s="213"/>
      <c r="C8" s="213"/>
      <c r="D8" s="213"/>
      <c r="E8" s="213"/>
      <c r="F8" s="213"/>
      <c r="G8" s="213"/>
      <c r="H8" s="213"/>
      <c r="I8" s="213"/>
      <c r="K8" s="28"/>
      <c r="L8" s="213"/>
      <c r="M8" s="213"/>
      <c r="N8" s="213"/>
      <c r="O8" s="213"/>
      <c r="P8" s="213"/>
      <c r="Q8" s="213"/>
    </row>
    <row r="9" spans="1:17" s="29" customFormat="1" x14ac:dyDescent="0.25">
      <c r="A9" s="213"/>
      <c r="B9" s="213"/>
      <c r="C9" s="213"/>
      <c r="D9" s="213"/>
      <c r="E9" s="213"/>
      <c r="F9" s="213"/>
      <c r="G9" s="213"/>
      <c r="H9" s="213"/>
      <c r="I9" s="213"/>
      <c r="K9" s="28"/>
      <c r="L9" s="213"/>
      <c r="M9" s="213"/>
      <c r="N9" s="213"/>
      <c r="O9" s="252"/>
      <c r="P9" s="252"/>
      <c r="Q9" s="213"/>
    </row>
    <row r="10" spans="1:17" s="29" customFormat="1" x14ac:dyDescent="0.25">
      <c r="A10" s="586"/>
      <c r="B10" s="30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</row>
    <row r="11" spans="1:17" s="29" customFormat="1" x14ac:dyDescent="0.25">
      <c r="A11" s="507" t="s">
        <v>124</v>
      </c>
      <c r="E11" s="507" t="s">
        <v>125</v>
      </c>
    </row>
    <row r="12" spans="1:17" x14ac:dyDescent="0.25">
      <c r="A12" s="438"/>
      <c r="B12" s="439" t="s">
        <v>541</v>
      </c>
      <c r="C12" s="440" t="s">
        <v>542</v>
      </c>
      <c r="D12" s="365"/>
      <c r="E12" s="438"/>
      <c r="F12" s="439" t="s">
        <v>541</v>
      </c>
      <c r="G12" s="440" t="s">
        <v>542</v>
      </c>
      <c r="H12" s="255"/>
      <c r="I12" s="255"/>
      <c r="J12" s="255"/>
      <c r="K12" s="29" t="s">
        <v>502</v>
      </c>
      <c r="O12" s="213"/>
      <c r="P12" s="213"/>
      <c r="Q12" s="213"/>
    </row>
    <row r="13" spans="1:17" x14ac:dyDescent="0.25">
      <c r="A13" s="324">
        <f>A4</f>
        <v>2020</v>
      </c>
      <c r="B13" s="321">
        <f>IF(ISBLANK(D4),"",D4)</f>
        <v>75</v>
      </c>
      <c r="C13" s="321">
        <f>IF(ISBLANK(C4),"",C4)</f>
        <v>68</v>
      </c>
      <c r="D13" s="366"/>
      <c r="E13" s="324">
        <f>A4</f>
        <v>2020</v>
      </c>
      <c r="F13" s="321">
        <f>IF(ISBLANK(G4),"",G4)</f>
        <v>162</v>
      </c>
      <c r="G13" s="321">
        <f>IF(ISBLANK(F4),"",F4)</f>
        <v>174</v>
      </c>
      <c r="H13" s="267"/>
      <c r="I13" s="267"/>
      <c r="J13" s="267"/>
      <c r="K13" s="332"/>
      <c r="L13" s="333">
        <f>A4</f>
        <v>2020</v>
      </c>
      <c r="M13" s="333">
        <f>A5</f>
        <v>2021</v>
      </c>
      <c r="N13" s="333">
        <f>A6</f>
        <v>2022</v>
      </c>
      <c r="O13" s="213"/>
      <c r="P13" s="213"/>
      <c r="Q13" s="213"/>
    </row>
    <row r="14" spans="1:17" x14ac:dyDescent="0.25">
      <c r="A14" s="325">
        <f t="shared" ref="A14:A15" si="0">A5</f>
        <v>2021</v>
      </c>
      <c r="B14" s="322">
        <f t="shared" ref="B14:B15" si="1">IF(ISBLANK(D5),"",D5)</f>
        <v>63</v>
      </c>
      <c r="C14" s="322">
        <f t="shared" ref="C14:C15" si="2">IF(ISBLANK(C5),"",C5)</f>
        <v>65</v>
      </c>
      <c r="D14" s="366"/>
      <c r="E14" s="325">
        <f t="shared" ref="E14:E15" si="3">A5</f>
        <v>2021</v>
      </c>
      <c r="F14" s="322">
        <f t="shared" ref="F14:F15" si="4">IF(ISBLANK(G5),"",G5)</f>
        <v>175</v>
      </c>
      <c r="G14" s="322">
        <f t="shared" ref="G14:G15" si="5">IF(ISBLANK(F5),"",F5)</f>
        <v>193</v>
      </c>
      <c r="H14" s="391"/>
      <c r="I14" s="391"/>
      <c r="J14" s="48"/>
      <c r="K14" s="327" t="s">
        <v>544</v>
      </c>
      <c r="L14" s="330">
        <f>IF(ISBLANK(K4),"",K4)</f>
        <v>249</v>
      </c>
      <c r="M14" s="330">
        <f>IF(ISBLANK(K5),"",K5)</f>
        <v>204</v>
      </c>
      <c r="N14" s="330">
        <f>IF(ISBLANK(K6),"",K6)</f>
        <v>202</v>
      </c>
      <c r="O14" s="267"/>
      <c r="P14" s="267"/>
      <c r="Q14" s="267"/>
    </row>
    <row r="15" spans="1:17" x14ac:dyDescent="0.25">
      <c r="A15" s="326">
        <f t="shared" si="0"/>
        <v>2022</v>
      </c>
      <c r="B15" s="323">
        <f t="shared" si="1"/>
        <v>73</v>
      </c>
      <c r="C15" s="323">
        <f t="shared" si="2"/>
        <v>91</v>
      </c>
      <c r="E15" s="326">
        <f t="shared" si="3"/>
        <v>2022</v>
      </c>
      <c r="F15" s="323">
        <f t="shared" si="4"/>
        <v>150</v>
      </c>
      <c r="G15" s="323">
        <f t="shared" si="5"/>
        <v>188</v>
      </c>
      <c r="H15" s="213"/>
      <c r="I15" s="213"/>
      <c r="J15" s="28"/>
      <c r="K15" s="328" t="s">
        <v>543</v>
      </c>
      <c r="L15" s="331">
        <f>IF(ISBLANK(N4),"",N4)</f>
        <v>299</v>
      </c>
      <c r="M15" s="331">
        <f>IF(ISBLANK(N5),"",N5)</f>
        <v>298</v>
      </c>
      <c r="N15" s="331">
        <f>IF(ISBLANK(N6),"",N6)</f>
        <v>301</v>
      </c>
      <c r="O15" s="267"/>
      <c r="P15" s="267"/>
      <c r="Q15" s="267"/>
    </row>
    <row r="16" spans="1:17" x14ac:dyDescent="0.25">
      <c r="A16" s="569"/>
      <c r="B16" s="570"/>
      <c r="C16" s="570"/>
      <c r="E16" s="571"/>
      <c r="F16" s="367"/>
      <c r="G16" s="367"/>
      <c r="H16" s="267"/>
      <c r="I16" s="267"/>
      <c r="J16" s="267"/>
      <c r="O16" s="255"/>
      <c r="P16" s="255"/>
      <c r="Q16" s="255"/>
    </row>
    <row r="17" spans="1:15" x14ac:dyDescent="0.25">
      <c r="A17" s="213"/>
      <c r="B17" s="267"/>
      <c r="C17" s="267"/>
      <c r="D17" s="267"/>
      <c r="E17" s="267"/>
      <c r="F17" s="267"/>
      <c r="G17" s="267"/>
      <c r="H17" s="267"/>
      <c r="I17" s="267"/>
      <c r="J17" s="267"/>
      <c r="K17" s="206" t="s">
        <v>501</v>
      </c>
      <c r="L17" s="29"/>
      <c r="M17" s="29"/>
    </row>
    <row r="18" spans="1:15" x14ac:dyDescent="0.25">
      <c r="H18" s="255"/>
      <c r="I18" s="255"/>
      <c r="K18" s="333"/>
      <c r="L18" s="333">
        <f>A4</f>
        <v>2020</v>
      </c>
      <c r="M18" s="333">
        <f>A5</f>
        <v>2021</v>
      </c>
      <c r="N18" s="333">
        <f>A6</f>
        <v>2022</v>
      </c>
      <c r="O18" s="365"/>
    </row>
    <row r="19" spans="1:15" x14ac:dyDescent="0.25">
      <c r="A19" s="161" t="s">
        <v>932</v>
      </c>
      <c r="B19" s="29"/>
      <c r="C19" s="29"/>
      <c r="E19" s="161" t="s">
        <v>498</v>
      </c>
      <c r="K19" s="324" t="s">
        <v>504</v>
      </c>
      <c r="L19" s="330">
        <f>IF(ISBLANK(K4),"",K4)</f>
        <v>249</v>
      </c>
      <c r="M19" s="330">
        <f>IF(ISBLANK(K5),"",K5)</f>
        <v>204</v>
      </c>
      <c r="N19" s="330">
        <f>IF(ISBLANK(K6),"",K6)</f>
        <v>202</v>
      </c>
      <c r="O19" s="366"/>
    </row>
    <row r="20" spans="1:15" x14ac:dyDescent="0.25">
      <c r="A20" s="438"/>
      <c r="B20" s="439" t="s">
        <v>499</v>
      </c>
      <c r="C20" s="440" t="s">
        <v>500</v>
      </c>
      <c r="E20" s="438"/>
      <c r="F20" s="439" t="s">
        <v>499</v>
      </c>
      <c r="G20" s="440" t="s">
        <v>500</v>
      </c>
      <c r="K20" s="326" t="s">
        <v>503</v>
      </c>
      <c r="L20" s="331">
        <f>IF(ISBLANK(N4),"",N4)</f>
        <v>299</v>
      </c>
      <c r="M20" s="331">
        <f>IF(ISBLANK(N5),"",N5)</f>
        <v>298</v>
      </c>
      <c r="N20" s="331">
        <f>IF(ISBLANK(N6),"",N6)</f>
        <v>301</v>
      </c>
      <c r="O20" s="366"/>
    </row>
    <row r="21" spans="1:15" x14ac:dyDescent="0.25">
      <c r="A21" s="324">
        <f>A4</f>
        <v>2020</v>
      </c>
      <c r="B21" s="321">
        <f>IF(ISBLANK(D4),"",D4)</f>
        <v>75</v>
      </c>
      <c r="C21" s="321">
        <f>IF(ISBLANK(C4),"",C4)</f>
        <v>68</v>
      </c>
      <c r="E21" s="324">
        <f>A4</f>
        <v>2020</v>
      </c>
      <c r="F21" s="321">
        <f>IF(ISBLANK(G4),"",G4)</f>
        <v>162</v>
      </c>
      <c r="G21" s="321">
        <f>IF(ISBLANK(F4),"",F4)</f>
        <v>174</v>
      </c>
      <c r="K21" s="158"/>
      <c r="L21" s="155"/>
      <c r="M21" s="155"/>
    </row>
    <row r="22" spans="1:15" x14ac:dyDescent="0.25">
      <c r="A22" s="325">
        <f t="shared" ref="A22:A23" si="6">A5</f>
        <v>2021</v>
      </c>
      <c r="B22" s="322">
        <f t="shared" ref="B22:B23" si="7">IF(ISBLANK(D5),"",D5)</f>
        <v>63</v>
      </c>
      <c r="C22" s="322">
        <f t="shared" ref="C22:C23" si="8">IF(ISBLANK(C5),"",C5)</f>
        <v>65</v>
      </c>
      <c r="E22" s="325">
        <f t="shared" ref="E22:E23" si="9">A5</f>
        <v>2021</v>
      </c>
      <c r="F22" s="322">
        <f t="shared" ref="F22:F23" si="10">IF(ISBLANK(G5),"",G5)</f>
        <v>175</v>
      </c>
      <c r="G22" s="322">
        <f t="shared" ref="G22:G23" si="11">IF(ISBLANK(F5),"",F5)</f>
        <v>193</v>
      </c>
    </row>
    <row r="23" spans="1:15" x14ac:dyDescent="0.25">
      <c r="A23" s="326">
        <f t="shared" si="6"/>
        <v>2022</v>
      </c>
      <c r="B23" s="323">
        <f t="shared" si="7"/>
        <v>73</v>
      </c>
      <c r="C23" s="323">
        <f t="shared" si="8"/>
        <v>91</v>
      </c>
      <c r="E23" s="326">
        <f t="shared" si="9"/>
        <v>2022</v>
      </c>
      <c r="F23" s="323">
        <f t="shared" si="10"/>
        <v>150</v>
      </c>
      <c r="G23" s="323">
        <f t="shared" si="11"/>
        <v>188</v>
      </c>
    </row>
    <row r="24" spans="1:15" x14ac:dyDescent="0.25">
      <c r="A24" s="569"/>
      <c r="B24" s="570"/>
      <c r="C24" s="570"/>
      <c r="E24" s="569"/>
      <c r="F24" s="570"/>
      <c r="G24" s="570"/>
    </row>
  </sheetData>
  <mergeCells count="8">
    <mergeCell ref="A2:A3"/>
    <mergeCell ref="K2:M2"/>
    <mergeCell ref="N2:P2"/>
    <mergeCell ref="B2:D2"/>
    <mergeCell ref="E2:G2"/>
    <mergeCell ref="H2:H3"/>
    <mergeCell ref="I2:I3"/>
    <mergeCell ref="J2:J3"/>
  </mergeCells>
  <pageMargins left="0.7" right="0.7" top="0.75" bottom="0.75" header="0.3" footer="0.3"/>
  <pageSetup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/>
  <dimension ref="A2:L18"/>
  <sheetViews>
    <sheetView zoomScale="90" zoomScaleNormal="90" workbookViewId="0"/>
  </sheetViews>
  <sheetFormatPr defaultRowHeight="15" x14ac:dyDescent="0.25"/>
  <cols>
    <col min="1" max="1" width="11.28515625" style="29" customWidth="1"/>
    <col min="2" max="4" width="16.5703125" style="29" customWidth="1"/>
    <col min="5" max="5" width="11.85546875" style="29" customWidth="1"/>
    <col min="6" max="6" width="13.5703125" style="29" customWidth="1"/>
    <col min="7" max="7" width="15.28515625" style="29" customWidth="1"/>
    <col min="8" max="8" width="9.85546875" style="29" customWidth="1"/>
    <col min="9" max="9" width="12" style="29" customWidth="1"/>
    <col min="10" max="10" width="15.7109375" style="29" customWidth="1"/>
    <col min="11" max="11" width="15.140625" style="29" customWidth="1"/>
    <col min="12" max="12" width="13.140625" style="29" customWidth="1"/>
    <col min="13" max="16384" width="9.140625" style="29"/>
  </cols>
  <sheetData>
    <row r="2" spans="1:12" ht="15.75" x14ac:dyDescent="0.25">
      <c r="A2" s="36"/>
    </row>
    <row r="3" spans="1:12" ht="53.25" customHeight="1" x14ac:dyDescent="0.25">
      <c r="A3" s="1197" t="s">
        <v>4</v>
      </c>
      <c r="B3" s="1224" t="s">
        <v>2238</v>
      </c>
      <c r="C3" s="1225"/>
      <c r="D3" s="1225"/>
      <c r="E3" s="1224" t="s">
        <v>890</v>
      </c>
      <c r="F3" s="1225"/>
      <c r="G3" s="1225"/>
      <c r="H3" s="1224" t="s">
        <v>2237</v>
      </c>
      <c r="I3" s="1225"/>
      <c r="J3" s="1225"/>
      <c r="K3" s="1225"/>
      <c r="L3" s="1226"/>
    </row>
    <row r="4" spans="1:12" ht="18.75" customHeight="1" x14ac:dyDescent="0.25">
      <c r="A4" s="1198"/>
      <c r="B4" s="87" t="s">
        <v>16</v>
      </c>
      <c r="C4" s="88" t="s">
        <v>390</v>
      </c>
      <c r="D4" s="88" t="s">
        <v>391</v>
      </c>
      <c r="E4" s="87" t="s">
        <v>16</v>
      </c>
      <c r="F4" s="88" t="s">
        <v>390</v>
      </c>
      <c r="G4" s="88" t="s">
        <v>391</v>
      </c>
      <c r="H4" s="87" t="s">
        <v>16</v>
      </c>
      <c r="I4" s="90" t="s">
        <v>392</v>
      </c>
      <c r="J4" s="90" t="s">
        <v>393</v>
      </c>
      <c r="K4" s="88" t="s">
        <v>390</v>
      </c>
      <c r="L4" s="89" t="s">
        <v>391</v>
      </c>
    </row>
    <row r="5" spans="1:12" x14ac:dyDescent="0.25">
      <c r="A5" s="219">
        <v>2020</v>
      </c>
      <c r="B5" s="612">
        <v>5</v>
      </c>
      <c r="C5" s="613"/>
      <c r="D5" s="613"/>
      <c r="E5" s="601">
        <v>1</v>
      </c>
      <c r="F5" s="618"/>
      <c r="G5" s="947"/>
      <c r="H5" s="601">
        <v>35</v>
      </c>
      <c r="I5" s="618">
        <v>6</v>
      </c>
      <c r="J5" s="618">
        <v>29</v>
      </c>
      <c r="K5" s="618"/>
      <c r="L5" s="947"/>
    </row>
    <row r="6" spans="1:12" x14ac:dyDescent="0.25">
      <c r="A6" s="288">
        <v>2021</v>
      </c>
      <c r="B6" s="603">
        <v>16</v>
      </c>
      <c r="C6" s="614"/>
      <c r="D6" s="614"/>
      <c r="E6" s="1043">
        <v>3</v>
      </c>
      <c r="F6" s="1037"/>
      <c r="G6" s="982"/>
      <c r="H6" s="1043">
        <v>26</v>
      </c>
      <c r="I6" s="1037">
        <v>9</v>
      </c>
      <c r="J6" s="1037">
        <v>17</v>
      </c>
      <c r="K6" s="1037"/>
      <c r="L6" s="982"/>
    </row>
    <row r="7" spans="1:12" x14ac:dyDescent="0.25">
      <c r="A7" s="220">
        <v>2022</v>
      </c>
      <c r="B7" s="603">
        <v>5</v>
      </c>
      <c r="C7" s="614"/>
      <c r="D7" s="614"/>
      <c r="E7" s="1043">
        <v>8</v>
      </c>
      <c r="F7" s="1037"/>
      <c r="G7" s="982"/>
      <c r="H7" s="1043">
        <v>53</v>
      </c>
      <c r="I7" s="1037">
        <v>18</v>
      </c>
      <c r="J7" s="1037">
        <v>35</v>
      </c>
      <c r="K7" s="1037"/>
      <c r="L7" s="982"/>
    </row>
    <row r="8" spans="1:12" x14ac:dyDescent="0.25">
      <c r="A8" s="166"/>
      <c r="B8" s="570"/>
      <c r="C8" s="570"/>
      <c r="D8" s="570"/>
      <c r="E8" s="166"/>
      <c r="F8" s="166"/>
      <c r="G8" s="166"/>
      <c r="H8" s="166"/>
      <c r="I8" s="166"/>
      <c r="J8" s="166"/>
      <c r="K8" s="166"/>
      <c r="L8" s="166"/>
    </row>
    <row r="9" spans="1:12" x14ac:dyDescent="0.25">
      <c r="A9" s="213"/>
      <c r="B9" s="367"/>
      <c r="C9" s="367"/>
      <c r="D9" s="367"/>
      <c r="E9" s="213"/>
      <c r="F9" s="213"/>
      <c r="G9" s="213"/>
      <c r="H9" s="213"/>
      <c r="I9" s="213"/>
      <c r="J9" s="213"/>
      <c r="K9" s="213"/>
      <c r="L9" s="213"/>
    </row>
    <row r="13" spans="1:12" ht="15.75" x14ac:dyDescent="0.25">
      <c r="A13" s="91" t="s">
        <v>2465</v>
      </c>
      <c r="B13" s="31"/>
      <c r="C13" s="31"/>
      <c r="D13" s="31"/>
      <c r="E13" s="31"/>
      <c r="F13" s="31"/>
      <c r="G13" s="31"/>
    </row>
    <row r="14" spans="1:12" ht="30" x14ac:dyDescent="0.25">
      <c r="A14" s="834" t="s">
        <v>1550</v>
      </c>
      <c r="B14" s="639">
        <f>IF(ISBLANK(I7),"",I7)</f>
        <v>18</v>
      </c>
    </row>
    <row r="15" spans="1:12" ht="30" x14ac:dyDescent="0.25">
      <c r="A15" s="835" t="s">
        <v>1551</v>
      </c>
      <c r="B15" s="625">
        <f>IF(ISBLANK(J7),"",J7)</f>
        <v>35</v>
      </c>
    </row>
    <row r="17" spans="1:2" x14ac:dyDescent="0.25">
      <c r="A17" s="627" t="s">
        <v>1548</v>
      </c>
      <c r="B17" s="623">
        <f>IF(ISBLANK(I7),"",I7)</f>
        <v>18</v>
      </c>
    </row>
    <row r="18" spans="1:2" x14ac:dyDescent="0.25">
      <c r="A18" s="629" t="s">
        <v>1549</v>
      </c>
      <c r="B18" s="625">
        <f>IF(ISBLANK(J7),"",J7)</f>
        <v>35</v>
      </c>
    </row>
  </sheetData>
  <mergeCells count="4">
    <mergeCell ref="H3:L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/>
  <dimension ref="A1:E5"/>
  <sheetViews>
    <sheetView workbookViewId="0"/>
  </sheetViews>
  <sheetFormatPr defaultRowHeight="15" x14ac:dyDescent="0.25"/>
  <cols>
    <col min="1" max="1" width="59" style="29" customWidth="1"/>
    <col min="2" max="2" width="14.7109375" style="29" customWidth="1"/>
    <col min="3" max="3" width="10.85546875" style="29" customWidth="1"/>
    <col min="4" max="4" width="27.5703125" style="29" customWidth="1"/>
    <col min="5" max="5" width="10.85546875" style="29" customWidth="1"/>
    <col min="6" max="16384" width="9.140625" style="29"/>
  </cols>
  <sheetData>
    <row r="1" spans="1:5" x14ac:dyDescent="0.25">
      <c r="A1" s="255"/>
      <c r="B1" s="255"/>
      <c r="C1" s="255"/>
      <c r="D1" s="255"/>
      <c r="E1" s="255"/>
    </row>
    <row r="2" spans="1:5" x14ac:dyDescent="0.25">
      <c r="A2" s="255"/>
      <c r="B2" s="255"/>
      <c r="C2" s="255"/>
      <c r="D2" s="255"/>
      <c r="E2" s="255"/>
    </row>
    <row r="3" spans="1:5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</row>
    <row r="4" spans="1:5" ht="30" x14ac:dyDescent="0.25">
      <c r="A4" s="85" t="s">
        <v>935</v>
      </c>
      <c r="B4" s="55">
        <v>75.7</v>
      </c>
      <c r="C4" s="55">
        <v>2020</v>
      </c>
      <c r="D4" s="898" t="s">
        <v>1385</v>
      </c>
      <c r="E4" s="899" t="s">
        <v>5</v>
      </c>
    </row>
    <row r="5" spans="1:5" ht="20.25" customHeight="1" x14ac:dyDescent="0.25">
      <c r="A5" s="86" t="s">
        <v>936</v>
      </c>
      <c r="B5" s="61">
        <v>37.1</v>
      </c>
      <c r="C5" s="61">
        <v>2020</v>
      </c>
      <c r="D5" s="900" t="s">
        <v>1385</v>
      </c>
      <c r="E5" s="901" t="s">
        <v>5</v>
      </c>
    </row>
  </sheetData>
  <pageMargins left="0.7" right="0.7" top="0.75" bottom="0.75" header="0.3" footer="0.3"/>
  <pageSetup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/>
  <dimension ref="A2:F16"/>
  <sheetViews>
    <sheetView zoomScale="90" zoomScaleNormal="90" workbookViewId="0"/>
  </sheetViews>
  <sheetFormatPr defaultRowHeight="15" x14ac:dyDescent="0.25"/>
  <cols>
    <col min="1" max="1" width="12.5703125" style="29" customWidth="1"/>
    <col min="2" max="2" width="33.42578125" style="29" customWidth="1"/>
    <col min="3" max="3" width="29.5703125" style="29" customWidth="1"/>
    <col min="4" max="16384" width="9.140625" style="29"/>
  </cols>
  <sheetData>
    <row r="2" spans="1:6" ht="15.75" x14ac:dyDescent="0.25">
      <c r="A2" s="36"/>
    </row>
    <row r="3" spans="1:6" ht="53.25" customHeight="1" x14ac:dyDescent="0.25">
      <c r="A3" s="526" t="s">
        <v>4</v>
      </c>
      <c r="B3" s="527" t="s">
        <v>935</v>
      </c>
      <c r="C3" s="538" t="s">
        <v>936</v>
      </c>
    </row>
    <row r="4" spans="1:6" x14ac:dyDescent="0.25">
      <c r="A4" s="219">
        <v>2010</v>
      </c>
      <c r="B4" s="615"/>
      <c r="C4" s="615"/>
    </row>
    <row r="5" spans="1:6" x14ac:dyDescent="0.25">
      <c r="A5" s="288">
        <v>2011</v>
      </c>
      <c r="B5" s="616"/>
      <c r="C5" s="616"/>
    </row>
    <row r="6" spans="1:6" x14ac:dyDescent="0.25">
      <c r="A6" s="288">
        <v>2012</v>
      </c>
      <c r="B6" s="616">
        <v>74.5</v>
      </c>
      <c r="C6" s="616">
        <v>34.299999999999997</v>
      </c>
    </row>
    <row r="7" spans="1:6" x14ac:dyDescent="0.25">
      <c r="A7" s="288">
        <v>2013</v>
      </c>
      <c r="B7" s="616"/>
      <c r="C7" s="616"/>
    </row>
    <row r="8" spans="1:6" x14ac:dyDescent="0.25">
      <c r="A8" s="288">
        <v>2014</v>
      </c>
      <c r="B8" s="616"/>
      <c r="C8" s="616"/>
    </row>
    <row r="9" spans="1:6" x14ac:dyDescent="0.25">
      <c r="A9" s="288">
        <v>2015</v>
      </c>
      <c r="B9" s="616"/>
      <c r="C9" s="616"/>
    </row>
    <row r="10" spans="1:6" x14ac:dyDescent="0.25">
      <c r="A10" s="220">
        <v>2016</v>
      </c>
      <c r="B10" s="616">
        <v>75.8</v>
      </c>
      <c r="C10" s="616">
        <v>31.4</v>
      </c>
    </row>
    <row r="11" spans="1:6" x14ac:dyDescent="0.25">
      <c r="A11" s="220">
        <v>2017</v>
      </c>
      <c r="B11" s="646"/>
      <c r="C11" s="646"/>
    </row>
    <row r="12" spans="1:6" x14ac:dyDescent="0.25">
      <c r="A12" s="769">
        <v>2018</v>
      </c>
      <c r="B12" s="646"/>
      <c r="C12" s="646"/>
    </row>
    <row r="13" spans="1:6" x14ac:dyDescent="0.25">
      <c r="A13" s="769">
        <v>2019</v>
      </c>
      <c r="B13" s="170"/>
      <c r="C13" s="170"/>
    </row>
    <row r="14" spans="1:6" x14ac:dyDescent="0.25">
      <c r="A14" s="483">
        <v>2020</v>
      </c>
      <c r="B14" s="73">
        <v>75.7</v>
      </c>
      <c r="C14" s="73">
        <v>37.1</v>
      </c>
    </row>
    <row r="15" spans="1:6" x14ac:dyDescent="0.25">
      <c r="D15" s="255"/>
      <c r="E15" s="255"/>
      <c r="F15" s="255"/>
    </row>
    <row r="16" spans="1:6" x14ac:dyDescent="0.25">
      <c r="A16" s="842"/>
    </row>
  </sheetData>
  <pageMargins left="0.7" right="0.7" top="0.75" bottom="0.75" header="0.3" footer="0.3"/>
  <pageSetup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/>
  <dimension ref="A1:F12"/>
  <sheetViews>
    <sheetView zoomScaleNormal="100" workbookViewId="0"/>
  </sheetViews>
  <sheetFormatPr defaultRowHeight="15" x14ac:dyDescent="0.25"/>
  <cols>
    <col min="1" max="1" width="50.140625" style="29" customWidth="1"/>
    <col min="2" max="2" width="14.7109375" style="29" customWidth="1"/>
    <col min="3" max="3" width="10.85546875" style="29" customWidth="1"/>
    <col min="4" max="4" width="43.7109375" style="29" customWidth="1"/>
    <col min="5" max="5" width="12.28515625" style="29" customWidth="1"/>
    <col min="6" max="16384" width="9.140625" style="29"/>
  </cols>
  <sheetData>
    <row r="1" spans="1:6" x14ac:dyDescent="0.25">
      <c r="A1" s="255"/>
      <c r="B1" s="255"/>
      <c r="C1" s="255"/>
      <c r="D1" s="255"/>
      <c r="E1" s="255"/>
      <c r="F1" s="255"/>
    </row>
    <row r="2" spans="1:6" x14ac:dyDescent="0.25">
      <c r="A2" s="255"/>
      <c r="B2" s="255"/>
      <c r="C2" s="255"/>
      <c r="D2" s="255"/>
      <c r="E2" s="255"/>
      <c r="F2" s="255"/>
    </row>
    <row r="3" spans="1:6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  <c r="F3" s="255"/>
    </row>
    <row r="4" spans="1:6" x14ac:dyDescent="0.25">
      <c r="A4" s="92" t="s">
        <v>909</v>
      </c>
      <c r="B4" s="55">
        <v>202.48599999999999</v>
      </c>
      <c r="C4" s="55">
        <v>2022</v>
      </c>
      <c r="D4" s="361" t="s">
        <v>1376</v>
      </c>
      <c r="E4" s="894" t="s">
        <v>5</v>
      </c>
    </row>
    <row r="5" spans="1:6" x14ac:dyDescent="0.25">
      <c r="A5" s="101" t="s">
        <v>910</v>
      </c>
      <c r="B5" s="58">
        <v>105</v>
      </c>
      <c r="C5" s="58">
        <v>2022</v>
      </c>
      <c r="D5" s="129" t="s">
        <v>1657</v>
      </c>
      <c r="E5" s="895" t="s">
        <v>5</v>
      </c>
    </row>
    <row r="6" spans="1:6" x14ac:dyDescent="0.25">
      <c r="A6" s="102" t="s">
        <v>402</v>
      </c>
      <c r="B6" s="94">
        <v>6381</v>
      </c>
      <c r="C6" s="94">
        <v>2022</v>
      </c>
      <c r="D6" s="129" t="s">
        <v>1657</v>
      </c>
      <c r="E6" s="896" t="s">
        <v>5</v>
      </c>
    </row>
    <row r="7" spans="1:6" x14ac:dyDescent="0.25">
      <c r="A7" s="101" t="s">
        <v>911</v>
      </c>
      <c r="B7" s="58">
        <v>74</v>
      </c>
      <c r="C7" s="58">
        <v>2022</v>
      </c>
      <c r="D7" s="129" t="s">
        <v>1657</v>
      </c>
      <c r="E7" s="896" t="s">
        <v>5</v>
      </c>
    </row>
    <row r="8" spans="1:6" x14ac:dyDescent="0.25">
      <c r="A8" s="102" t="s">
        <v>403</v>
      </c>
      <c r="B8" s="58">
        <v>4857</v>
      </c>
      <c r="C8" s="58">
        <v>2022</v>
      </c>
      <c r="D8" s="129" t="s">
        <v>1657</v>
      </c>
      <c r="E8" s="896" t="s">
        <v>5</v>
      </c>
    </row>
    <row r="9" spans="1:6" x14ac:dyDescent="0.25">
      <c r="A9" s="101" t="s">
        <v>406</v>
      </c>
      <c r="B9" s="58">
        <v>35634.04</v>
      </c>
      <c r="C9" s="58">
        <v>2020</v>
      </c>
      <c r="D9" s="129" t="s">
        <v>1377</v>
      </c>
      <c r="E9" s="896" t="s">
        <v>5</v>
      </c>
    </row>
    <row r="10" spans="1:6" x14ac:dyDescent="0.25">
      <c r="A10" s="101" t="s">
        <v>1011</v>
      </c>
      <c r="B10" s="58">
        <v>57</v>
      </c>
      <c r="C10" s="58">
        <v>2020</v>
      </c>
      <c r="D10" s="129" t="s">
        <v>1377</v>
      </c>
      <c r="E10" s="896" t="s">
        <v>5</v>
      </c>
    </row>
    <row r="11" spans="1:6" x14ac:dyDescent="0.25">
      <c r="A11" s="102" t="s">
        <v>404</v>
      </c>
      <c r="B11" s="58">
        <v>0.6</v>
      </c>
      <c r="C11" s="58">
        <v>2022</v>
      </c>
      <c r="D11" s="129" t="s">
        <v>1378</v>
      </c>
      <c r="E11" s="896" t="s">
        <v>5</v>
      </c>
    </row>
    <row r="12" spans="1:6" x14ac:dyDescent="0.25">
      <c r="A12" s="93" t="s">
        <v>912</v>
      </c>
      <c r="B12" s="61">
        <v>18</v>
      </c>
      <c r="C12" s="61">
        <v>2022</v>
      </c>
      <c r="D12" s="359" t="s">
        <v>1376</v>
      </c>
      <c r="E12" s="897" t="s">
        <v>5</v>
      </c>
    </row>
  </sheetData>
  <pageMargins left="0.7" right="0.7" top="0.75" bottom="0.75" header="0.3" footer="0.3"/>
  <pageSetup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/>
  <dimension ref="A2:N22"/>
  <sheetViews>
    <sheetView zoomScale="90" zoomScaleNormal="90" workbookViewId="0"/>
  </sheetViews>
  <sheetFormatPr defaultRowHeight="15" x14ac:dyDescent="0.25"/>
  <cols>
    <col min="1" max="1" width="12.85546875" style="29" customWidth="1"/>
    <col min="2" max="2" width="12.5703125" style="29" customWidth="1"/>
    <col min="3" max="3" width="20.28515625" style="29" customWidth="1"/>
    <col min="4" max="4" width="21.85546875" style="29" customWidth="1"/>
    <col min="5" max="5" width="19.28515625" style="29" bestFit="1" customWidth="1"/>
    <col min="6" max="6" width="16.7109375" style="29" customWidth="1"/>
    <col min="7" max="7" width="20.140625" style="29" customWidth="1"/>
    <col min="8" max="8" width="12.5703125" style="29" customWidth="1"/>
    <col min="9" max="9" width="21.42578125" style="29" customWidth="1"/>
    <col min="10" max="10" width="20.5703125" style="29" customWidth="1"/>
    <col min="11" max="11" width="19.28515625" style="29" customWidth="1"/>
    <col min="12" max="12" width="9.5703125" style="29" customWidth="1"/>
    <col min="13" max="13" width="10" style="29" customWidth="1"/>
    <col min="14" max="14" width="16.28515625" style="29" customWidth="1"/>
    <col min="15" max="16384" width="9.140625" style="29"/>
  </cols>
  <sheetData>
    <row r="2" spans="1:12" ht="15.75" x14ac:dyDescent="0.25">
      <c r="A2" s="36"/>
    </row>
    <row r="3" spans="1:12" ht="53.25" customHeight="1" x14ac:dyDescent="0.25">
      <c r="A3" s="1197" t="s">
        <v>4</v>
      </c>
      <c r="B3" s="1224" t="s">
        <v>1182</v>
      </c>
      <c r="C3" s="1225"/>
      <c r="D3" s="607" t="s">
        <v>1181</v>
      </c>
      <c r="E3" s="607" t="s">
        <v>1180</v>
      </c>
      <c r="G3" s="1197" t="s">
        <v>4</v>
      </c>
      <c r="H3" s="1224" t="s">
        <v>1183</v>
      </c>
      <c r="I3" s="1225"/>
      <c r="J3" s="1225"/>
      <c r="K3" s="609" t="s">
        <v>1184</v>
      </c>
      <c r="L3" s="486"/>
    </row>
    <row r="4" spans="1:12" ht="16.5" customHeight="1" x14ac:dyDescent="0.25">
      <c r="A4" s="1198"/>
      <c r="B4" s="87" t="s">
        <v>16</v>
      </c>
      <c r="C4" s="90" t="s">
        <v>405</v>
      </c>
      <c r="D4" s="87" t="s">
        <v>16</v>
      </c>
      <c r="E4" s="96" t="s">
        <v>16</v>
      </c>
      <c r="G4" s="1198"/>
      <c r="H4" s="87" t="s">
        <v>16</v>
      </c>
      <c r="I4" s="90" t="s">
        <v>407</v>
      </c>
      <c r="J4" s="90" t="s">
        <v>408</v>
      </c>
      <c r="K4" s="608" t="s">
        <v>16</v>
      </c>
    </row>
    <row r="5" spans="1:12" x14ac:dyDescent="0.25">
      <c r="A5" s="219">
        <v>2020</v>
      </c>
      <c r="B5" s="612">
        <v>202.48599999999999</v>
      </c>
      <c r="C5" s="613">
        <v>153.48599999999999</v>
      </c>
      <c r="D5" s="753">
        <v>3660</v>
      </c>
      <c r="E5" s="753">
        <v>20</v>
      </c>
      <c r="G5" s="360">
        <v>2014</v>
      </c>
      <c r="H5" s="70">
        <v>35622.49</v>
      </c>
      <c r="I5" s="55">
        <v>18825.09</v>
      </c>
      <c r="J5" s="55">
        <v>16797.400000000001</v>
      </c>
      <c r="K5" s="71">
        <v>57</v>
      </c>
    </row>
    <row r="6" spans="1:12" x14ac:dyDescent="0.25">
      <c r="A6" s="288">
        <v>2021</v>
      </c>
      <c r="B6" s="603">
        <v>202.48599999999999</v>
      </c>
      <c r="C6" s="614">
        <v>153.48599999999999</v>
      </c>
      <c r="D6" s="961">
        <v>3402</v>
      </c>
      <c r="E6" s="961">
        <v>19</v>
      </c>
      <c r="G6" s="482">
        <v>2017</v>
      </c>
      <c r="H6" s="214">
        <v>35622.550000000003</v>
      </c>
      <c r="I6" s="58">
        <v>18825.009999999998</v>
      </c>
      <c r="J6" s="58">
        <v>16797.54</v>
      </c>
      <c r="K6" s="216">
        <v>57</v>
      </c>
    </row>
    <row r="7" spans="1:12" x14ac:dyDescent="0.25">
      <c r="A7" s="220">
        <v>2022</v>
      </c>
      <c r="B7" s="603">
        <v>202.48599999999999</v>
      </c>
      <c r="C7" s="614">
        <v>153.48599999999999</v>
      </c>
      <c r="D7" s="961">
        <v>3157</v>
      </c>
      <c r="E7" s="961">
        <v>18</v>
      </c>
      <c r="G7" s="484">
        <v>2020</v>
      </c>
      <c r="H7" s="72">
        <v>35634.04</v>
      </c>
      <c r="I7" s="61">
        <v>18825.009999999998</v>
      </c>
      <c r="J7" s="61">
        <v>16809.03</v>
      </c>
      <c r="K7" s="73">
        <v>57</v>
      </c>
    </row>
    <row r="8" spans="1:12" x14ac:dyDescent="0.25">
      <c r="A8" s="166"/>
      <c r="B8" s="570"/>
      <c r="C8" s="570"/>
      <c r="D8" s="166"/>
      <c r="E8" s="166"/>
    </row>
    <row r="9" spans="1:12" x14ac:dyDescent="0.25">
      <c r="A9" s="213"/>
      <c r="B9" s="367"/>
      <c r="C9" s="367"/>
      <c r="D9" s="213"/>
      <c r="E9" s="213"/>
    </row>
    <row r="10" spans="1:12" x14ac:dyDescent="0.25">
      <c r="A10" s="213"/>
      <c r="B10" s="367"/>
      <c r="C10" s="367"/>
      <c r="D10" s="213"/>
      <c r="E10" s="213"/>
    </row>
    <row r="13" spans="1:12" ht="15.75" x14ac:dyDescent="0.25">
      <c r="A13" s="36" t="s">
        <v>2793</v>
      </c>
      <c r="D13" s="99" t="s">
        <v>409</v>
      </c>
      <c r="E13" s="31"/>
      <c r="F13" s="28"/>
      <c r="G13" s="99" t="s">
        <v>1940</v>
      </c>
      <c r="H13" s="31"/>
      <c r="I13" s="28"/>
      <c r="J13" s="28"/>
    </row>
    <row r="14" spans="1:12" ht="30" x14ac:dyDescent="0.25">
      <c r="A14" s="630" t="s">
        <v>469</v>
      </c>
      <c r="B14" s="631">
        <f>IF(ISBLANK(C7),"",C7)</f>
        <v>153.48599999999999</v>
      </c>
      <c r="D14" s="633">
        <f>A5</f>
        <v>2020</v>
      </c>
      <c r="E14" s="627">
        <f>IF(ISBLANK(D5),"",D5)</f>
        <v>3660</v>
      </c>
      <c r="F14" s="213"/>
      <c r="G14" s="636" t="s">
        <v>933</v>
      </c>
      <c r="H14" s="623">
        <f>IF(ISBLANK(J7),"",J7)</f>
        <v>16809.03</v>
      </c>
      <c r="I14" s="213"/>
      <c r="J14" s="213"/>
    </row>
    <row r="15" spans="1:12" x14ac:dyDescent="0.25">
      <c r="A15" s="872" t="s">
        <v>16</v>
      </c>
      <c r="B15" s="632">
        <f>IF(ISBLANK(B7),"",B7)</f>
        <v>202.48599999999999</v>
      </c>
      <c r="D15" s="634">
        <f t="shared" ref="D15:D16" si="0">A6</f>
        <v>2021</v>
      </c>
      <c r="E15" s="628">
        <f>IF(ISBLANK(D6),"",D6)</f>
        <v>3402</v>
      </c>
      <c r="F15" s="213"/>
      <c r="G15" s="637" t="s">
        <v>934</v>
      </c>
      <c r="H15" s="625">
        <f>IF(ISBLANK(I7),"",I7)</f>
        <v>18825.009999999998</v>
      </c>
      <c r="I15" s="213"/>
      <c r="J15" s="213"/>
    </row>
    <row r="16" spans="1:12" x14ac:dyDescent="0.25">
      <c r="D16" s="635">
        <f t="shared" si="0"/>
        <v>2022</v>
      </c>
      <c r="E16" s="629">
        <f>IF(ISBLANK(D7),"",D7)</f>
        <v>3157</v>
      </c>
      <c r="F16" s="213"/>
      <c r="G16" s="213"/>
      <c r="H16" s="213"/>
      <c r="I16" s="213"/>
      <c r="J16" s="213"/>
    </row>
    <row r="17" spans="1:14" x14ac:dyDescent="0.25">
      <c r="G17" s="213"/>
      <c r="H17" s="213"/>
      <c r="I17" s="213"/>
      <c r="J17" s="213"/>
    </row>
    <row r="18" spans="1:14" ht="15.75" x14ac:dyDescent="0.25">
      <c r="A18" s="36" t="s">
        <v>2794</v>
      </c>
      <c r="F18" s="255"/>
      <c r="G18" s="99" t="s">
        <v>1941</v>
      </c>
      <c r="H18" s="31"/>
      <c r="I18" s="213"/>
      <c r="J18" s="213"/>
      <c r="N18" s="255"/>
    </row>
    <row r="19" spans="1:14" ht="30" x14ac:dyDescent="0.25">
      <c r="A19" s="630" t="s">
        <v>535</v>
      </c>
      <c r="B19" s="631">
        <f>IF(ISBLANK(C7),"",C7)</f>
        <v>153.48599999999999</v>
      </c>
      <c r="F19" s="255"/>
      <c r="G19" s="636" t="s">
        <v>537</v>
      </c>
      <c r="H19" s="623">
        <f>IF(ISBLANK(J7),"",J7)</f>
        <v>16809.03</v>
      </c>
      <c r="I19" s="213"/>
      <c r="J19" s="213"/>
      <c r="N19" s="255"/>
    </row>
    <row r="20" spans="1:14" x14ac:dyDescent="0.25">
      <c r="A20" s="872" t="s">
        <v>506</v>
      </c>
      <c r="B20" s="632">
        <f>IF(ISBLANK(B7),"",B7)</f>
        <v>202.48599999999999</v>
      </c>
      <c r="F20" s="255"/>
      <c r="G20" s="637" t="s">
        <v>536</v>
      </c>
      <c r="H20" s="625">
        <f>IF(ISBLANK(I7),"",I7)</f>
        <v>18825.009999999998</v>
      </c>
      <c r="I20" s="213"/>
      <c r="J20" s="213"/>
      <c r="N20" s="255"/>
    </row>
    <row r="21" spans="1:14" x14ac:dyDescent="0.25">
      <c r="F21" s="255"/>
      <c r="G21" s="255"/>
      <c r="H21" s="255"/>
      <c r="I21" s="255"/>
      <c r="J21" s="255"/>
      <c r="K21" s="255"/>
      <c r="L21" s="255"/>
      <c r="M21" s="255"/>
      <c r="N21" s="255"/>
    </row>
    <row r="22" spans="1:14" x14ac:dyDescent="0.25">
      <c r="F22" s="255"/>
      <c r="G22" s="255"/>
      <c r="H22" s="255"/>
      <c r="I22" s="255"/>
      <c r="J22" s="255"/>
      <c r="K22" s="255"/>
      <c r="L22" s="255"/>
      <c r="M22" s="255"/>
      <c r="N22" s="255"/>
    </row>
  </sheetData>
  <mergeCells count="4">
    <mergeCell ref="B3:C3"/>
    <mergeCell ref="A3:A4"/>
    <mergeCell ref="H3:J3"/>
    <mergeCell ref="G3:G4"/>
  </mergeCells>
  <pageMargins left="0.7" right="0.7" top="0.75" bottom="0.75" header="0.3" footer="0.3"/>
  <pageSetup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/>
  <dimension ref="A2:I9"/>
  <sheetViews>
    <sheetView zoomScale="90" zoomScaleNormal="90" workbookViewId="0"/>
  </sheetViews>
  <sheetFormatPr defaultRowHeight="15" x14ac:dyDescent="0.25"/>
  <cols>
    <col min="1" max="1" width="12.28515625" style="29" customWidth="1"/>
    <col min="2" max="2" width="22.5703125" style="29" customWidth="1"/>
    <col min="3" max="3" width="30.5703125" style="29" customWidth="1"/>
    <col min="4" max="4" width="22.5703125" style="29" customWidth="1"/>
    <col min="5" max="5" width="31.140625" style="29" customWidth="1"/>
    <col min="6" max="6" width="25.85546875" style="29" customWidth="1"/>
    <col min="7" max="16384" width="9.140625" style="29"/>
  </cols>
  <sheetData>
    <row r="2" spans="1:9" ht="15.75" x14ac:dyDescent="0.25">
      <c r="A2" s="36"/>
    </row>
    <row r="3" spans="1:9" ht="53.25" customHeight="1" x14ac:dyDescent="0.25">
      <c r="A3" s="526" t="s">
        <v>4</v>
      </c>
      <c r="B3" s="538" t="s">
        <v>1080</v>
      </c>
      <c r="C3" s="538" t="s">
        <v>1179</v>
      </c>
      <c r="D3" s="538" t="s">
        <v>1178</v>
      </c>
      <c r="E3" s="538" t="s">
        <v>1177</v>
      </c>
      <c r="F3" s="538" t="s">
        <v>1176</v>
      </c>
    </row>
    <row r="4" spans="1:9" x14ac:dyDescent="0.25">
      <c r="A4" s="219">
        <v>2019</v>
      </c>
      <c r="B4" s="1099"/>
      <c r="C4" s="1099"/>
      <c r="D4" s="1100"/>
      <c r="E4" s="1099"/>
      <c r="F4" s="1100"/>
    </row>
    <row r="5" spans="1:9" x14ac:dyDescent="0.25">
      <c r="A5" s="288">
        <v>2020</v>
      </c>
      <c r="B5" s="1101">
        <v>0.4</v>
      </c>
      <c r="C5" s="1101">
        <v>6381</v>
      </c>
      <c r="D5" s="1102">
        <v>105</v>
      </c>
      <c r="E5" s="1101">
        <v>4857</v>
      </c>
      <c r="F5" s="1102">
        <v>74</v>
      </c>
    </row>
    <row r="6" spans="1:9" x14ac:dyDescent="0.25">
      <c r="A6" s="220">
        <v>2021</v>
      </c>
      <c r="B6" s="1101">
        <v>2.4</v>
      </c>
      <c r="C6" s="1101">
        <v>6381</v>
      </c>
      <c r="D6" s="1102">
        <v>105</v>
      </c>
      <c r="E6" s="1101">
        <v>4857</v>
      </c>
      <c r="F6" s="1102">
        <v>74</v>
      </c>
    </row>
    <row r="7" spans="1:9" x14ac:dyDescent="0.25">
      <c r="A7" s="221">
        <v>2022</v>
      </c>
      <c r="B7" s="73">
        <v>0.6</v>
      </c>
      <c r="C7" s="73">
        <v>6381</v>
      </c>
      <c r="D7" s="73">
        <v>105</v>
      </c>
      <c r="E7" s="73">
        <v>4857</v>
      </c>
      <c r="F7" s="73">
        <v>74</v>
      </c>
    </row>
    <row r="9" spans="1:9" x14ac:dyDescent="0.25">
      <c r="G9" s="255"/>
      <c r="H9" s="255"/>
      <c r="I9" s="255"/>
    </row>
  </sheetData>
  <pageMargins left="0.7" right="0.7" top="0.75" bottom="0.75" header="0.3" footer="0.3"/>
  <pageSetup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/>
  <dimension ref="A1:F14"/>
  <sheetViews>
    <sheetView zoomScaleNormal="100" workbookViewId="0"/>
  </sheetViews>
  <sheetFormatPr defaultRowHeight="15" x14ac:dyDescent="0.25"/>
  <cols>
    <col min="1" max="1" width="29.85546875" style="29" customWidth="1"/>
    <col min="2" max="2" width="13.5703125" style="29" customWidth="1"/>
    <col min="3" max="3" width="11.42578125" style="29" customWidth="1"/>
    <col min="4" max="4" width="77.7109375" style="29" customWidth="1"/>
    <col min="5" max="5" width="10.7109375" style="29" customWidth="1"/>
    <col min="6" max="16384" width="9.140625" style="29"/>
  </cols>
  <sheetData>
    <row r="1" spans="1:6" x14ac:dyDescent="0.25">
      <c r="A1" s="255"/>
      <c r="B1" s="255"/>
      <c r="C1" s="255"/>
      <c r="D1" s="255"/>
      <c r="E1" s="255"/>
      <c r="F1" s="255"/>
    </row>
    <row r="2" spans="1:6" x14ac:dyDescent="0.25">
      <c r="A2" s="255"/>
      <c r="B2" s="255"/>
      <c r="C2" s="255"/>
      <c r="D2" s="255"/>
      <c r="E2" s="255"/>
      <c r="F2" s="255"/>
    </row>
    <row r="3" spans="1:6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  <c r="F3" s="255"/>
    </row>
    <row r="4" spans="1:6" x14ac:dyDescent="0.25">
      <c r="A4" s="883" t="s">
        <v>1731</v>
      </c>
      <c r="B4" s="166"/>
      <c r="C4" s="166"/>
      <c r="D4" s="166"/>
      <c r="E4" s="143"/>
    </row>
    <row r="5" spans="1:6" x14ac:dyDescent="0.25">
      <c r="A5" s="1049" t="s">
        <v>16</v>
      </c>
      <c r="B5" s="58">
        <v>3571</v>
      </c>
      <c r="C5" s="58">
        <v>2022</v>
      </c>
      <c r="D5" s="213" t="s">
        <v>1738</v>
      </c>
      <c r="E5" s="884" t="s">
        <v>5</v>
      </c>
    </row>
    <row r="6" spans="1:6" x14ac:dyDescent="0.25">
      <c r="A6" s="1049" t="s">
        <v>1732</v>
      </c>
      <c r="B6" s="58">
        <v>3340</v>
      </c>
      <c r="C6" s="58">
        <v>2022</v>
      </c>
      <c r="D6" s="213" t="s">
        <v>1738</v>
      </c>
      <c r="E6" s="884" t="s">
        <v>5</v>
      </c>
    </row>
    <row r="7" spans="1:6" x14ac:dyDescent="0.25">
      <c r="A7" s="1050" t="s">
        <v>1733</v>
      </c>
      <c r="B7" s="61">
        <v>231</v>
      </c>
      <c r="C7" s="61">
        <v>2022</v>
      </c>
      <c r="D7" s="213" t="s">
        <v>1738</v>
      </c>
      <c r="E7" s="885" t="s">
        <v>5</v>
      </c>
    </row>
    <row r="8" spans="1:6" x14ac:dyDescent="0.25">
      <c r="A8" s="883" t="s">
        <v>1734</v>
      </c>
      <c r="B8" s="166"/>
      <c r="C8" s="166"/>
      <c r="D8" s="166"/>
      <c r="E8" s="143"/>
    </row>
    <row r="9" spans="1:6" x14ac:dyDescent="0.25">
      <c r="A9" s="1049" t="s">
        <v>16</v>
      </c>
      <c r="B9" s="58">
        <v>16301</v>
      </c>
      <c r="C9" s="58">
        <v>2022</v>
      </c>
      <c r="D9" s="213" t="s">
        <v>1738</v>
      </c>
      <c r="E9" s="884" t="s">
        <v>5</v>
      </c>
    </row>
    <row r="10" spans="1:6" x14ac:dyDescent="0.25">
      <c r="A10" s="1049" t="s">
        <v>1732</v>
      </c>
      <c r="B10" s="58">
        <v>15032</v>
      </c>
      <c r="C10" s="58">
        <v>2022</v>
      </c>
      <c r="D10" s="213" t="s">
        <v>1738</v>
      </c>
      <c r="E10" s="884" t="s">
        <v>5</v>
      </c>
    </row>
    <row r="11" spans="1:6" x14ac:dyDescent="0.25">
      <c r="A11" s="1050" t="s">
        <v>1733</v>
      </c>
      <c r="B11" s="61">
        <v>1269</v>
      </c>
      <c r="C11" s="61">
        <v>2022</v>
      </c>
      <c r="D11" s="213" t="s">
        <v>1738</v>
      </c>
      <c r="E11" s="885" t="s">
        <v>5</v>
      </c>
    </row>
    <row r="12" spans="1:6" x14ac:dyDescent="0.25">
      <c r="A12" s="883" t="s">
        <v>1735</v>
      </c>
      <c r="B12" s="166"/>
      <c r="C12" s="166"/>
      <c r="D12" s="166"/>
      <c r="E12" s="143"/>
    </row>
    <row r="13" spans="1:6" x14ac:dyDescent="0.25">
      <c r="A13" s="1049" t="s">
        <v>1732</v>
      </c>
      <c r="B13" s="58">
        <v>4.5</v>
      </c>
      <c r="C13" s="58">
        <v>2022</v>
      </c>
      <c r="D13" s="213" t="s">
        <v>1738</v>
      </c>
      <c r="E13" s="884" t="s">
        <v>5</v>
      </c>
    </row>
    <row r="14" spans="1:6" x14ac:dyDescent="0.25">
      <c r="A14" s="1050" t="s">
        <v>1733</v>
      </c>
      <c r="B14" s="61">
        <v>5.5</v>
      </c>
      <c r="C14" s="61">
        <v>2022</v>
      </c>
      <c r="D14" s="252" t="s">
        <v>1738</v>
      </c>
      <c r="E14" s="885" t="s">
        <v>5</v>
      </c>
    </row>
  </sheetData>
  <pageMargins left="0.7" right="0.7" top="0.75" bottom="0.75" header="0.3" footer="0.3"/>
  <pageSetup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/>
  <dimension ref="A1:O24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7" width="12.28515625" style="29" customWidth="1"/>
    <col min="8" max="9" width="16.5703125" style="29" customWidth="1"/>
    <col min="10" max="10" width="9.5703125" style="29" customWidth="1"/>
    <col min="11" max="11" width="15.5703125" style="29" customWidth="1"/>
    <col min="12" max="13" width="13.42578125" style="29" customWidth="1"/>
    <col min="14" max="16384" width="9.140625" style="29"/>
  </cols>
  <sheetData>
    <row r="1" spans="1:15" x14ac:dyDescent="0.25">
      <c r="H1" s="255"/>
      <c r="I1" s="255"/>
      <c r="J1" s="255"/>
      <c r="K1" s="255"/>
      <c r="L1" s="255"/>
      <c r="M1" s="255"/>
      <c r="N1" s="255"/>
    </row>
    <row r="2" spans="1:15" ht="15.75" x14ac:dyDescent="0.25">
      <c r="A2" s="36"/>
      <c r="H2" s="255"/>
      <c r="I2" s="255"/>
      <c r="J2" s="255"/>
      <c r="K2" s="255"/>
      <c r="L2" s="255"/>
      <c r="M2" s="255"/>
      <c r="N2" s="255"/>
    </row>
    <row r="3" spans="1:15" ht="33" customHeight="1" x14ac:dyDescent="0.25">
      <c r="A3" s="1197" t="s">
        <v>4</v>
      </c>
      <c r="B3" s="1246" t="s">
        <v>1731</v>
      </c>
      <c r="C3" s="1247"/>
      <c r="D3" s="1247"/>
      <c r="E3" s="1248" t="s">
        <v>1734</v>
      </c>
      <c r="F3" s="1249"/>
      <c r="G3" s="1249"/>
      <c r="H3" s="1248" t="s">
        <v>1735</v>
      </c>
      <c r="I3" s="1250"/>
      <c r="J3" s="454"/>
      <c r="K3" s="255"/>
      <c r="L3" s="255"/>
      <c r="M3" s="255"/>
      <c r="N3" s="255"/>
    </row>
    <row r="4" spans="1:15" ht="18.75" customHeight="1" x14ac:dyDescent="0.25">
      <c r="A4" s="1198"/>
      <c r="B4" s="87" t="s">
        <v>16</v>
      </c>
      <c r="C4" s="88" t="s">
        <v>1732</v>
      </c>
      <c r="D4" s="88" t="s">
        <v>1733</v>
      </c>
      <c r="E4" s="87" t="s">
        <v>16</v>
      </c>
      <c r="F4" s="88" t="s">
        <v>1732</v>
      </c>
      <c r="G4" s="88" t="s">
        <v>1733</v>
      </c>
      <c r="H4" s="87" t="s">
        <v>1732</v>
      </c>
      <c r="I4" s="89" t="s">
        <v>1733</v>
      </c>
      <c r="J4" s="455"/>
      <c r="K4" s="255"/>
      <c r="L4" s="255"/>
      <c r="M4" s="255"/>
      <c r="N4" s="255"/>
    </row>
    <row r="5" spans="1:15" x14ac:dyDescent="0.25">
      <c r="A5" s="113">
        <v>2020</v>
      </c>
      <c r="B5" s="459">
        <v>2624</v>
      </c>
      <c r="C5" s="460">
        <v>2469</v>
      </c>
      <c r="D5" s="460">
        <v>155</v>
      </c>
      <c r="E5" s="459">
        <v>8857</v>
      </c>
      <c r="F5" s="460">
        <v>8620</v>
      </c>
      <c r="G5" s="460">
        <v>237</v>
      </c>
      <c r="H5" s="459">
        <v>3.5</v>
      </c>
      <c r="I5" s="765">
        <v>1.5</v>
      </c>
      <c r="J5" s="367"/>
      <c r="K5" s="255"/>
      <c r="L5" s="255"/>
      <c r="M5" s="255"/>
      <c r="N5" s="255"/>
    </row>
    <row r="6" spans="1:15" x14ac:dyDescent="0.25">
      <c r="A6" s="231">
        <v>2021</v>
      </c>
      <c r="B6" s="459">
        <v>1583</v>
      </c>
      <c r="C6" s="460">
        <v>1435</v>
      </c>
      <c r="D6" s="460">
        <v>148</v>
      </c>
      <c r="E6" s="459">
        <v>4956</v>
      </c>
      <c r="F6" s="460">
        <v>4487</v>
      </c>
      <c r="G6" s="460">
        <v>469</v>
      </c>
      <c r="H6" s="459">
        <v>3.1</v>
      </c>
      <c r="I6" s="765">
        <v>3.2</v>
      </c>
      <c r="J6" s="367"/>
      <c r="K6" s="255"/>
      <c r="L6" s="255"/>
      <c r="M6" s="255"/>
      <c r="N6" s="255"/>
    </row>
    <row r="7" spans="1:15" x14ac:dyDescent="0.25">
      <c r="A7" s="231">
        <v>2022</v>
      </c>
      <c r="B7" s="603">
        <v>3571</v>
      </c>
      <c r="C7" s="614">
        <v>3340</v>
      </c>
      <c r="D7" s="614">
        <v>231</v>
      </c>
      <c r="E7" s="603">
        <v>16301</v>
      </c>
      <c r="F7" s="614">
        <v>15032</v>
      </c>
      <c r="G7" s="614">
        <v>1269</v>
      </c>
      <c r="H7" s="949">
        <v>4.5</v>
      </c>
      <c r="I7" s="950">
        <v>5.5</v>
      </c>
      <c r="J7" s="367"/>
      <c r="K7" s="255"/>
      <c r="L7" s="255"/>
      <c r="M7" s="255"/>
      <c r="N7" s="255"/>
    </row>
    <row r="8" spans="1:15" x14ac:dyDescent="0.25">
      <c r="A8" s="166"/>
      <c r="B8" s="570"/>
      <c r="C8" s="570"/>
      <c r="D8" s="570"/>
      <c r="E8" s="570"/>
      <c r="F8" s="570"/>
      <c r="G8" s="570"/>
      <c r="H8" s="367"/>
      <c r="I8" s="367"/>
      <c r="J8" s="367"/>
      <c r="K8" s="255"/>
      <c r="L8" s="255"/>
      <c r="M8" s="255"/>
      <c r="N8" s="255"/>
    </row>
    <row r="9" spans="1:15" x14ac:dyDescent="0.25">
      <c r="A9" s="213"/>
      <c r="B9" s="367"/>
      <c r="C9" s="367"/>
      <c r="D9" s="367"/>
      <c r="E9" s="367"/>
      <c r="F9" s="367"/>
      <c r="G9" s="367"/>
      <c r="H9" s="255"/>
      <c r="I9" s="255"/>
      <c r="J9" s="255"/>
      <c r="K9" s="255"/>
      <c r="L9" s="255"/>
      <c r="M9" s="255"/>
      <c r="N9" s="255"/>
    </row>
    <row r="10" spans="1:15" x14ac:dyDescent="0.25">
      <c r="A10" s="213"/>
      <c r="B10" s="367"/>
      <c r="C10" s="367"/>
      <c r="D10" s="367"/>
      <c r="E10" s="367"/>
      <c r="F10" s="367"/>
      <c r="G10" s="367"/>
      <c r="H10" s="255"/>
      <c r="I10" s="255"/>
      <c r="J10" s="255"/>
      <c r="K10" s="255"/>
      <c r="L10" s="255"/>
      <c r="M10" s="255"/>
      <c r="N10" s="255"/>
    </row>
    <row r="12" spans="1:15" ht="15.75" x14ac:dyDescent="0.25">
      <c r="A12" s="46" t="s">
        <v>2805</v>
      </c>
      <c r="F12" s="46" t="s">
        <v>2806</v>
      </c>
      <c r="J12" s="213"/>
      <c r="K12" s="46" t="s">
        <v>2809</v>
      </c>
      <c r="N12" s="213"/>
      <c r="O12" s="213"/>
    </row>
    <row r="13" spans="1:15" ht="15.75" x14ac:dyDescent="0.25">
      <c r="A13" s="882"/>
      <c r="B13" s="880" t="s">
        <v>16</v>
      </c>
      <c r="C13" s="880" t="s">
        <v>1935</v>
      </c>
      <c r="D13" s="880" t="s">
        <v>1936</v>
      </c>
      <c r="F13" s="882"/>
      <c r="G13" s="880" t="s">
        <v>16</v>
      </c>
      <c r="H13" s="880" t="s">
        <v>1935</v>
      </c>
      <c r="I13" s="880" t="s">
        <v>1936</v>
      </c>
      <c r="J13" s="213"/>
      <c r="K13" s="882"/>
      <c r="L13" s="880" t="s">
        <v>1935</v>
      </c>
      <c r="M13" s="880" t="s">
        <v>1936</v>
      </c>
      <c r="N13" s="213"/>
      <c r="O13" s="213"/>
    </row>
    <row r="14" spans="1:15" x14ac:dyDescent="0.25">
      <c r="A14" s="886">
        <f>A5</f>
        <v>2020</v>
      </c>
      <c r="B14" s="676">
        <f>IF(ISBLANK(B5),"",B5)</f>
        <v>2624</v>
      </c>
      <c r="C14" s="676">
        <f t="shared" ref="C14:D14" si="0">IF(ISBLANK(C5),"",C5)</f>
        <v>2469</v>
      </c>
      <c r="D14" s="671">
        <f t="shared" si="0"/>
        <v>155</v>
      </c>
      <c r="F14" s="886">
        <f>A5</f>
        <v>2020</v>
      </c>
      <c r="G14" s="676">
        <f>IF(ISBLANK(E5),"",E5)</f>
        <v>8857</v>
      </c>
      <c r="H14" s="676">
        <f t="shared" ref="H14:I16" si="1">IF(ISBLANK(F5),"",F5)</f>
        <v>8620</v>
      </c>
      <c r="I14" s="671">
        <f t="shared" si="1"/>
        <v>237</v>
      </c>
      <c r="J14" s="758"/>
      <c r="K14" s="886">
        <f>A5</f>
        <v>2020</v>
      </c>
      <c r="L14" s="676">
        <f>IF(ISBLANK(H5),"",H5)</f>
        <v>3.5</v>
      </c>
      <c r="M14" s="671">
        <f>IF(ISBLANK(I5),"",I5)</f>
        <v>1.5</v>
      </c>
      <c r="N14" s="213"/>
      <c r="O14" s="213"/>
    </row>
    <row r="15" spans="1:15" x14ac:dyDescent="0.25">
      <c r="A15" s="887">
        <f t="shared" ref="A15:A16" si="2">A6</f>
        <v>2021</v>
      </c>
      <c r="B15" s="881">
        <f t="shared" ref="B15:D16" si="3">IF(ISBLANK(B6),"",B6)</f>
        <v>1583</v>
      </c>
      <c r="C15" s="881">
        <f t="shared" si="3"/>
        <v>1435</v>
      </c>
      <c r="D15" s="888">
        <f t="shared" si="3"/>
        <v>148</v>
      </c>
      <c r="F15" s="892">
        <f t="shared" ref="F15:F16" si="4">A6</f>
        <v>2021</v>
      </c>
      <c r="G15" s="855">
        <f t="shared" ref="G15:G16" si="5">IF(ISBLANK(E6),"",E6)</f>
        <v>4956</v>
      </c>
      <c r="H15" s="855">
        <f t="shared" si="1"/>
        <v>4487</v>
      </c>
      <c r="I15" s="672">
        <f t="shared" si="1"/>
        <v>469</v>
      </c>
      <c r="J15" s="213"/>
      <c r="K15" s="892">
        <f t="shared" ref="K15:K16" si="6">A6</f>
        <v>2021</v>
      </c>
      <c r="L15" s="855">
        <f t="shared" ref="L15:M16" si="7">IF(ISBLANK(H6),"",H6)</f>
        <v>3.1</v>
      </c>
      <c r="M15" s="672">
        <f t="shared" si="7"/>
        <v>3.2</v>
      </c>
      <c r="N15" s="213"/>
      <c r="O15" s="213"/>
    </row>
    <row r="16" spans="1:15" x14ac:dyDescent="0.25">
      <c r="A16" s="889">
        <f t="shared" si="2"/>
        <v>2022</v>
      </c>
      <c r="B16" s="890">
        <f t="shared" si="3"/>
        <v>3571</v>
      </c>
      <c r="C16" s="890">
        <f t="shared" si="3"/>
        <v>3340</v>
      </c>
      <c r="D16" s="891">
        <f t="shared" si="3"/>
        <v>231</v>
      </c>
      <c r="F16" s="893">
        <f t="shared" si="4"/>
        <v>2022</v>
      </c>
      <c r="G16" s="678">
        <f t="shared" si="5"/>
        <v>16301</v>
      </c>
      <c r="H16" s="678">
        <f t="shared" si="1"/>
        <v>15032</v>
      </c>
      <c r="I16" s="673">
        <f t="shared" si="1"/>
        <v>1269</v>
      </c>
      <c r="J16" s="213"/>
      <c r="K16" s="893">
        <f t="shared" si="6"/>
        <v>2022</v>
      </c>
      <c r="L16" s="678">
        <f t="shared" si="7"/>
        <v>4.5</v>
      </c>
      <c r="M16" s="673">
        <f t="shared" si="7"/>
        <v>5.5</v>
      </c>
      <c r="N16" s="213"/>
      <c r="O16" s="213"/>
    </row>
    <row r="20" spans="1:15" ht="15.75" x14ac:dyDescent="0.25">
      <c r="A20" s="46" t="s">
        <v>2807</v>
      </c>
      <c r="F20" s="46" t="s">
        <v>2808</v>
      </c>
      <c r="J20" s="213"/>
      <c r="K20" s="46" t="s">
        <v>2810</v>
      </c>
      <c r="N20" s="213"/>
      <c r="O20" s="213"/>
    </row>
    <row r="21" spans="1:15" ht="15.75" x14ac:dyDescent="0.25">
      <c r="A21" s="882"/>
      <c r="B21" s="880" t="s">
        <v>506</v>
      </c>
      <c r="C21" s="880" t="s">
        <v>1937</v>
      </c>
      <c r="D21" s="880" t="s">
        <v>1938</v>
      </c>
      <c r="F21" s="882"/>
      <c r="G21" s="880" t="s">
        <v>506</v>
      </c>
      <c r="H21" s="880" t="s">
        <v>1937</v>
      </c>
      <c r="I21" s="880" t="s">
        <v>1938</v>
      </c>
      <c r="J21" s="213"/>
      <c r="K21" s="882"/>
      <c r="L21" s="880" t="s">
        <v>1937</v>
      </c>
      <c r="M21" s="880" t="s">
        <v>1938</v>
      </c>
      <c r="N21" s="213"/>
      <c r="O21" s="213"/>
    </row>
    <row r="22" spans="1:15" x14ac:dyDescent="0.25">
      <c r="A22" s="886">
        <f>A5</f>
        <v>2020</v>
      </c>
      <c r="B22" s="676">
        <f>IF(ISBLANK(B5),"",B5)</f>
        <v>2624</v>
      </c>
      <c r="C22" s="676">
        <f t="shared" ref="C22:D22" si="8">IF(ISBLANK(C5),"",C5)</f>
        <v>2469</v>
      </c>
      <c r="D22" s="671">
        <f t="shared" si="8"/>
        <v>155</v>
      </c>
      <c r="F22" s="886">
        <f>A5</f>
        <v>2020</v>
      </c>
      <c r="G22" s="676">
        <f>IF(ISBLANK(E5),"",E5)</f>
        <v>8857</v>
      </c>
      <c r="H22" s="676">
        <f t="shared" ref="H22:I24" si="9">IF(ISBLANK(F5),"",F5)</f>
        <v>8620</v>
      </c>
      <c r="I22" s="671">
        <f t="shared" si="9"/>
        <v>237</v>
      </c>
      <c r="J22" s="758"/>
      <c r="K22" s="886">
        <f>A5</f>
        <v>2020</v>
      </c>
      <c r="L22" s="676">
        <f>IF(ISBLANK(H5),"",H5)</f>
        <v>3.5</v>
      </c>
      <c r="M22" s="671">
        <f>IF(ISBLANK(I5),"",I5)</f>
        <v>1.5</v>
      </c>
      <c r="N22" s="213"/>
      <c r="O22" s="213"/>
    </row>
    <row r="23" spans="1:15" x14ac:dyDescent="0.25">
      <c r="A23" s="892">
        <f t="shared" ref="A23:A24" si="10">A6</f>
        <v>2021</v>
      </c>
      <c r="B23" s="855">
        <f t="shared" ref="B23:D24" si="11">IF(ISBLANK(B6),"",B6)</f>
        <v>1583</v>
      </c>
      <c r="C23" s="855">
        <f t="shared" si="11"/>
        <v>1435</v>
      </c>
      <c r="D23" s="672">
        <f t="shared" si="11"/>
        <v>148</v>
      </c>
      <c r="F23" s="892">
        <f t="shared" ref="F23:F24" si="12">A6</f>
        <v>2021</v>
      </c>
      <c r="G23" s="855">
        <f t="shared" ref="G23:G24" si="13">IF(ISBLANK(E6),"",E6)</f>
        <v>4956</v>
      </c>
      <c r="H23" s="855">
        <f t="shared" si="9"/>
        <v>4487</v>
      </c>
      <c r="I23" s="672">
        <f t="shared" si="9"/>
        <v>469</v>
      </c>
      <c r="J23" s="213"/>
      <c r="K23" s="892">
        <f t="shared" ref="K23:K24" si="14">A6</f>
        <v>2021</v>
      </c>
      <c r="L23" s="855">
        <f t="shared" ref="L23:M24" si="15">IF(ISBLANK(H6),"",H6)</f>
        <v>3.1</v>
      </c>
      <c r="M23" s="672">
        <f t="shared" si="15"/>
        <v>3.2</v>
      </c>
      <c r="N23" s="213"/>
      <c r="O23" s="213"/>
    </row>
    <row r="24" spans="1:15" x14ac:dyDescent="0.25">
      <c r="A24" s="893">
        <f t="shared" si="10"/>
        <v>2022</v>
      </c>
      <c r="B24" s="678">
        <f t="shared" si="11"/>
        <v>3571</v>
      </c>
      <c r="C24" s="678">
        <f t="shared" si="11"/>
        <v>3340</v>
      </c>
      <c r="D24" s="673">
        <f t="shared" si="11"/>
        <v>231</v>
      </c>
      <c r="F24" s="893">
        <f t="shared" si="12"/>
        <v>2022</v>
      </c>
      <c r="G24" s="678">
        <f t="shared" si="13"/>
        <v>16301</v>
      </c>
      <c r="H24" s="678">
        <f t="shared" si="9"/>
        <v>15032</v>
      </c>
      <c r="I24" s="673">
        <f t="shared" si="9"/>
        <v>1269</v>
      </c>
      <c r="J24" s="213"/>
      <c r="K24" s="893">
        <f t="shared" si="14"/>
        <v>2022</v>
      </c>
      <c r="L24" s="678">
        <f t="shared" si="15"/>
        <v>4.5</v>
      </c>
      <c r="M24" s="673">
        <f t="shared" si="15"/>
        <v>5.5</v>
      </c>
      <c r="N24" s="213"/>
      <c r="O24" s="213"/>
    </row>
  </sheetData>
  <mergeCells count="4">
    <mergeCell ref="H3:I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L36"/>
  <sheetViews>
    <sheetView zoomScaleNormal="100" workbookViewId="0">
      <selection activeCell="M1" sqref="M1"/>
    </sheetView>
  </sheetViews>
  <sheetFormatPr defaultRowHeight="15" x14ac:dyDescent="0.25"/>
  <cols>
    <col min="1" max="1" width="8.85546875" style="29" customWidth="1"/>
    <col min="2" max="2" width="19.42578125" style="29" customWidth="1"/>
    <col min="3" max="3" width="20.42578125" style="29" customWidth="1"/>
    <col min="4" max="4" width="36.28515625" style="29" customWidth="1"/>
    <col min="5" max="5" width="6.85546875" style="29" customWidth="1"/>
    <col min="6" max="6" width="18.85546875" style="29" customWidth="1"/>
    <col min="7" max="7" width="9.42578125" style="29" customWidth="1"/>
    <col min="8" max="9" width="9.140625" style="29"/>
    <col min="10" max="10" width="5.140625" style="29" customWidth="1"/>
    <col min="11" max="11" width="10" style="29" customWidth="1"/>
    <col min="12" max="16384" width="9.140625" style="29"/>
  </cols>
  <sheetData>
    <row r="1" spans="1:12" ht="22.5" customHeight="1" x14ac:dyDescent="0.25"/>
    <row r="2" spans="1:12" x14ac:dyDescent="0.25">
      <c r="A2" s="38"/>
      <c r="B2" s="541" t="s">
        <v>142</v>
      </c>
      <c r="C2" s="541" t="s">
        <v>143</v>
      </c>
      <c r="D2" s="541" t="s">
        <v>144</v>
      </c>
      <c r="F2" s="255"/>
      <c r="G2" s="80">
        <f>A3</f>
        <v>2020</v>
      </c>
      <c r="H2" s="80">
        <f>A4</f>
        <v>2021</v>
      </c>
      <c r="I2" s="80">
        <f>A5</f>
        <v>2022</v>
      </c>
      <c r="J2" s="213"/>
      <c r="K2" s="507" t="s">
        <v>502</v>
      </c>
    </row>
    <row r="3" spans="1:12" x14ac:dyDescent="0.25">
      <c r="A3" s="219">
        <v>2020</v>
      </c>
      <c r="B3" s="71">
        <v>38</v>
      </c>
      <c r="C3" s="71">
        <v>12</v>
      </c>
      <c r="D3" s="71">
        <v>11.3</v>
      </c>
      <c r="F3" s="105" t="s">
        <v>545</v>
      </c>
      <c r="G3" s="97">
        <f>IF(ISBLANK(B3),"",B3)</f>
        <v>38</v>
      </c>
      <c r="H3" s="97">
        <f>IF(ISBLANK(B4),"",B4)</f>
        <v>60</v>
      </c>
      <c r="I3" s="97">
        <f>IF(ISBLANK(B5),"",B5)</f>
        <v>79</v>
      </c>
      <c r="J3" s="367"/>
    </row>
    <row r="4" spans="1:12" x14ac:dyDescent="0.25">
      <c r="A4" s="288">
        <v>2021</v>
      </c>
      <c r="B4" s="216">
        <v>60</v>
      </c>
      <c r="C4" s="216">
        <v>2</v>
      </c>
      <c r="D4" s="216">
        <v>4</v>
      </c>
      <c r="F4" s="130" t="s">
        <v>546</v>
      </c>
      <c r="G4" s="98">
        <f>IF(ISBLANK(C3),"",C3)</f>
        <v>12</v>
      </c>
      <c r="H4" s="98">
        <f>IF(ISBLANK(C4),"",C4)</f>
        <v>2</v>
      </c>
      <c r="I4" s="98">
        <f>IF(ISBLANK(C5),"",C5)</f>
        <v>1</v>
      </c>
      <c r="J4" s="367"/>
    </row>
    <row r="5" spans="1:12" x14ac:dyDescent="0.25">
      <c r="A5" s="220">
        <v>2022</v>
      </c>
      <c r="B5" s="170">
        <v>79</v>
      </c>
      <c r="C5" s="170">
        <v>1</v>
      </c>
      <c r="D5" s="170">
        <v>4.5</v>
      </c>
    </row>
    <row r="6" spans="1:12" x14ac:dyDescent="0.25">
      <c r="A6" s="30"/>
      <c r="B6" s="166"/>
      <c r="C6" s="166"/>
      <c r="D6" s="166"/>
    </row>
    <row r="7" spans="1:12" x14ac:dyDescent="0.25">
      <c r="A7" s="28"/>
      <c r="B7" s="213"/>
      <c r="C7" s="213"/>
      <c r="D7" s="213"/>
      <c r="F7" s="255"/>
      <c r="G7" s="80">
        <f>A3</f>
        <v>2020</v>
      </c>
      <c r="H7" s="80">
        <f>A4</f>
        <v>2021</v>
      </c>
      <c r="I7" s="80">
        <f>A5</f>
        <v>2022</v>
      </c>
      <c r="J7" s="213"/>
      <c r="K7" s="161" t="s">
        <v>501</v>
      </c>
    </row>
    <row r="8" spans="1:12" x14ac:dyDescent="0.25">
      <c r="A8" s="28"/>
      <c r="B8" s="213"/>
      <c r="C8" s="213"/>
      <c r="D8" s="213"/>
      <c r="F8" s="105" t="s">
        <v>1277</v>
      </c>
      <c r="G8" s="97">
        <f>IF(ISBLANK(B3),"",B3)</f>
        <v>38</v>
      </c>
      <c r="H8" s="97">
        <f>IF(ISBLANK(B4),"",B4)</f>
        <v>60</v>
      </c>
      <c r="I8" s="97">
        <f>IF(ISBLANK(B5),"",B5)</f>
        <v>79</v>
      </c>
      <c r="J8" s="367"/>
    </row>
    <row r="9" spans="1:12" x14ac:dyDescent="0.25">
      <c r="A9" s="28"/>
      <c r="B9" s="213"/>
      <c r="C9" s="213"/>
      <c r="D9" s="213"/>
      <c r="F9" s="130" t="s">
        <v>972</v>
      </c>
      <c r="G9" s="98">
        <f>IF(ISBLANK(C3),"",C3)</f>
        <v>12</v>
      </c>
      <c r="H9" s="98">
        <f>IF(ISBLANK(C4),"",C4)</f>
        <v>2</v>
      </c>
      <c r="I9" s="98">
        <f>IF(ISBLANK(C5),"",C5)</f>
        <v>1</v>
      </c>
      <c r="J9" s="367"/>
    </row>
    <row r="12" spans="1:12" x14ac:dyDescent="0.25">
      <c r="B12" s="40"/>
      <c r="F12" s="255"/>
      <c r="G12" s="80">
        <f>A3</f>
        <v>2020</v>
      </c>
      <c r="H12" s="80">
        <f>A4</f>
        <v>2021</v>
      </c>
      <c r="I12" s="80">
        <f>A5</f>
        <v>2022</v>
      </c>
      <c r="J12" s="213"/>
      <c r="K12" s="213"/>
      <c r="L12" s="213"/>
    </row>
    <row r="13" spans="1:12" ht="24.75" x14ac:dyDescent="0.25">
      <c r="B13" s="40"/>
      <c r="F13" s="131" t="s">
        <v>144</v>
      </c>
      <c r="G13" s="132">
        <f>IF(ISBLANK(D3),"",D3)</f>
        <v>11.3</v>
      </c>
      <c r="H13" s="132">
        <f>IF(ISBLANK(D4),"",D4)</f>
        <v>4</v>
      </c>
      <c r="I13" s="132">
        <f>IF(ISBLANK(D5),"",D5)</f>
        <v>4.5</v>
      </c>
      <c r="J13" s="367"/>
      <c r="K13" s="367"/>
      <c r="L13" s="367"/>
    </row>
    <row r="36" spans="2:2" x14ac:dyDescent="0.25">
      <c r="B36" s="5"/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K22"/>
  <sheetViews>
    <sheetView workbookViewId="0">
      <selection activeCell="E1" sqref="E1"/>
    </sheetView>
  </sheetViews>
  <sheetFormatPr defaultRowHeight="15" x14ac:dyDescent="0.25"/>
  <cols>
    <col min="1" max="1" width="10.28515625" style="29" customWidth="1"/>
    <col min="2" max="2" width="15" style="29" customWidth="1"/>
    <col min="3" max="3" width="17.140625" style="29" customWidth="1"/>
    <col min="4" max="4" width="13.7109375" style="29" customWidth="1"/>
    <col min="5" max="5" width="9.140625" style="29"/>
    <col min="6" max="7" width="11.5703125" style="29" customWidth="1"/>
    <col min="8" max="10" width="9.140625" style="29"/>
    <col min="11" max="11" width="10.5703125" style="29" customWidth="1"/>
    <col min="12" max="16384" width="9.140625" style="29"/>
  </cols>
  <sheetData>
    <row r="1" spans="1:11" ht="20.25" x14ac:dyDescent="0.3">
      <c r="A1" s="265" t="s">
        <v>2432</v>
      </c>
      <c r="B1" s="255"/>
      <c r="C1" s="255"/>
      <c r="I1" s="167"/>
    </row>
    <row r="2" spans="1:11" x14ac:dyDescent="0.25">
      <c r="A2" s="28"/>
      <c r="B2" s="28"/>
      <c r="C2" s="28"/>
    </row>
    <row r="3" spans="1:11" ht="20.25" x14ac:dyDescent="0.3">
      <c r="A3" s="31"/>
      <c r="B3" s="163" t="s">
        <v>126</v>
      </c>
      <c r="C3" s="164" t="s">
        <v>127</v>
      </c>
      <c r="E3" s="31"/>
      <c r="F3" s="163" t="s">
        <v>126</v>
      </c>
      <c r="G3" s="164" t="s">
        <v>127</v>
      </c>
      <c r="I3" s="167"/>
      <c r="J3" s="31"/>
      <c r="K3" s="164" t="s">
        <v>127</v>
      </c>
    </row>
    <row r="4" spans="1:11" x14ac:dyDescent="0.25">
      <c r="A4" s="298" t="s">
        <v>548</v>
      </c>
      <c r="B4" s="70">
        <v>356</v>
      </c>
      <c r="C4" s="110">
        <v>376</v>
      </c>
      <c r="E4" s="29" t="s">
        <v>548</v>
      </c>
      <c r="F4" s="165">
        <f>B4/($B$22+$C$22)*100</f>
        <v>2.0843091334894615</v>
      </c>
      <c r="G4" s="165">
        <f>C4/($B$22+$C$22)*100</f>
        <v>2.2014051522248246</v>
      </c>
      <c r="J4" s="29" t="s">
        <v>548</v>
      </c>
      <c r="K4" s="165">
        <f>G4</f>
        <v>2.2014051522248246</v>
      </c>
    </row>
    <row r="5" spans="1:11" x14ac:dyDescent="0.25">
      <c r="A5" s="204" t="s">
        <v>549</v>
      </c>
      <c r="B5" s="214">
        <v>348</v>
      </c>
      <c r="C5" s="162">
        <v>397</v>
      </c>
      <c r="E5" s="29" t="s">
        <v>549</v>
      </c>
      <c r="F5" s="165">
        <f t="shared" ref="F5:G21" si="0">B5/($B$22+$C$22)*100</f>
        <v>2.0374707259953162</v>
      </c>
      <c r="G5" s="165">
        <f t="shared" si="0"/>
        <v>2.3243559718969555</v>
      </c>
      <c r="J5" s="29" t="s">
        <v>549</v>
      </c>
      <c r="K5" s="165">
        <f t="shared" ref="K5:K21" si="1">G5</f>
        <v>2.3243559718969555</v>
      </c>
    </row>
    <row r="6" spans="1:11" x14ac:dyDescent="0.25">
      <c r="A6" s="204" t="s">
        <v>550</v>
      </c>
      <c r="B6" s="214">
        <v>397</v>
      </c>
      <c r="C6" s="162">
        <v>446</v>
      </c>
      <c r="E6" s="29" t="s">
        <v>550</v>
      </c>
      <c r="F6" s="165">
        <f t="shared" si="0"/>
        <v>2.3243559718969555</v>
      </c>
      <c r="G6" s="165">
        <f t="shared" si="0"/>
        <v>2.6112412177985949</v>
      </c>
      <c r="J6" s="29" t="s">
        <v>550</v>
      </c>
      <c r="K6" s="165">
        <f t="shared" si="1"/>
        <v>2.6112412177985949</v>
      </c>
    </row>
    <row r="7" spans="1:11" x14ac:dyDescent="0.25">
      <c r="A7" s="204" t="s">
        <v>551</v>
      </c>
      <c r="B7" s="214">
        <v>462</v>
      </c>
      <c r="C7" s="162">
        <v>477</v>
      </c>
      <c r="E7" s="29" t="s">
        <v>551</v>
      </c>
      <c r="F7" s="165">
        <f t="shared" si="0"/>
        <v>2.7049180327868854</v>
      </c>
      <c r="G7" s="165">
        <f t="shared" si="0"/>
        <v>2.7927400468384076</v>
      </c>
      <c r="J7" s="29" t="s">
        <v>551</v>
      </c>
      <c r="K7" s="165">
        <f t="shared" si="1"/>
        <v>2.7927400468384076</v>
      </c>
    </row>
    <row r="8" spans="1:11" x14ac:dyDescent="0.25">
      <c r="A8" s="204" t="s">
        <v>552</v>
      </c>
      <c r="B8" s="214">
        <v>435</v>
      </c>
      <c r="C8" s="162">
        <v>463</v>
      </c>
      <c r="E8" s="29" t="s">
        <v>552</v>
      </c>
      <c r="F8" s="165">
        <f t="shared" si="0"/>
        <v>2.5468384074941453</v>
      </c>
      <c r="G8" s="165">
        <f t="shared" si="0"/>
        <v>2.7107728337236536</v>
      </c>
      <c r="J8" s="29" t="s">
        <v>552</v>
      </c>
      <c r="K8" s="165">
        <f t="shared" si="1"/>
        <v>2.7107728337236536</v>
      </c>
    </row>
    <row r="9" spans="1:11" x14ac:dyDescent="0.25">
      <c r="A9" s="204" t="s">
        <v>553</v>
      </c>
      <c r="B9" s="214">
        <v>423</v>
      </c>
      <c r="C9" s="162">
        <v>494</v>
      </c>
      <c r="E9" s="29" t="s">
        <v>553</v>
      </c>
      <c r="F9" s="165">
        <f t="shared" si="0"/>
        <v>2.4765807962529274</v>
      </c>
      <c r="G9" s="165">
        <f t="shared" si="0"/>
        <v>2.8922716627634659</v>
      </c>
      <c r="J9" s="29" t="s">
        <v>553</v>
      </c>
      <c r="K9" s="165">
        <f t="shared" si="1"/>
        <v>2.8922716627634659</v>
      </c>
    </row>
    <row r="10" spans="1:11" x14ac:dyDescent="0.25">
      <c r="A10" s="204" t="s">
        <v>554</v>
      </c>
      <c r="B10" s="214">
        <v>430</v>
      </c>
      <c r="C10" s="162">
        <v>490</v>
      </c>
      <c r="E10" s="29" t="s">
        <v>554</v>
      </c>
      <c r="F10" s="165">
        <f t="shared" si="0"/>
        <v>2.5175644028103044</v>
      </c>
      <c r="G10" s="165">
        <f t="shared" si="0"/>
        <v>2.8688524590163933</v>
      </c>
      <c r="J10" s="29" t="s">
        <v>554</v>
      </c>
      <c r="K10" s="165">
        <f t="shared" si="1"/>
        <v>2.8688524590163933</v>
      </c>
    </row>
    <row r="11" spans="1:11" x14ac:dyDescent="0.25">
      <c r="A11" s="204" t="s">
        <v>555</v>
      </c>
      <c r="B11" s="214">
        <v>562</v>
      </c>
      <c r="C11" s="162">
        <v>571</v>
      </c>
      <c r="E11" s="29" t="s">
        <v>555</v>
      </c>
      <c r="F11" s="165">
        <f t="shared" si="0"/>
        <v>3.2903981264637006</v>
      </c>
      <c r="G11" s="165">
        <f t="shared" si="0"/>
        <v>3.3430913348946136</v>
      </c>
      <c r="J11" s="29" t="s">
        <v>555</v>
      </c>
      <c r="K11" s="165">
        <f t="shared" si="1"/>
        <v>3.3430913348946136</v>
      </c>
    </row>
    <row r="12" spans="1:11" x14ac:dyDescent="0.25">
      <c r="A12" s="204" t="s">
        <v>556</v>
      </c>
      <c r="B12" s="214">
        <v>523</v>
      </c>
      <c r="C12" s="162">
        <v>614</v>
      </c>
      <c r="E12" s="29" t="s">
        <v>556</v>
      </c>
      <c r="F12" s="165">
        <f t="shared" si="0"/>
        <v>3.0620608899297426</v>
      </c>
      <c r="G12" s="165">
        <f t="shared" si="0"/>
        <v>3.5948477751756442</v>
      </c>
      <c r="J12" s="29" t="s">
        <v>556</v>
      </c>
      <c r="K12" s="165">
        <f t="shared" si="1"/>
        <v>3.5948477751756442</v>
      </c>
    </row>
    <row r="13" spans="1:11" x14ac:dyDescent="0.25">
      <c r="A13" s="204" t="s">
        <v>557</v>
      </c>
      <c r="B13" s="214">
        <v>622</v>
      </c>
      <c r="C13" s="162">
        <v>604</v>
      </c>
      <c r="E13" s="29" t="s">
        <v>557</v>
      </c>
      <c r="F13" s="165">
        <f t="shared" si="0"/>
        <v>3.6416861826697891</v>
      </c>
      <c r="G13" s="165">
        <f t="shared" si="0"/>
        <v>3.5362997658079625</v>
      </c>
      <c r="J13" s="29" t="s">
        <v>557</v>
      </c>
      <c r="K13" s="165">
        <f t="shared" si="1"/>
        <v>3.5362997658079625</v>
      </c>
    </row>
    <row r="14" spans="1:11" x14ac:dyDescent="0.25">
      <c r="A14" s="204" t="s">
        <v>558</v>
      </c>
      <c r="B14" s="214">
        <v>619</v>
      </c>
      <c r="C14" s="162">
        <v>639</v>
      </c>
      <c r="E14" s="29" t="s">
        <v>558</v>
      </c>
      <c r="F14" s="165">
        <f t="shared" si="0"/>
        <v>3.6241217798594851</v>
      </c>
      <c r="G14" s="165">
        <f t="shared" si="0"/>
        <v>3.7412177985948478</v>
      </c>
      <c r="J14" s="29" t="s">
        <v>558</v>
      </c>
      <c r="K14" s="165">
        <f t="shared" si="1"/>
        <v>3.7412177985948478</v>
      </c>
    </row>
    <row r="15" spans="1:11" x14ac:dyDescent="0.25">
      <c r="A15" s="204" t="s">
        <v>559</v>
      </c>
      <c r="B15" s="214">
        <v>622</v>
      </c>
      <c r="C15" s="162">
        <v>604</v>
      </c>
      <c r="E15" s="29" t="s">
        <v>559</v>
      </c>
      <c r="F15" s="165">
        <f t="shared" si="0"/>
        <v>3.6416861826697891</v>
      </c>
      <c r="G15" s="165">
        <f t="shared" si="0"/>
        <v>3.5362997658079625</v>
      </c>
      <c r="J15" s="29" t="s">
        <v>559</v>
      </c>
      <c r="K15" s="165">
        <f t="shared" si="1"/>
        <v>3.5362997658079625</v>
      </c>
    </row>
    <row r="16" spans="1:11" x14ac:dyDescent="0.25">
      <c r="A16" s="204" t="s">
        <v>560</v>
      </c>
      <c r="B16" s="214">
        <v>687</v>
      </c>
      <c r="C16" s="162">
        <v>644</v>
      </c>
      <c r="E16" s="29" t="s">
        <v>560</v>
      </c>
      <c r="F16" s="165">
        <f t="shared" si="0"/>
        <v>4.0222482435597184</v>
      </c>
      <c r="G16" s="165">
        <f t="shared" si="0"/>
        <v>3.7704918032786887</v>
      </c>
      <c r="J16" s="29" t="s">
        <v>560</v>
      </c>
      <c r="K16" s="165">
        <f t="shared" si="1"/>
        <v>3.7704918032786887</v>
      </c>
    </row>
    <row r="17" spans="1:11" x14ac:dyDescent="0.25">
      <c r="A17" s="204" t="s">
        <v>561</v>
      </c>
      <c r="B17" s="214">
        <v>725</v>
      </c>
      <c r="C17" s="162">
        <v>690</v>
      </c>
      <c r="E17" s="29" t="s">
        <v>561</v>
      </c>
      <c r="F17" s="165">
        <f t="shared" si="0"/>
        <v>4.2447306791569082</v>
      </c>
      <c r="G17" s="165">
        <f t="shared" si="0"/>
        <v>4.0398126463700237</v>
      </c>
      <c r="J17" s="29" t="s">
        <v>561</v>
      </c>
      <c r="K17" s="165">
        <f t="shared" si="1"/>
        <v>4.0398126463700237</v>
      </c>
    </row>
    <row r="18" spans="1:11" x14ac:dyDescent="0.25">
      <c r="A18" s="204" t="s">
        <v>562</v>
      </c>
      <c r="B18" s="214">
        <v>565</v>
      </c>
      <c r="C18" s="162">
        <v>526</v>
      </c>
      <c r="E18" s="29" t="s">
        <v>562</v>
      </c>
      <c r="F18" s="165">
        <f t="shared" si="0"/>
        <v>3.3079625292740049</v>
      </c>
      <c r="G18" s="165">
        <f t="shared" si="0"/>
        <v>3.0796252927400469</v>
      </c>
      <c r="J18" s="29" t="s">
        <v>562</v>
      </c>
      <c r="K18" s="165">
        <f t="shared" si="1"/>
        <v>3.0796252927400469</v>
      </c>
    </row>
    <row r="19" spans="1:11" x14ac:dyDescent="0.25">
      <c r="A19" s="204" t="s">
        <v>563</v>
      </c>
      <c r="B19" s="214">
        <v>347</v>
      </c>
      <c r="C19" s="162">
        <v>239</v>
      </c>
      <c r="E19" s="29" t="s">
        <v>563</v>
      </c>
      <c r="F19" s="165">
        <f t="shared" si="0"/>
        <v>2.0316159250585479</v>
      </c>
      <c r="G19" s="165">
        <f t="shared" si="0"/>
        <v>1.3992974238875877</v>
      </c>
      <c r="J19" s="29" t="s">
        <v>563</v>
      </c>
      <c r="K19" s="165">
        <f t="shared" si="1"/>
        <v>1.3992974238875877</v>
      </c>
    </row>
    <row r="20" spans="1:11" x14ac:dyDescent="0.25">
      <c r="A20" s="204" t="s">
        <v>564</v>
      </c>
      <c r="B20" s="214">
        <v>236</v>
      </c>
      <c r="C20" s="162">
        <v>182</v>
      </c>
      <c r="E20" s="29" t="s">
        <v>564</v>
      </c>
      <c r="F20" s="165">
        <f t="shared" si="0"/>
        <v>1.3817330210772834</v>
      </c>
      <c r="G20" s="165">
        <f t="shared" si="0"/>
        <v>1.0655737704918031</v>
      </c>
      <c r="J20" s="29" t="s">
        <v>564</v>
      </c>
      <c r="K20" s="165">
        <f t="shared" si="1"/>
        <v>1.0655737704918031</v>
      </c>
    </row>
    <row r="21" spans="1:11" x14ac:dyDescent="0.25">
      <c r="A21" s="205" t="s">
        <v>565</v>
      </c>
      <c r="B21" s="72">
        <v>161</v>
      </c>
      <c r="C21" s="111">
        <v>104</v>
      </c>
      <c r="E21" s="31" t="s">
        <v>565</v>
      </c>
      <c r="F21" s="165">
        <f t="shared" si="0"/>
        <v>0.94262295081967218</v>
      </c>
      <c r="G21" s="165">
        <f t="shared" si="0"/>
        <v>0.6088992974238876</v>
      </c>
      <c r="J21" s="31" t="s">
        <v>565</v>
      </c>
      <c r="K21" s="212">
        <f t="shared" si="1"/>
        <v>0.6088992974238876</v>
      </c>
    </row>
    <row r="22" spans="1:11" x14ac:dyDescent="0.25">
      <c r="A22" s="311" t="s">
        <v>16</v>
      </c>
      <c r="B22" s="121">
        <f>SUM(B4:B21)</f>
        <v>8520</v>
      </c>
      <c r="C22" s="124">
        <f>SUM(C4:C21)</f>
        <v>8560</v>
      </c>
      <c r="E22" s="166"/>
      <c r="F22" s="30"/>
      <c r="G22" s="30"/>
    </row>
  </sheetData>
  <pageMargins left="0.7" right="0.7" top="0.75" bottom="0.75" header="0.3" footer="0.3"/>
  <pageSetup orientation="portrait" r:id="rId1"/>
  <ignoredErrors>
    <ignoredError sqref="E6 A6 J6" twoDigitTextYear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R58"/>
  <sheetViews>
    <sheetView workbookViewId="0">
      <selection activeCell="Q1" sqref="Q1"/>
    </sheetView>
  </sheetViews>
  <sheetFormatPr defaultRowHeight="15" x14ac:dyDescent="0.25"/>
  <cols>
    <col min="1" max="1" width="19" style="29" customWidth="1"/>
    <col min="2" max="2" width="16.42578125" style="29" customWidth="1"/>
    <col min="3" max="3" width="18.5703125" style="29" customWidth="1"/>
    <col min="4" max="4" width="8.140625" style="29" customWidth="1"/>
    <col min="5" max="5" width="17.42578125" style="29" customWidth="1"/>
    <col min="6" max="9" width="9.140625" style="29"/>
    <col min="10" max="10" width="13.5703125" style="29" customWidth="1"/>
    <col min="11" max="16384" width="9.140625" style="29"/>
  </cols>
  <sheetData>
    <row r="1" spans="1:16" ht="18.75" x14ac:dyDescent="0.3">
      <c r="A1" s="265" t="s">
        <v>710</v>
      </c>
      <c r="B1" s="255"/>
      <c r="C1" s="255"/>
      <c r="E1" s="265" t="s">
        <v>2737</v>
      </c>
      <c r="F1" s="255"/>
      <c r="G1" s="255"/>
      <c r="H1" s="255"/>
      <c r="I1" s="255"/>
      <c r="J1" s="255"/>
      <c r="K1" s="1071" t="s">
        <v>2757</v>
      </c>
      <c r="L1" s="255"/>
      <c r="M1" s="255"/>
      <c r="N1" s="255"/>
      <c r="O1" s="255"/>
      <c r="P1" s="255"/>
    </row>
    <row r="2" spans="1:16" x14ac:dyDescent="0.25">
      <c r="A2" s="31"/>
      <c r="B2" s="163" t="s">
        <v>2429</v>
      </c>
      <c r="C2" s="164" t="s">
        <v>2430</v>
      </c>
      <c r="E2" s="252"/>
      <c r="F2" s="1063" t="s">
        <v>2735</v>
      </c>
      <c r="G2" s="1064" t="s">
        <v>2736</v>
      </c>
      <c r="H2" s="255"/>
      <c r="I2" s="255"/>
      <c r="J2" s="255"/>
      <c r="K2" s="252"/>
      <c r="L2" s="266">
        <v>2011</v>
      </c>
      <c r="M2" s="227">
        <v>2022</v>
      </c>
      <c r="N2" s="255"/>
      <c r="O2" s="255"/>
      <c r="P2" s="255"/>
    </row>
    <row r="3" spans="1:16" x14ac:dyDescent="0.25">
      <c r="A3" s="298" t="s">
        <v>711</v>
      </c>
      <c r="B3" s="70">
        <v>532</v>
      </c>
      <c r="C3" s="110">
        <v>625</v>
      </c>
      <c r="E3" s="299" t="s">
        <v>717</v>
      </c>
      <c r="F3" s="71">
        <v>46.48</v>
      </c>
      <c r="G3" s="71">
        <v>52.25</v>
      </c>
      <c r="K3" s="122" t="s">
        <v>16</v>
      </c>
      <c r="L3" s="71">
        <v>3.12</v>
      </c>
      <c r="M3" s="71">
        <v>2.74</v>
      </c>
    </row>
    <row r="4" spans="1:16" x14ac:dyDescent="0.25">
      <c r="A4" s="204" t="s">
        <v>712</v>
      </c>
      <c r="B4" s="214">
        <v>854</v>
      </c>
      <c r="C4" s="162">
        <v>757</v>
      </c>
      <c r="E4" s="300" t="s">
        <v>718</v>
      </c>
      <c r="F4" s="216">
        <v>44.76</v>
      </c>
      <c r="G4" s="216">
        <v>39.03</v>
      </c>
      <c r="K4" s="217" t="s">
        <v>212</v>
      </c>
      <c r="L4" s="216">
        <v>3.16</v>
      </c>
      <c r="M4" s="216">
        <v>2.71</v>
      </c>
      <c r="N4" s="213"/>
    </row>
    <row r="5" spans="1:16" x14ac:dyDescent="0.25">
      <c r="A5" s="204" t="s">
        <v>713</v>
      </c>
      <c r="B5" s="214">
        <v>710</v>
      </c>
      <c r="C5" s="162">
        <v>459</v>
      </c>
      <c r="E5" s="300" t="s">
        <v>719</v>
      </c>
      <c r="F5" s="216">
        <v>7.18</v>
      </c>
      <c r="G5" s="216">
        <v>7.17</v>
      </c>
      <c r="K5" s="123" t="s">
        <v>213</v>
      </c>
      <c r="L5" s="73">
        <v>3.07</v>
      </c>
      <c r="M5" s="73">
        <v>2.78</v>
      </c>
      <c r="N5" s="213"/>
    </row>
    <row r="6" spans="1:16" x14ac:dyDescent="0.25">
      <c r="A6" s="204" t="s">
        <v>714</v>
      </c>
      <c r="B6" s="214">
        <v>879</v>
      </c>
      <c r="C6" s="162">
        <v>446</v>
      </c>
      <c r="E6" s="300" t="s">
        <v>720</v>
      </c>
      <c r="F6" s="216">
        <v>1.0900000000000001</v>
      </c>
      <c r="G6" s="216">
        <v>1.31</v>
      </c>
      <c r="K6" s="228"/>
      <c r="L6" s="166"/>
      <c r="M6" s="213"/>
    </row>
    <row r="7" spans="1:16" x14ac:dyDescent="0.25">
      <c r="A7" s="204" t="s">
        <v>715</v>
      </c>
      <c r="B7" s="214">
        <v>332</v>
      </c>
      <c r="C7" s="162">
        <v>301</v>
      </c>
      <c r="E7" s="301" t="s">
        <v>721</v>
      </c>
      <c r="F7" s="73">
        <v>0.48</v>
      </c>
      <c r="G7" s="73">
        <v>0.24</v>
      </c>
      <c r="K7" s="229"/>
      <c r="L7" s="213"/>
      <c r="M7" s="213"/>
    </row>
    <row r="8" spans="1:16" x14ac:dyDescent="0.25">
      <c r="A8" s="205" t="s">
        <v>716</v>
      </c>
      <c r="B8" s="72">
        <v>277</v>
      </c>
      <c r="C8" s="111">
        <v>315</v>
      </c>
      <c r="E8" s="228"/>
      <c r="F8" s="166"/>
      <c r="G8" s="213"/>
    </row>
    <row r="9" spans="1:16" x14ac:dyDescent="0.25">
      <c r="E9" s="255"/>
      <c r="F9" s="255"/>
      <c r="G9" s="255"/>
    </row>
    <row r="12" spans="1:16" ht="18.75" customHeight="1" x14ac:dyDescent="0.25">
      <c r="A12" s="31"/>
      <c r="B12" s="164" t="s">
        <v>1030</v>
      </c>
      <c r="C12" s="163" t="s">
        <v>1029</v>
      </c>
      <c r="F12" s="1070" t="s">
        <v>2735</v>
      </c>
      <c r="G12" s="1070" t="s">
        <v>2736</v>
      </c>
    </row>
    <row r="13" spans="1:16" x14ac:dyDescent="0.25">
      <c r="A13" s="302" t="s">
        <v>832</v>
      </c>
      <c r="B13" s="306">
        <f>C3/SUM(C3:C8)*100</f>
        <v>21.529452290733726</v>
      </c>
      <c r="C13" s="303">
        <f>B3/SUM(B3:B8)*100</f>
        <v>14.84375</v>
      </c>
      <c r="E13" s="219" t="s">
        <v>844</v>
      </c>
      <c r="F13" s="291">
        <f>IF(ISBLANK(F3),"",F3)</f>
        <v>46.48</v>
      </c>
      <c r="G13" s="291">
        <f>IF(ISBLANK(G3),"",G3)</f>
        <v>52.25</v>
      </c>
    </row>
    <row r="14" spans="1:16" x14ac:dyDescent="0.25">
      <c r="A14" s="222" t="s">
        <v>833</v>
      </c>
      <c r="B14" s="307">
        <f>C4/SUM(C3:C8)*100</f>
        <v>26.076472614536687</v>
      </c>
      <c r="C14" s="304">
        <f>B4/SUM(B3:B8)*100</f>
        <v>23.828125</v>
      </c>
      <c r="E14" s="288" t="s">
        <v>845</v>
      </c>
      <c r="F14" s="292">
        <f t="shared" ref="F14:G17" si="0">IF(ISBLANK(F4),"",F4)</f>
        <v>44.76</v>
      </c>
      <c r="G14" s="292">
        <f t="shared" si="0"/>
        <v>39.03</v>
      </c>
    </row>
    <row r="15" spans="1:16" x14ac:dyDescent="0.25">
      <c r="A15" s="222" t="s">
        <v>834</v>
      </c>
      <c r="B15" s="307">
        <f>C5/SUM(C3:C8)*100</f>
        <v>15.811229762314847</v>
      </c>
      <c r="C15" s="304">
        <f>B5/SUM(B3:B8)*100</f>
        <v>19.810267857142858</v>
      </c>
      <c r="E15" s="288" t="s">
        <v>846</v>
      </c>
      <c r="F15" s="292">
        <f t="shared" si="0"/>
        <v>7.18</v>
      </c>
      <c r="G15" s="292">
        <f t="shared" si="0"/>
        <v>7.17</v>
      </c>
    </row>
    <row r="16" spans="1:16" x14ac:dyDescent="0.25">
      <c r="A16" s="222" t="s">
        <v>835</v>
      </c>
      <c r="B16" s="307">
        <f>C6/SUM(C3:C8)*100</f>
        <v>15.363417154667586</v>
      </c>
      <c r="C16" s="304">
        <f>B6/SUM(B3:B8)*100</f>
        <v>24.525669642857142</v>
      </c>
      <c r="E16" s="288" t="s">
        <v>847</v>
      </c>
      <c r="F16" s="292">
        <f t="shared" si="0"/>
        <v>1.0900000000000001</v>
      </c>
      <c r="G16" s="292">
        <f t="shared" si="0"/>
        <v>1.31</v>
      </c>
    </row>
    <row r="17" spans="1:18" x14ac:dyDescent="0.25">
      <c r="A17" s="222" t="s">
        <v>836</v>
      </c>
      <c r="B17" s="307">
        <f>C7/SUM(C3:C8)*100</f>
        <v>10.368584223217361</v>
      </c>
      <c r="C17" s="304">
        <f>B7/SUM(B3:B8)*100</f>
        <v>9.2633928571428577</v>
      </c>
      <c r="E17" s="221" t="s">
        <v>848</v>
      </c>
      <c r="F17" s="293">
        <f t="shared" si="0"/>
        <v>0.48</v>
      </c>
      <c r="G17" s="293">
        <f t="shared" si="0"/>
        <v>0.24</v>
      </c>
    </row>
    <row r="18" spans="1:18" x14ac:dyDescent="0.25">
      <c r="A18" s="223" t="s">
        <v>837</v>
      </c>
      <c r="B18" s="308">
        <f>C8/SUM(C3:C8)*100</f>
        <v>10.850843954529797</v>
      </c>
      <c r="C18" s="305">
        <f>B8/SUM(B3:B8)*100</f>
        <v>7.7287946428571423</v>
      </c>
    </row>
    <row r="21" spans="1:18" x14ac:dyDescent="0.25">
      <c r="A21" s="31"/>
      <c r="B21" s="164" t="s">
        <v>2435</v>
      </c>
      <c r="C21" s="163" t="s">
        <v>509</v>
      </c>
    </row>
    <row r="22" spans="1:18" x14ac:dyDescent="0.25">
      <c r="A22" s="302" t="s">
        <v>838</v>
      </c>
      <c r="B22" s="306">
        <f>B13</f>
        <v>21.529452290733726</v>
      </c>
      <c r="C22" s="303">
        <f>C13</f>
        <v>14.84375</v>
      </c>
    </row>
    <row r="23" spans="1:18" x14ac:dyDescent="0.25">
      <c r="A23" s="222" t="s">
        <v>839</v>
      </c>
      <c r="B23" s="307">
        <f t="shared" ref="B23:C27" si="1">B14</f>
        <v>26.076472614536687</v>
      </c>
      <c r="C23" s="304">
        <f t="shared" si="1"/>
        <v>23.828125</v>
      </c>
    </row>
    <row r="24" spans="1:18" x14ac:dyDescent="0.25">
      <c r="A24" s="309" t="s">
        <v>840</v>
      </c>
      <c r="B24" s="307">
        <f t="shared" si="1"/>
        <v>15.811229762314847</v>
      </c>
      <c r="C24" s="304">
        <f t="shared" si="1"/>
        <v>19.810267857142858</v>
      </c>
    </row>
    <row r="25" spans="1:18" x14ac:dyDescent="0.25">
      <c r="A25" s="222" t="s">
        <v>841</v>
      </c>
      <c r="B25" s="307">
        <f t="shared" si="1"/>
        <v>15.363417154667586</v>
      </c>
      <c r="C25" s="304">
        <f t="shared" si="1"/>
        <v>24.525669642857142</v>
      </c>
    </row>
    <row r="26" spans="1:18" x14ac:dyDescent="0.25">
      <c r="A26" s="222" t="s">
        <v>842</v>
      </c>
      <c r="B26" s="307">
        <f t="shared" si="1"/>
        <v>10.368584223217361</v>
      </c>
      <c r="C26" s="304">
        <f t="shared" si="1"/>
        <v>9.2633928571428577</v>
      </c>
    </row>
    <row r="27" spans="1:18" x14ac:dyDescent="0.25">
      <c r="A27" s="310" t="s">
        <v>843</v>
      </c>
      <c r="B27" s="308">
        <f t="shared" si="1"/>
        <v>10.850843954529797</v>
      </c>
      <c r="C27" s="305">
        <f t="shared" si="1"/>
        <v>7.7287946428571423</v>
      </c>
    </row>
    <row r="29" spans="1:18" x14ac:dyDescent="0.25">
      <c r="A29" s="31"/>
      <c r="B29" s="31"/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</row>
    <row r="32" spans="1:18" ht="18.75" x14ac:dyDescent="0.3">
      <c r="A32" s="265" t="s">
        <v>2433</v>
      </c>
      <c r="B32" s="255"/>
      <c r="C32" s="255"/>
      <c r="E32" s="265" t="s">
        <v>2596</v>
      </c>
      <c r="F32" s="255"/>
      <c r="G32" s="255"/>
      <c r="H32" s="255"/>
      <c r="I32" s="255"/>
      <c r="J32" s="255"/>
      <c r="K32" s="265" t="s">
        <v>2434</v>
      </c>
      <c r="L32" s="255"/>
      <c r="M32" s="255"/>
      <c r="N32" s="255"/>
      <c r="O32" s="255"/>
      <c r="P32" s="255"/>
      <c r="R32" s="255"/>
    </row>
    <row r="33" spans="1:16" x14ac:dyDescent="0.25">
      <c r="A33" s="31"/>
      <c r="B33" s="163" t="s">
        <v>2429</v>
      </c>
      <c r="C33" s="164" t="s">
        <v>2430</v>
      </c>
      <c r="E33" s="252"/>
      <c r="F33" s="266"/>
      <c r="G33" s="227"/>
      <c r="H33" s="255"/>
      <c r="I33" s="255"/>
      <c r="J33" s="255"/>
      <c r="K33" s="252"/>
      <c r="L33" s="266"/>
      <c r="M33" s="227"/>
      <c r="N33" s="255"/>
      <c r="O33" s="255"/>
      <c r="P33" s="255"/>
    </row>
    <row r="34" spans="1:16" x14ac:dyDescent="0.25">
      <c r="A34" s="298" t="s">
        <v>711</v>
      </c>
      <c r="B34" s="70">
        <v>817</v>
      </c>
      <c r="C34" s="110">
        <v>700</v>
      </c>
      <c r="E34" s="299" t="s">
        <v>717</v>
      </c>
      <c r="F34" s="71">
        <v>52.25</v>
      </c>
      <c r="G34" s="213"/>
      <c r="K34" s="122" t="s">
        <v>16</v>
      </c>
      <c r="L34" s="71">
        <v>2.74</v>
      </c>
      <c r="M34" s="213"/>
    </row>
    <row r="35" spans="1:16" x14ac:dyDescent="0.25">
      <c r="A35" s="204" t="s">
        <v>712</v>
      </c>
      <c r="B35" s="214">
        <v>975</v>
      </c>
      <c r="C35" s="162">
        <v>716</v>
      </c>
      <c r="E35" s="300" t="s">
        <v>718</v>
      </c>
      <c r="F35" s="216">
        <v>39.03</v>
      </c>
      <c r="G35" s="213"/>
      <c r="K35" s="217" t="s">
        <v>212</v>
      </c>
      <c r="L35" s="216">
        <v>2.71</v>
      </c>
      <c r="M35" s="213"/>
      <c r="N35" s="29" t="s">
        <v>884</v>
      </c>
    </row>
    <row r="36" spans="1:16" x14ac:dyDescent="0.25">
      <c r="A36" s="204" t="s">
        <v>713</v>
      </c>
      <c r="B36" s="214">
        <v>713</v>
      </c>
      <c r="C36" s="162">
        <v>428</v>
      </c>
      <c r="E36" s="300" t="s">
        <v>719</v>
      </c>
      <c r="F36" s="216">
        <v>7.17</v>
      </c>
      <c r="G36" s="213"/>
      <c r="K36" s="123" t="s">
        <v>213</v>
      </c>
      <c r="L36" s="73">
        <v>2.78</v>
      </c>
      <c r="M36" s="213"/>
      <c r="N36" s="290">
        <v>2022</v>
      </c>
    </row>
    <row r="37" spans="1:16" x14ac:dyDescent="0.25">
      <c r="A37" s="204" t="s">
        <v>714</v>
      </c>
      <c r="B37" s="214">
        <v>626</v>
      </c>
      <c r="C37" s="162">
        <v>374</v>
      </c>
      <c r="E37" s="300" t="s">
        <v>720</v>
      </c>
      <c r="F37" s="216">
        <v>1.31</v>
      </c>
      <c r="G37" s="213"/>
      <c r="K37" s="228"/>
      <c r="L37" s="166"/>
      <c r="M37" s="213"/>
    </row>
    <row r="38" spans="1:16" x14ac:dyDescent="0.25">
      <c r="A38" s="204" t="s">
        <v>715</v>
      </c>
      <c r="B38" s="214">
        <v>237</v>
      </c>
      <c r="C38" s="162">
        <v>218</v>
      </c>
      <c r="E38" s="301" t="s">
        <v>721</v>
      </c>
      <c r="F38" s="73">
        <v>0.24</v>
      </c>
      <c r="G38" s="213"/>
      <c r="K38" s="229"/>
      <c r="L38" s="213"/>
      <c r="M38" s="213"/>
    </row>
    <row r="39" spans="1:16" x14ac:dyDescent="0.25">
      <c r="A39" s="205" t="s">
        <v>716</v>
      </c>
      <c r="B39" s="72">
        <v>147</v>
      </c>
      <c r="C39" s="111">
        <v>206</v>
      </c>
      <c r="E39" s="228"/>
      <c r="F39" s="166"/>
      <c r="G39" s="213"/>
    </row>
    <row r="40" spans="1:16" x14ac:dyDescent="0.25">
      <c r="E40" s="255"/>
      <c r="F40" s="255"/>
      <c r="G40" s="255"/>
    </row>
    <row r="43" spans="1:16" x14ac:dyDescent="0.25">
      <c r="A43" s="31"/>
      <c r="B43" s="164" t="s">
        <v>1030</v>
      </c>
      <c r="C43" s="163" t="s">
        <v>1029</v>
      </c>
    </row>
    <row r="44" spans="1:16" x14ac:dyDescent="0.25">
      <c r="A44" s="302" t="s">
        <v>832</v>
      </c>
      <c r="B44" s="306">
        <f>C34/SUM(C34:C39)*100</f>
        <v>26.495079485238453</v>
      </c>
      <c r="C44" s="303">
        <f>B34/SUM(B34:B39)*100</f>
        <v>23.243243243243246</v>
      </c>
      <c r="E44" s="219" t="s">
        <v>844</v>
      </c>
      <c r="F44" s="291">
        <f>IF(ISBLANK(F34),"",F34)</f>
        <v>52.25</v>
      </c>
    </row>
    <row r="45" spans="1:16" x14ac:dyDescent="0.25">
      <c r="A45" s="222" t="s">
        <v>833</v>
      </c>
      <c r="B45" s="307">
        <f>C35/SUM(C34:C39)*100</f>
        <v>27.100681302043906</v>
      </c>
      <c r="C45" s="304">
        <f>B35/SUM(B34:B39)*100</f>
        <v>27.738264580369844</v>
      </c>
      <c r="E45" s="288" t="s">
        <v>845</v>
      </c>
      <c r="F45" s="292">
        <f t="shared" ref="F45:F48" si="2">IF(ISBLANK(F35),"",F35)</f>
        <v>39.03</v>
      </c>
    </row>
    <row r="46" spans="1:16" x14ac:dyDescent="0.25">
      <c r="A46" s="222" t="s">
        <v>834</v>
      </c>
      <c r="B46" s="307">
        <f>C36/SUM(C34:C39)*100</f>
        <v>16.199848599545799</v>
      </c>
      <c r="C46" s="304">
        <f>B36/SUM(B34:B39)*100</f>
        <v>20.284495021337126</v>
      </c>
      <c r="E46" s="288" t="s">
        <v>846</v>
      </c>
      <c r="F46" s="292">
        <f t="shared" si="2"/>
        <v>7.17</v>
      </c>
    </row>
    <row r="47" spans="1:16" x14ac:dyDescent="0.25">
      <c r="A47" s="222" t="s">
        <v>835</v>
      </c>
      <c r="B47" s="307">
        <f>C37/SUM(C34:C39)*100</f>
        <v>14.155942467827403</v>
      </c>
      <c r="C47" s="304">
        <f>B37/SUM(B34:B39)*100</f>
        <v>17.809388335704124</v>
      </c>
      <c r="E47" s="288" t="s">
        <v>847</v>
      </c>
      <c r="F47" s="292">
        <f t="shared" si="2"/>
        <v>1.31</v>
      </c>
    </row>
    <row r="48" spans="1:16" x14ac:dyDescent="0.25">
      <c r="A48" s="222" t="s">
        <v>836</v>
      </c>
      <c r="B48" s="307">
        <f>C38/SUM(C34:C39)*100</f>
        <v>8.2513247539742629</v>
      </c>
      <c r="C48" s="304">
        <f>B38/SUM(B34:B39)*100</f>
        <v>6.7425320056899007</v>
      </c>
      <c r="E48" s="221" t="s">
        <v>848</v>
      </c>
      <c r="F48" s="293">
        <f t="shared" si="2"/>
        <v>0.24</v>
      </c>
    </row>
    <row r="49" spans="1:3" x14ac:dyDescent="0.25">
      <c r="A49" s="223" t="s">
        <v>837</v>
      </c>
      <c r="B49" s="308">
        <f>C39/SUM(C34:C39)*100</f>
        <v>7.7971233913701736</v>
      </c>
      <c r="C49" s="305">
        <f>B39/SUM(B34:B39)*100</f>
        <v>4.1820768136557618</v>
      </c>
    </row>
    <row r="52" spans="1:3" x14ac:dyDescent="0.25">
      <c r="A52" s="31"/>
      <c r="B52" s="164" t="s">
        <v>2435</v>
      </c>
      <c r="C52" s="163" t="s">
        <v>509</v>
      </c>
    </row>
    <row r="53" spans="1:3" x14ac:dyDescent="0.25">
      <c r="A53" s="302" t="s">
        <v>838</v>
      </c>
      <c r="B53" s="306">
        <f>B44</f>
        <v>26.495079485238453</v>
      </c>
      <c r="C53" s="303">
        <f>C44</f>
        <v>23.243243243243246</v>
      </c>
    </row>
    <row r="54" spans="1:3" x14ac:dyDescent="0.25">
      <c r="A54" s="222" t="s">
        <v>839</v>
      </c>
      <c r="B54" s="307">
        <f t="shared" ref="B54:C54" si="3">B45</f>
        <v>27.100681302043906</v>
      </c>
      <c r="C54" s="304">
        <f t="shared" si="3"/>
        <v>27.738264580369844</v>
      </c>
    </row>
    <row r="55" spans="1:3" x14ac:dyDescent="0.25">
      <c r="A55" s="309" t="s">
        <v>840</v>
      </c>
      <c r="B55" s="307">
        <f t="shared" ref="B55:C55" si="4">B46</f>
        <v>16.199848599545799</v>
      </c>
      <c r="C55" s="304">
        <f t="shared" si="4"/>
        <v>20.284495021337126</v>
      </c>
    </row>
    <row r="56" spans="1:3" x14ac:dyDescent="0.25">
      <c r="A56" s="222" t="s">
        <v>841</v>
      </c>
      <c r="B56" s="307">
        <f t="shared" ref="B56:C56" si="5">B47</f>
        <v>14.155942467827403</v>
      </c>
      <c r="C56" s="304">
        <f t="shared" si="5"/>
        <v>17.809388335704124</v>
      </c>
    </row>
    <row r="57" spans="1:3" x14ac:dyDescent="0.25">
      <c r="A57" s="222" t="s">
        <v>842</v>
      </c>
      <c r="B57" s="307">
        <f t="shared" ref="B57:C57" si="6">B48</f>
        <v>8.2513247539742629</v>
      </c>
      <c r="C57" s="304">
        <f t="shared" si="6"/>
        <v>6.7425320056899007</v>
      </c>
    </row>
    <row r="58" spans="1:3" x14ac:dyDescent="0.25">
      <c r="A58" s="310" t="s">
        <v>843</v>
      </c>
      <c r="B58" s="308">
        <f t="shared" ref="B58:C58" si="7">B49</f>
        <v>7.7971233913701736</v>
      </c>
      <c r="C58" s="305">
        <f t="shared" si="7"/>
        <v>4.1820768136557618</v>
      </c>
    </row>
  </sheetData>
  <pageMargins left="0.7" right="0.7" top="0.75" bottom="0.75" header="0.3" footer="0.3"/>
  <pageSetup orientation="portrait" r:id="rId1"/>
  <ignoredErrors>
    <ignoredError sqref="F12:G12 F2:G2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67</vt:i4>
      </vt:variant>
      <vt:variant>
        <vt:lpstr>Named Ranges</vt:lpstr>
      </vt:variant>
      <vt:variant>
        <vt:i4>2</vt:i4>
      </vt:variant>
    </vt:vector>
  </HeadingPairs>
  <TitlesOfParts>
    <vt:vector size="69" baseType="lpstr">
      <vt:lpstr>Rules</vt:lpstr>
      <vt:lpstr>Layout</vt:lpstr>
      <vt:lpstr>Layout - ENG</vt:lpstr>
      <vt:lpstr>DEM1</vt:lpstr>
      <vt:lpstr>DEM2</vt:lpstr>
      <vt:lpstr>DEM3</vt:lpstr>
      <vt:lpstr>DEM4</vt:lpstr>
      <vt:lpstr>DEM5</vt:lpstr>
      <vt:lpstr>DEM6</vt:lpstr>
      <vt:lpstr>DEM7</vt:lpstr>
      <vt:lpstr>DEM8</vt:lpstr>
      <vt:lpstr>DEM9</vt:lpstr>
      <vt:lpstr>EKO1</vt:lpstr>
      <vt:lpstr>EKO2</vt:lpstr>
      <vt:lpstr>EKO3</vt:lpstr>
      <vt:lpstr>EKO4</vt:lpstr>
      <vt:lpstr>EKO5</vt:lpstr>
      <vt:lpstr>EKO6</vt:lpstr>
      <vt:lpstr>EKO7</vt:lpstr>
      <vt:lpstr>SIROMASTVO1</vt:lpstr>
      <vt:lpstr>INDEKSI1</vt:lpstr>
      <vt:lpstr>INDEKSI2</vt:lpstr>
      <vt:lpstr>POLJ1</vt:lpstr>
      <vt:lpstr>POLJ2</vt:lpstr>
      <vt:lpstr>POLJ3</vt:lpstr>
      <vt:lpstr>OBRAZ1</vt:lpstr>
      <vt:lpstr>OBRAZ2</vt:lpstr>
      <vt:lpstr>OBRAZ3</vt:lpstr>
      <vt:lpstr>OBRAZ4</vt:lpstr>
      <vt:lpstr>OBRAZ_PO_DET1</vt:lpstr>
      <vt:lpstr>OBRAZ5</vt:lpstr>
      <vt:lpstr>OBRAZ6</vt:lpstr>
      <vt:lpstr>OBRAZ_ОО_DET1</vt:lpstr>
      <vt:lpstr>OBRAZ7</vt:lpstr>
      <vt:lpstr>OBRAZ8</vt:lpstr>
      <vt:lpstr>OBRAZ9</vt:lpstr>
      <vt:lpstr>OBRAZ_SО_DET1</vt:lpstr>
      <vt:lpstr>OBRAZ10</vt:lpstr>
      <vt:lpstr>OBRAZ11</vt:lpstr>
      <vt:lpstr>OBRAZ12</vt:lpstr>
      <vt:lpstr>KULT1</vt:lpstr>
      <vt:lpstr>KULT2</vt:lpstr>
      <vt:lpstr>ZDRAV1</vt:lpstr>
      <vt:lpstr>ZDRAV2</vt:lpstr>
      <vt:lpstr>ZDRAV3</vt:lpstr>
      <vt:lpstr>ZDRAV4</vt:lpstr>
      <vt:lpstr>SOC1</vt:lpstr>
      <vt:lpstr>SOC2</vt:lpstr>
      <vt:lpstr>SOC3</vt:lpstr>
      <vt:lpstr>SOC4</vt:lpstr>
      <vt:lpstr>SOC5</vt:lpstr>
      <vt:lpstr>SOC6</vt:lpstr>
      <vt:lpstr>SOC7</vt:lpstr>
      <vt:lpstr>SOC8</vt:lpstr>
      <vt:lpstr>SOC9</vt:lpstr>
      <vt:lpstr>SOC10</vt:lpstr>
      <vt:lpstr>SOC11</vt:lpstr>
      <vt:lpstr>SOC12</vt:lpstr>
      <vt:lpstr>PRAV1</vt:lpstr>
      <vt:lpstr>PRAV2</vt:lpstr>
      <vt:lpstr>IZBORI</vt:lpstr>
      <vt:lpstr>IZBORI2</vt:lpstr>
      <vt:lpstr>SAOBINFR1</vt:lpstr>
      <vt:lpstr>SAOBINFR2</vt:lpstr>
      <vt:lpstr>SAOBINFR3</vt:lpstr>
      <vt:lpstr>TURIZAM1</vt:lpstr>
      <vt:lpstr>TURIZAM2</vt:lpstr>
      <vt:lpstr>Layout!Print_Area</vt:lpstr>
      <vt:lpstr>'Layout - ENG'!Print_Area</vt:lpstr>
    </vt:vector>
  </TitlesOfParts>
  <Company>Републички завод за статистику</Company>
  <LinksUpToDate>false</LinksUpToDate>
  <SharedDoc>false</SharedDoc>
  <HyperlinkBase>http://devinfo.stat.gov.rs/diProfili</HyperlinkBase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Профили, јануар 2024. године</dc:title>
  <dc:creator>Владица Јанковић</dc:creator>
  <cp:lastModifiedBy>Vladica Jankovic</cp:lastModifiedBy>
  <cp:lastPrinted>2024-01-28T14:36:48Z</cp:lastPrinted>
  <dcterms:created xsi:type="dcterms:W3CDTF">2007-11-09T11:28:08Z</dcterms:created>
  <dcterms:modified xsi:type="dcterms:W3CDTF">2024-01-30T09:26:59Z</dcterms:modified>
</cp:coreProperties>
</file>