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5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6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7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8.xml" ContentType="application/vnd.openxmlformats-officedocument.drawingml.chartshape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2.xml" ContentType="application/vnd.openxmlformats-officedocument.drawingml.chart+xml"/>
  <Override PartName="/xl/drawings/drawing9.xml" ContentType="application/vnd.openxmlformats-officedocument.drawingml.chartshapes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1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PROFILI-JAN-2024\Profili\"/>
    </mc:Choice>
  </mc:AlternateContent>
  <bookViews>
    <workbookView xWindow="-3435" yWindow="3210" windowWidth="10035" windowHeight="2565" tabRatio="88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</sheets>
  <definedNames>
    <definedName name="_xlnm.Print_Area" localSheetId="1">Layout!$A$1:$K$691</definedName>
    <definedName name="_xlnm.Print_Area" localSheetId="2">'Layout - ENG'!$A$1:$K$690</definedName>
  </definedNames>
  <calcPr calcId="162913"/>
</workbook>
</file>

<file path=xl/calcChain.xml><?xml version="1.0" encoding="utf-8"?>
<calcChain xmlns="http://schemas.openxmlformats.org/spreadsheetml/2006/main">
  <c r="B15" i="112" l="1"/>
  <c r="B15" i="88"/>
  <c r="B14" i="88"/>
  <c r="E14" i="88"/>
  <c r="B20" i="88"/>
  <c r="B19" i="88"/>
  <c r="A15" i="112"/>
  <c r="B16" i="112"/>
  <c r="B17" i="112"/>
  <c r="A16" i="112"/>
  <c r="A17" i="112"/>
  <c r="B21" i="82" l="1"/>
  <c r="B13" i="69" l="1"/>
  <c r="B15" i="86"/>
  <c r="B14" i="86"/>
  <c r="B23" i="82"/>
  <c r="B22" i="82"/>
  <c r="A23" i="74"/>
  <c r="A22" i="74"/>
  <c r="A21" i="74"/>
  <c r="B21" i="71" l="1"/>
  <c r="G32" i="59" l="1"/>
  <c r="C32" i="59"/>
  <c r="B32" i="59"/>
  <c r="C22" i="92"/>
  <c r="B22" i="92"/>
  <c r="F13" i="97"/>
  <c r="A15" i="121"/>
  <c r="A14" i="63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N6" i="74"/>
  <c r="K7" i="74"/>
  <c r="K6" i="74"/>
  <c r="K5" i="74"/>
  <c r="B13" i="95" l="1"/>
  <c r="L5" i="96"/>
  <c r="K5" i="96"/>
  <c r="H9" i="90"/>
  <c r="H5" i="90"/>
  <c r="H4" i="90"/>
  <c r="H10" i="78"/>
  <c r="H6" i="78"/>
  <c r="H5" i="78"/>
  <c r="F11" i="80"/>
  <c r="C11" i="80"/>
  <c r="B11" i="80"/>
  <c r="A11" i="80"/>
  <c r="C21" i="81"/>
  <c r="B21" i="81"/>
  <c r="J16" i="82"/>
  <c r="J15" i="82"/>
  <c r="J14" i="82"/>
  <c r="G16" i="82"/>
  <c r="G15" i="82"/>
  <c r="G14" i="82"/>
  <c r="B13" i="82"/>
  <c r="A13" i="82"/>
  <c r="E5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22" i="63" l="1"/>
  <c r="I15" i="63"/>
  <c r="B14" i="63"/>
  <c r="B16" i="121" l="1"/>
  <c r="B17" i="121"/>
  <c r="B15" i="121"/>
  <c r="A16" i="121"/>
  <c r="A17" i="121"/>
  <c r="J5" i="90" l="1"/>
  <c r="I5" i="90"/>
  <c r="N22" i="74" l="1"/>
  <c r="B21" i="63"/>
  <c r="C21" i="63"/>
  <c r="B159" i="91"/>
  <c r="C159" i="91"/>
  <c r="B160" i="91"/>
  <c r="C160" i="91"/>
  <c r="B161" i="91"/>
  <c r="C161" i="91"/>
  <c r="B162" i="91"/>
  <c r="C162" i="91"/>
  <c r="B163" i="91"/>
  <c r="C163" i="91"/>
  <c r="B164" i="91"/>
  <c r="C164" i="91"/>
  <c r="B30" i="63"/>
  <c r="C30" i="63"/>
  <c r="B31" i="63"/>
  <c r="C31" i="63"/>
  <c r="C29" i="63"/>
  <c r="B29" i="63"/>
  <c r="A31" i="63"/>
  <c r="A30" i="63"/>
  <c r="A29" i="63"/>
  <c r="B159" i="32"/>
  <c r="C159" i="32"/>
  <c r="B160" i="32"/>
  <c r="C160" i="32"/>
  <c r="B161" i="32"/>
  <c r="C161" i="32"/>
  <c r="B162" i="32"/>
  <c r="C162" i="32"/>
  <c r="B163" i="32"/>
  <c r="C163" i="32"/>
  <c r="B164" i="32"/>
  <c r="C164" i="32"/>
  <c r="C23" i="63"/>
  <c r="C24" i="63"/>
  <c r="C22" i="63"/>
  <c r="B23" i="63"/>
  <c r="B24" i="63"/>
  <c r="A24" i="63"/>
  <c r="A23" i="63"/>
  <c r="A22" i="63"/>
  <c r="H20" i="88" l="1"/>
  <c r="H19" i="88"/>
  <c r="C18" i="80" l="1"/>
  <c r="B18" i="80"/>
  <c r="I22" i="63" l="1"/>
  <c r="J15" i="63"/>
  <c r="B16" i="63"/>
  <c r="B15" i="63"/>
  <c r="A16" i="63"/>
  <c r="A15" i="63"/>
  <c r="B23" i="81" l="1"/>
  <c r="B22" i="81"/>
  <c r="K23" i="74" l="1"/>
  <c r="K22" i="74"/>
  <c r="K21" i="74"/>
  <c r="E501" i="32"/>
  <c r="E115" i="91" l="1"/>
  <c r="E116" i="91"/>
  <c r="E114" i="91"/>
  <c r="E114" i="32"/>
  <c r="E115" i="32"/>
  <c r="E116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B17" i="69" l="1"/>
  <c r="B12" i="69"/>
  <c r="I349" i="91"/>
  <c r="J349" i="91"/>
  <c r="H349" i="91"/>
  <c r="I350" i="32"/>
  <c r="J350" i="32"/>
  <c r="H350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B26" i="71"/>
  <c r="H352" i="32" l="1"/>
  <c r="H351" i="91"/>
  <c r="H354" i="32"/>
  <c r="H353" i="91"/>
  <c r="H356" i="32"/>
  <c r="H355" i="91"/>
  <c r="I351" i="91"/>
  <c r="I352" i="32"/>
  <c r="I353" i="91"/>
  <c r="I354" i="32"/>
  <c r="I355" i="91"/>
  <c r="I356" i="32"/>
  <c r="J352" i="32"/>
  <c r="J351" i="91"/>
  <c r="J354" i="32"/>
  <c r="J353" i="91"/>
  <c r="J356" i="32"/>
  <c r="J355" i="91"/>
  <c r="H350" i="91"/>
  <c r="H351" i="32"/>
  <c r="H352" i="91"/>
  <c r="H353" i="32"/>
  <c r="H355" i="32"/>
  <c r="H354" i="91"/>
  <c r="I350" i="91"/>
  <c r="I351" i="32"/>
  <c r="I353" i="32"/>
  <c r="I352" i="91"/>
  <c r="I355" i="32"/>
  <c r="I354" i="91"/>
  <c r="J351" i="32"/>
  <c r="J350" i="91"/>
  <c r="J352" i="91"/>
  <c r="J353" i="32"/>
  <c r="J354" i="91"/>
  <c r="J355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I23" i="63" l="1"/>
  <c r="J23" i="63"/>
  <c r="I24" i="63"/>
  <c r="J24" i="63"/>
  <c r="J22" i="63"/>
  <c r="I16" i="63"/>
  <c r="J16" i="63"/>
  <c r="I17" i="63"/>
  <c r="J17" i="63"/>
  <c r="H23" i="63"/>
  <c r="H24" i="63"/>
  <c r="H22" i="63"/>
  <c r="H16" i="63"/>
  <c r="H17" i="63"/>
  <c r="H15" i="63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18" i="32" s="1"/>
  <c r="D6" i="103"/>
  <c r="F518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22" i="91" l="1"/>
  <c r="E420" i="91"/>
  <c r="E422" i="32"/>
  <c r="E420" i="32"/>
  <c r="O31" i="74"/>
  <c r="N31" i="74"/>
  <c r="O30" i="74"/>
  <c r="N30" i="74"/>
  <c r="O29" i="74"/>
  <c r="N29" i="74"/>
  <c r="O24" i="74"/>
  <c r="N24" i="74"/>
  <c r="O23" i="74"/>
  <c r="N23" i="74"/>
  <c r="O22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41" i="91" l="1"/>
  <c r="J340" i="91"/>
  <c r="I341" i="91"/>
  <c r="I340" i="91"/>
  <c r="H341" i="91"/>
  <c r="H340" i="91"/>
  <c r="J339" i="91"/>
  <c r="I339" i="91"/>
  <c r="H339" i="91"/>
  <c r="J342" i="32"/>
  <c r="I342" i="32"/>
  <c r="H342" i="32"/>
  <c r="J341" i="32"/>
  <c r="I341" i="32"/>
  <c r="H341" i="32"/>
  <c r="J340" i="32"/>
  <c r="I340" i="32"/>
  <c r="H340" i="32"/>
  <c r="E228" i="91" l="1"/>
  <c r="E227" i="91"/>
  <c r="E226" i="91"/>
  <c r="E225" i="91"/>
  <c r="E224" i="91"/>
  <c r="E222" i="91"/>
  <c r="E228" i="32"/>
  <c r="E227" i="32"/>
  <c r="E226" i="32"/>
  <c r="E225" i="32"/>
  <c r="E224" i="32"/>
  <c r="E222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25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5" i="91"/>
  <c r="G115" i="91"/>
  <c r="F116" i="91"/>
  <c r="G116" i="91"/>
  <c r="G114" i="91"/>
  <c r="F114" i="91"/>
  <c r="G115" i="32"/>
  <c r="G116" i="32"/>
  <c r="G114" i="32"/>
  <c r="F116" i="32"/>
  <c r="F115" i="32"/>
  <c r="F114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58" i="91" l="1"/>
  <c r="I657" i="91"/>
  <c r="I656" i="91"/>
  <c r="H658" i="91"/>
  <c r="H657" i="91"/>
  <c r="H656" i="91"/>
  <c r="I659" i="32" l="1"/>
  <c r="I658" i="32"/>
  <c r="I657" i="32"/>
  <c r="H659" i="32"/>
  <c r="H658" i="32"/>
  <c r="H657" i="32"/>
  <c r="C12" i="99" l="1"/>
  <c r="B12" i="99"/>
  <c r="C16" i="102"/>
  <c r="C422" i="91" l="1"/>
  <c r="C422" i="32"/>
  <c r="C420" i="91"/>
  <c r="C420" i="32"/>
  <c r="F542" i="91"/>
  <c r="F542" i="32"/>
  <c r="E542" i="91"/>
  <c r="E542" i="32"/>
  <c r="B19" i="69"/>
  <c r="B20" i="69"/>
  <c r="B18" i="69"/>
  <c r="B14" i="69"/>
  <c r="B15" i="69"/>
  <c r="C657" i="91" l="1"/>
  <c r="C656" i="91"/>
  <c r="C655" i="91"/>
  <c r="C658" i="32" l="1"/>
  <c r="C657" i="32"/>
  <c r="C656" i="32"/>
  <c r="B453" i="91"/>
  <c r="C453" i="91"/>
  <c r="B454" i="91"/>
  <c r="C454" i="91"/>
  <c r="B455" i="91"/>
  <c r="C455" i="91"/>
  <c r="B456" i="91"/>
  <c r="C456" i="91"/>
  <c r="B457" i="91"/>
  <c r="C457" i="91"/>
  <c r="B458" i="91"/>
  <c r="C458" i="91"/>
  <c r="C452" i="91"/>
  <c r="B452" i="91"/>
  <c r="C453" i="32"/>
  <c r="C454" i="32"/>
  <c r="C455" i="32"/>
  <c r="C456" i="32"/>
  <c r="C457" i="32"/>
  <c r="C458" i="32"/>
  <c r="B453" i="32"/>
  <c r="B454" i="32"/>
  <c r="B455" i="32"/>
  <c r="B456" i="32"/>
  <c r="B457" i="32"/>
  <c r="B458" i="32"/>
  <c r="C452" i="32"/>
  <c r="B452" i="32"/>
  <c r="C215" i="91"/>
  <c r="C214" i="91"/>
  <c r="C213" i="91"/>
  <c r="C212" i="91"/>
  <c r="C215" i="32" l="1"/>
  <c r="C214" i="32"/>
  <c r="C213" i="32"/>
  <c r="C212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23" i="91" l="1"/>
  <c r="E221" i="91"/>
  <c r="E220" i="91"/>
  <c r="E221" i="32"/>
  <c r="E220" i="32"/>
  <c r="E223" i="32"/>
  <c r="F543" i="32" l="1"/>
  <c r="E543" i="32"/>
  <c r="F571" i="91" l="1"/>
  <c r="E571" i="91"/>
  <c r="F572" i="32"/>
  <c r="E572" i="32"/>
  <c r="F598" i="91" l="1"/>
  <c r="E598" i="91"/>
  <c r="F597" i="91"/>
  <c r="E597" i="91"/>
  <c r="F598" i="32"/>
  <c r="F597" i="32"/>
  <c r="E598" i="32"/>
  <c r="E597" i="32"/>
  <c r="E7" i="103" l="1"/>
  <c r="E518" i="91" l="1"/>
  <c r="E518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292" i="91" l="1"/>
  <c r="H290" i="91"/>
  <c r="B291" i="91"/>
  <c r="H289" i="91"/>
  <c r="B290" i="91"/>
  <c r="H288" i="91"/>
  <c r="B289" i="91"/>
  <c r="H287" i="91"/>
  <c r="B288" i="91"/>
  <c r="H286" i="91"/>
  <c r="B287" i="91"/>
  <c r="B286" i="91"/>
  <c r="D280" i="91"/>
  <c r="C280" i="91"/>
  <c r="B280" i="91"/>
  <c r="D279" i="91"/>
  <c r="C279" i="91"/>
  <c r="B279" i="91"/>
  <c r="D278" i="91"/>
  <c r="C278" i="91"/>
  <c r="B278" i="91"/>
  <c r="D277" i="91"/>
  <c r="C277" i="91"/>
  <c r="B277" i="91"/>
  <c r="D276" i="91"/>
  <c r="C276" i="91"/>
  <c r="B276" i="91"/>
  <c r="C269" i="91"/>
  <c r="B269" i="91"/>
  <c r="C268" i="91"/>
  <c r="B268" i="91"/>
  <c r="C267" i="91"/>
  <c r="B267" i="91"/>
  <c r="C266" i="91"/>
  <c r="B266" i="91"/>
  <c r="C52" i="91"/>
  <c r="B52" i="91"/>
  <c r="C51" i="91"/>
  <c r="B51" i="91"/>
  <c r="C50" i="91"/>
  <c r="B50" i="91"/>
  <c r="C50" i="32"/>
  <c r="C52" i="32"/>
  <c r="C51" i="32"/>
  <c r="B52" i="32"/>
  <c r="B51" i="32"/>
  <c r="B50" i="32"/>
  <c r="H287" i="32"/>
  <c r="H288" i="32"/>
  <c r="H289" i="32"/>
  <c r="H290" i="32"/>
  <c r="H286" i="32"/>
  <c r="B287" i="32"/>
  <c r="B288" i="32"/>
  <c r="B289" i="32"/>
  <c r="B290" i="32"/>
  <c r="B291" i="32"/>
  <c r="B292" i="32"/>
  <c r="B286" i="32"/>
  <c r="C22" i="102"/>
  <c r="C21" i="102"/>
  <c r="C23" i="102"/>
  <c r="B22" i="102"/>
  <c r="B21" i="102"/>
  <c r="B23" i="102"/>
  <c r="C269" i="32"/>
  <c r="B269" i="32"/>
  <c r="B268" i="32"/>
  <c r="C267" i="32"/>
  <c r="B267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277" i="32"/>
  <c r="D278" i="32"/>
  <c r="D279" i="32"/>
  <c r="D280" i="32"/>
  <c r="D276" i="32"/>
  <c r="C277" i="32"/>
  <c r="C278" i="32"/>
  <c r="C279" i="32"/>
  <c r="C280" i="32"/>
  <c r="C276" i="32"/>
  <c r="B277" i="32"/>
  <c r="B278" i="32"/>
  <c r="B279" i="32"/>
  <c r="B280" i="32"/>
  <c r="B276" i="32"/>
  <c r="C268" i="32"/>
  <c r="C266" i="32"/>
  <c r="B266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40" i="91"/>
  <c r="F241" i="91"/>
  <c r="E240" i="91"/>
  <c r="C241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28" i="91" l="1"/>
  <c r="E628" i="91"/>
  <c r="F627" i="91"/>
  <c r="E627" i="91"/>
  <c r="F626" i="91"/>
  <c r="E626" i="91"/>
  <c r="F625" i="91"/>
  <c r="E625" i="91"/>
  <c r="F624" i="91"/>
  <c r="E624" i="91"/>
  <c r="F623" i="91"/>
  <c r="E623" i="91"/>
  <c r="F622" i="91"/>
  <c r="E622" i="91"/>
  <c r="F621" i="91"/>
  <c r="E621" i="91"/>
  <c r="F620" i="91"/>
  <c r="E620" i="91"/>
  <c r="F610" i="91"/>
  <c r="E610" i="91"/>
  <c r="F609" i="91"/>
  <c r="E609" i="91"/>
  <c r="F608" i="91"/>
  <c r="E608" i="91"/>
  <c r="F572" i="91"/>
  <c r="E572" i="91"/>
  <c r="F570" i="91"/>
  <c r="E570" i="91"/>
  <c r="F569" i="91"/>
  <c r="E569" i="91"/>
  <c r="F544" i="91"/>
  <c r="E544" i="91"/>
  <c r="F543" i="91"/>
  <c r="E543" i="91"/>
  <c r="F541" i="91"/>
  <c r="E541" i="91"/>
  <c r="F540" i="91"/>
  <c r="E540" i="91"/>
  <c r="F539" i="91"/>
  <c r="E539" i="91"/>
  <c r="F538" i="91"/>
  <c r="E538" i="91"/>
  <c r="F537" i="91"/>
  <c r="E537" i="91"/>
  <c r="F536" i="91"/>
  <c r="E536" i="91"/>
  <c r="F525" i="91"/>
  <c r="E525" i="91"/>
  <c r="F524" i="91"/>
  <c r="E524" i="91"/>
  <c r="F523" i="91"/>
  <c r="E523" i="91"/>
  <c r="F522" i="91"/>
  <c r="E522" i="91"/>
  <c r="F521" i="91"/>
  <c r="E521" i="91"/>
  <c r="F520" i="91"/>
  <c r="E520" i="91"/>
  <c r="F519" i="91"/>
  <c r="E519" i="91"/>
  <c r="F505" i="91"/>
  <c r="E505" i="91"/>
  <c r="F504" i="91"/>
  <c r="E504" i="91"/>
  <c r="F503" i="91"/>
  <c r="E503" i="91"/>
  <c r="F502" i="91"/>
  <c r="E502" i="91"/>
  <c r="F501" i="91"/>
  <c r="E501" i="91"/>
  <c r="E477" i="91"/>
  <c r="E476" i="91"/>
  <c r="E475" i="91"/>
  <c r="E474" i="91"/>
  <c r="E473" i="91"/>
  <c r="E472" i="91"/>
  <c r="E471" i="91"/>
  <c r="E470" i="91"/>
  <c r="E469" i="91"/>
  <c r="E468" i="91"/>
  <c r="E467" i="91"/>
  <c r="E466" i="91"/>
  <c r="E465" i="91"/>
  <c r="E425" i="91"/>
  <c r="C425" i="91"/>
  <c r="E424" i="91"/>
  <c r="C424" i="91"/>
  <c r="E423" i="91"/>
  <c r="C423" i="91"/>
  <c r="E421" i="91"/>
  <c r="C421" i="91"/>
  <c r="E419" i="91"/>
  <c r="C419" i="91"/>
  <c r="E396" i="91"/>
  <c r="C396" i="91"/>
  <c r="E395" i="91"/>
  <c r="C395" i="91"/>
  <c r="E394" i="91"/>
  <c r="C394" i="91"/>
  <c r="E393" i="91"/>
  <c r="C393" i="91"/>
  <c r="E392" i="91"/>
  <c r="C392" i="91"/>
  <c r="E391" i="91"/>
  <c r="C391" i="91"/>
  <c r="E390" i="91"/>
  <c r="C390" i="91"/>
  <c r="E389" i="91"/>
  <c r="C389" i="91"/>
  <c r="E387" i="91"/>
  <c r="C387" i="91"/>
  <c r="E386" i="91"/>
  <c r="C386" i="91"/>
  <c r="E384" i="91"/>
  <c r="C384" i="91"/>
  <c r="E383" i="91"/>
  <c r="C383" i="91"/>
  <c r="E342" i="91"/>
  <c r="C342" i="91"/>
  <c r="E341" i="91"/>
  <c r="C341" i="91"/>
  <c r="E340" i="91"/>
  <c r="C340" i="91"/>
  <c r="E339" i="91"/>
  <c r="C339" i="91"/>
  <c r="E338" i="91"/>
  <c r="C338" i="91"/>
  <c r="E337" i="91"/>
  <c r="C337" i="91"/>
  <c r="E336" i="91"/>
  <c r="C336" i="91"/>
  <c r="F239" i="91"/>
  <c r="C239" i="91"/>
  <c r="E235" i="91"/>
  <c r="E234" i="91"/>
  <c r="E233" i="91"/>
  <c r="E232" i="91"/>
  <c r="C49" i="91"/>
  <c r="B49" i="91"/>
  <c r="C48" i="91"/>
  <c r="B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B41" i="91"/>
  <c r="C40" i="91"/>
  <c r="B40" i="91"/>
  <c r="E477" i="32"/>
  <c r="E476" i="32"/>
  <c r="E475" i="32"/>
  <c r="E474" i="32"/>
  <c r="E466" i="32" l="1"/>
  <c r="E467" i="32"/>
  <c r="E468" i="32"/>
  <c r="E469" i="32"/>
  <c r="E470" i="32"/>
  <c r="E471" i="32"/>
  <c r="E472" i="32"/>
  <c r="E473" i="32"/>
  <c r="E465" i="32"/>
  <c r="F622" i="32"/>
  <c r="F623" i="32"/>
  <c r="F624" i="32"/>
  <c r="F625" i="32"/>
  <c r="F626" i="32"/>
  <c r="F627" i="32"/>
  <c r="F628" i="32"/>
  <c r="F629" i="32"/>
  <c r="F621" i="32"/>
  <c r="E622" i="32"/>
  <c r="E623" i="32"/>
  <c r="E624" i="32"/>
  <c r="E625" i="32"/>
  <c r="E626" i="32"/>
  <c r="E627" i="32"/>
  <c r="E628" i="32"/>
  <c r="E629" i="32"/>
  <c r="E621" i="32"/>
  <c r="F609" i="32"/>
  <c r="F610" i="32"/>
  <c r="F608" i="32"/>
  <c r="E609" i="32"/>
  <c r="E610" i="32"/>
  <c r="E608" i="32"/>
  <c r="F573" i="32"/>
  <c r="F570" i="32"/>
  <c r="F571" i="32"/>
  <c r="E570" i="32"/>
  <c r="E571" i="32"/>
  <c r="E573" i="32"/>
  <c r="F537" i="32"/>
  <c r="F538" i="32"/>
  <c r="F539" i="32"/>
  <c r="F540" i="32"/>
  <c r="F541" i="32"/>
  <c r="F544" i="32"/>
  <c r="F536" i="32"/>
  <c r="E537" i="32"/>
  <c r="E538" i="32"/>
  <c r="E539" i="32"/>
  <c r="E540" i="32"/>
  <c r="E541" i="32"/>
  <c r="E544" i="32"/>
  <c r="E536" i="32"/>
  <c r="F520" i="32"/>
  <c r="F521" i="32"/>
  <c r="F522" i="32"/>
  <c r="F523" i="32"/>
  <c r="F524" i="32"/>
  <c r="F525" i="32"/>
  <c r="F519" i="32"/>
  <c r="E520" i="32"/>
  <c r="E521" i="32"/>
  <c r="E522" i="32"/>
  <c r="E523" i="32"/>
  <c r="E524" i="32"/>
  <c r="E525" i="32"/>
  <c r="E519" i="32"/>
  <c r="F502" i="32"/>
  <c r="F503" i="32"/>
  <c r="F504" i="32"/>
  <c r="F505" i="32"/>
  <c r="F501" i="32"/>
  <c r="E502" i="32"/>
  <c r="E503" i="32"/>
  <c r="E504" i="32"/>
  <c r="E505" i="32"/>
  <c r="E421" i="32"/>
  <c r="E423" i="32"/>
  <c r="E424" i="32"/>
  <c r="E425" i="32"/>
  <c r="C421" i="32"/>
  <c r="C423" i="32"/>
  <c r="C424" i="32"/>
  <c r="C425" i="32"/>
  <c r="E419" i="32"/>
  <c r="C419" i="32"/>
  <c r="E385" i="32"/>
  <c r="E387" i="32"/>
  <c r="E388" i="32"/>
  <c r="E390" i="32"/>
  <c r="E391" i="32"/>
  <c r="E392" i="32"/>
  <c r="E393" i="32"/>
  <c r="E394" i="32"/>
  <c r="E395" i="32"/>
  <c r="E396" i="32"/>
  <c r="E397" i="32"/>
  <c r="C385" i="32"/>
  <c r="C387" i="32"/>
  <c r="C388" i="32"/>
  <c r="C390" i="32"/>
  <c r="C391" i="32"/>
  <c r="C392" i="32"/>
  <c r="C393" i="32"/>
  <c r="C394" i="32"/>
  <c r="C395" i="32"/>
  <c r="C396" i="32"/>
  <c r="C397" i="32"/>
  <c r="E384" i="32"/>
  <c r="C384" i="32"/>
  <c r="C337" i="32"/>
  <c r="E338" i="32"/>
  <c r="E339" i="32"/>
  <c r="E340" i="32"/>
  <c r="E341" i="32"/>
  <c r="E342" i="32"/>
  <c r="E343" i="32"/>
  <c r="C338" i="32"/>
  <c r="C339" i="32"/>
  <c r="C340" i="32"/>
  <c r="C341" i="32"/>
  <c r="C342" i="32"/>
  <c r="C343" i="32"/>
  <c r="E337" i="32"/>
  <c r="F239" i="32"/>
  <c r="F240" i="32"/>
  <c r="F241" i="32"/>
  <c r="E233" i="32"/>
  <c r="E234" i="32"/>
  <c r="E235" i="32"/>
  <c r="C239" i="32"/>
  <c r="C240" i="32"/>
  <c r="C241" i="32"/>
  <c r="E232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C42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<sst xmlns="http://schemas.openxmlformats.org/spreadsheetml/2006/main" count="5675" uniqueCount="2667">
  <si>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</si>
  <si>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</si>
  <si>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</si>
  <si>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</si>
  <si>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</si>
  <si>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</si>
  <si>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</si>
  <si>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</si>
  <si>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</si>
  <si>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</si>
  <si>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</si>
  <si>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</si>
  <si>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</si>
  <si>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</si>
  <si>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</si>
  <si>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</si>
  <si>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</si>
  <si>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</si>
  <si>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</si>
  <si>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</si>
  <si>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</si>
  <si>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</si>
  <si>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</si>
  <si>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</si>
  <si>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</si>
  <si>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</si>
  <si>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</si>
  <si>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</si>
  <si>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</si>
  <si>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</si>
  <si>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</si>
  <si>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</si>
  <si>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</si>
  <si>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</si>
  <si>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</si>
  <si>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</si>
  <si>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</si>
  <si>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</si>
  <si>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</si>
  <si>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</si>
  <si>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</si>
  <si>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</si>
  <si>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</si>
  <si>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</si>
  <si>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</si>
  <si>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</si>
  <si>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</si>
  <si>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</si>
  <si>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</si>
  <si>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</si>
  <si>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</si>
  <si>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</si>
  <si>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</si>
  <si>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</si>
  <si>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</si>
  <si>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</si>
  <si>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</si>
  <si>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</si>
  <si>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</si>
  <si>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</si>
  <si>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</si>
  <si>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</si>
  <si>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</si>
  <si>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</si>
  <si>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</si>
  <si>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</si>
  <si>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</si>
  <si>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</si>
  <si>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</si>
  <si>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</si>
  <si>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</si>
  <si>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</si>
  <si>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</si>
  <si>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</si>
  <si>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</si>
  <si>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</si>
  <si>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</si>
  <si>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</si>
  <si>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</si>
  <si>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</si>
  <si>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</si>
  <si>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</si>
  <si>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</si>
  <si>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</si>
  <si>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</si>
  <si>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</si>
  <si>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</si>
  <si>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</si>
  <si>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</si>
  <si>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</si>
  <si>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</si>
  <si>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</si>
  <si>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</si>
  <si>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</si>
  <si>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</si>
  <si>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</si>
  <si>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</si>
  <si>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</si>
  <si>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</si>
  <si>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</si>
  <si>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</si>
  <si>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</si>
  <si>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</si>
  <si>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</si>
  <si>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</si>
  <si>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</si>
  <si>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</si>
  <si>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</si>
  <si>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</si>
  <si>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</si>
  <si>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</si>
  <si>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</si>
  <si>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</si>
  <si>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</si>
  <si>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</si>
  <si>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</si>
  <si>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</si>
  <si>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</si>
  <si>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</si>
  <si>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</si>
  <si>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</si>
  <si>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</si>
  <si>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</si>
  <si>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</si>
  <si>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</si>
  <si>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</si>
  <si>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</si>
  <si>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</si>
  <si>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</si>
  <si>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</si>
  <si>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</si>
  <si>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</si>
  <si>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</si>
  <si>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</si>
  <si>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</si>
  <si>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</si>
  <si>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</si>
  <si>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</si>
  <si>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</si>
  <si>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</si>
  <si>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</si>
  <si>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</si>
  <si>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</si>
  <si>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</si>
  <si>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</si>
  <si>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</si>
  <si>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</si>
  <si>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</si>
  <si>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</si>
  <si>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</si>
  <si>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</si>
  <si>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</si>
  <si>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</si>
  <si>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</si>
  <si>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</si>
  <si>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</si>
  <si>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</si>
  <si>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</si>
  <si>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</si>
  <si>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</si>
  <si>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</si>
  <si>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</si>
  <si>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</si>
  <si>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</si>
  <si>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</si>
  <si>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</si>
  <si>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</si>
  <si>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</si>
  <si>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</si>
  <si>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</si>
  <si>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</si>
  <si>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</si>
  <si>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</si>
  <si>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</si>
  <si>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</si>
  <si>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</si>
  <si>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</si>
  <si>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</si>
  <si>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</si>
  <si>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</si>
  <si>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</si>
  <si>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</si>
  <si>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</si>
  <si>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</si>
  <si>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</si>
  <si>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</si>
  <si>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</si>
  <si>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</si>
  <si>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</si>
  <si>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</si>
  <si>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</si>
  <si>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</si>
  <si>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</si>
  <si>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</si>
  <si>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</si>
  <si>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</si>
  <si>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</si>
  <si>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</si>
  <si>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</si>
  <si>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</si>
  <si>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</si>
  <si>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</si>
  <si>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</si>
  <si>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</si>
  <si>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</si>
  <si>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</si>
  <si>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</si>
  <si>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</si>
  <si>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</si>
  <si>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</si>
  <si>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</si>
  <si>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</si>
  <si>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</si>
  <si>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</si>
  <si>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</si>
  <si>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</si>
  <si>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</si>
  <si>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</si>
  <si>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</si>
  <si>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</si>
  <si>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</si>
  <si>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</si>
  <si>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</si>
  <si>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</si>
  <si>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</si>
  <si>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</si>
  <si>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</si>
  <si>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</si>
  <si>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</si>
  <si>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</si>
  <si>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</si>
  <si>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</si>
  <si>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</si>
  <si>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</si>
  <si>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</si>
  <si>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</si>
  <si>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</si>
  <si>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</si>
  <si>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</si>
  <si>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</si>
  <si>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</si>
  <si>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</si>
  <si>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</si>
  <si>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</si>
  <si>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</si>
  <si>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</si>
  <si>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</si>
  <si>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</si>
  <si>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</si>
  <si>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</si>
  <si>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</si>
  <si>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</si>
  <si>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</si>
  <si>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</si>
  <si>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</si>
  <si>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</si>
  <si>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</si>
  <si>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</si>
  <si>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</si>
  <si>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</si>
  <si>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</si>
  <si>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</si>
  <si>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</si>
  <si>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</si>
  <si>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</si>
  <si>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</si>
  <si>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</si>
  <si>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</si>
  <si>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</si>
  <si>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</si>
  <si>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</si>
  <si>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</si>
  <si>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</si>
  <si>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</si>
  <si>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</si>
  <si>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</si>
  <si>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</si>
  <si>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</si>
  <si>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</si>
  <si>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</si>
  <si>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</si>
  <si>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</si>
  <si>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</si>
  <si>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</si>
  <si>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</si>
  <si>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</si>
  <si>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</si>
  <si>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</si>
  <si>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</si>
  <si>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</si>
  <si>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</si>
  <si>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</si>
  <si>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</si>
  <si>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</si>
  <si>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</si>
  <si>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</si>
  <si>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</si>
  <si>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</si>
  <si>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</si>
  <si>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</si>
  <si>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</si>
  <si>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</si>
  <si>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</si>
  <si>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</si>
  <si>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</si>
  <si>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</si>
  <si>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</si>
  <si>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</si>
  <si>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</si>
  <si>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</si>
  <si>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</si>
  <si>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</si>
  <si>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</si>
  <si>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</si>
  <si>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</si>
  <si>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</si>
  <si>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</si>
  <si>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</si>
  <si>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</si>
  <si>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</si>
  <si>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</si>
  <si>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</si>
  <si>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</si>
  <si>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</si>
  <si>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</si>
  <si>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</si>
  <si>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</si>
  <si>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</si>
  <si>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Број корисника државних домова за смештај старих, старијих од 65 година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</si>
  <si>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</si>
  <si>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</si>
  <si>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</si>
  <si>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</si>
  <si>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</si>
  <si>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</si>
  <si>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</si>
  <si>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</si>
  <si>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</si>
  <si>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</si>
  <si>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</si>
  <si>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</si>
  <si>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</si>
  <si>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</si>
  <si>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</si>
  <si>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</si>
  <si>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</si>
  <si>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</si>
  <si>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</si>
  <si>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</si>
  <si>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</si>
  <si>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</si>
  <si>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</si>
  <si>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</si>
  <si>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</si>
  <si>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</si>
  <si>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</si>
  <si>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</si>
  <si>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</si>
  <si>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</si>
  <si>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</si>
  <si>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</si>
  <si>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</si>
  <si>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</si>
  <si>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</si>
  <si>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</si>
  <si>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</si>
  <si>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</si>
  <si>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</si>
  <si>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</si>
  <si>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</si>
  <si>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</si>
  <si>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</si>
  <si>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</si>
  <si>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</si>
  <si>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</si>
  <si>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</si>
  <si>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</si>
  <si>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</si>
  <si>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</si>
  <si>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</si>
  <si>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</si>
  <si>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</si>
  <si>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</si>
  <si>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</si>
  <si>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</si>
  <si>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</si>
  <si>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</si>
  <si>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</si>
  <si>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</si>
  <si>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</si>
  <si>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</si>
  <si>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</si>
  <si>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</si>
  <si>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</si>
  <si>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</si>
  <si>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</si>
  <si>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</si>
  <si>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</si>
  <si>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</si>
  <si>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</si>
  <si>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</si>
  <si>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</si>
  <si>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</si>
  <si>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</si>
  <si>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</si>
  <si>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</si>
  <si>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</si>
  <si>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</si>
  <si>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</si>
  <si>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</si>
  <si>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</si>
  <si>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</si>
  <si>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</si>
  <si>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</si>
  <si>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</si>
  <si>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</si>
  <si>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</si>
  <si>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</si>
  <si>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</si>
  <si>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</si>
  <si>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</si>
  <si>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</si>
  <si>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</si>
  <si>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</si>
  <si>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</si>
  <si>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</si>
  <si>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</si>
  <si>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</si>
  <si>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</si>
  <si>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</si>
  <si>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</si>
  <si>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DV - TP=TPH_2011|IUS=7074a923-7266-4fed-9f78-13736e654f58~91b4e4cd-a610-4b70-a928-8d50c0e6a72b~A311B12B-026F-47CC-8D35-8E994906C86E</t>
  </si>
  <si>
    <t>DV - TP=TPH_2011|IUS=7074a923-7266-4fed-9f78-13736e654f58~91b4e4cd-a610-4b70-a928-8d50c0e6a72b~2bbb856c-6853-4817-bd36-6588b42cf321</t>
  </si>
  <si>
    <t>DV - TP=TPH_2011|IUS=7074a923-7266-4fed-9f78-13736e654f58~91b4e4cd-a610-4b70-a928-8d50c0e6a72b~c7956109-9bdf-48ea-ba90-4256a467ab38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</si>
  <si>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</si>
  <si>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</si>
  <si>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</si>
  <si>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</si>
  <si>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</si>
  <si>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</si>
  <si>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</si>
  <si>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</si>
  <si>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</si>
  <si>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</si>
  <si>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</si>
  <si>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</si>
  <si>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</si>
  <si>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</si>
  <si>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</si>
  <si>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TP=MRT|IUS=549b1d40-e1bd-4cd2-b16b-fcafa02d3e14~784D95D4-0CE0-45D9-BAFF-C9D19082FFDD~A311B12B-026F-47CC-8D35-8E994906C86E</t>
  </si>
  <si>
    <t>TP - TP=MRT|IUS=549b1d40-e1bd-4cd2-b16b-fcafa02d3e14~784D95D4-0CE0-45D9-BAFF-C9D19082FFDD~A311B12B-026F-47CC-8D35-8E994906C86E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</si>
  <si>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</si>
  <si>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</si>
  <si>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</si>
  <si>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</si>
  <si>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</si>
  <si>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</si>
  <si>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</si>
  <si>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</si>
  <si>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</si>
  <si>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</si>
  <si>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</si>
  <si>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</si>
  <si>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</si>
  <si>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</si>
  <si>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</si>
  <si>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</si>
  <si>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</si>
  <si>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</si>
  <si>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</si>
  <si>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</si>
  <si>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</si>
  <si>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</si>
  <si>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</si>
  <si>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</si>
  <si>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</si>
  <si>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</si>
  <si>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</si>
  <si>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</si>
  <si>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Број лекара на 1 000 становника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</si>
  <si>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</si>
  <si>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</si>
  <si>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</si>
  <si>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</si>
  <si>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</si>
  <si>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</si>
  <si>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</si>
  <si>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</si>
  <si>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</si>
  <si>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</si>
  <si>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</si>
  <si>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</si>
  <si>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</si>
  <si>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</si>
  <si>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</si>
  <si>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</si>
  <si>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</si>
  <si>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</si>
  <si>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</si>
  <si>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</si>
  <si>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</si>
  <si>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</si>
  <si>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</si>
  <si>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</si>
  <si>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</si>
  <si>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</si>
  <si>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</si>
  <si>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</si>
  <si>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</si>
  <si>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</si>
  <si>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</si>
  <si>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</si>
  <si>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</si>
  <si>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</si>
  <si>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</si>
  <si>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</si>
  <si>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</si>
  <si>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</si>
  <si>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</si>
  <si>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>Coverage of children by preparatory preschool programme</t>
  </si>
  <si>
    <t>Do not pay</t>
  </si>
  <si>
    <t>Pay the full cost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</si>
  <si>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</si>
  <si>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</si>
  <si>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</si>
  <si>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</si>
  <si>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</si>
  <si>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</si>
  <si>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</si>
  <si>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</si>
  <si>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</si>
  <si>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</si>
  <si>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</si>
  <si>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</si>
  <si>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</si>
  <si>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</si>
  <si>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t>Number of doctors per 1,000 inhabitants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</si>
  <si>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</si>
  <si>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</si>
  <si>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</si>
  <si>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</si>
  <si>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</si>
  <si>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</si>
  <si>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</si>
  <si>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</si>
  <si>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</si>
  <si>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</si>
  <si>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</si>
  <si>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</si>
  <si>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</si>
  <si>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</si>
  <si>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</si>
  <si>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</si>
  <si>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</si>
  <si>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</si>
  <si>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</si>
  <si>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</si>
  <si>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</si>
  <si>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</si>
  <si>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</si>
  <si>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</si>
  <si>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</si>
  <si>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</si>
  <si>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</si>
  <si>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</si>
  <si>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</si>
  <si>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</si>
  <si>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</si>
  <si>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</si>
  <si>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</si>
  <si>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</si>
  <si>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</si>
  <si>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</si>
  <si>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</si>
  <si>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</si>
  <si>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</si>
  <si>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</si>
  <si>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</si>
  <si>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</si>
  <si>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</si>
  <si>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</si>
  <si>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</si>
  <si>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</si>
  <si>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</si>
  <si>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</si>
  <si>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</si>
  <si>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</si>
  <si>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</si>
  <si>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</si>
  <si>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</si>
  <si>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</si>
  <si>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</si>
  <si>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</si>
  <si>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</si>
  <si>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</si>
  <si>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</si>
  <si>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</si>
  <si>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</si>
  <si>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</si>
  <si>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</si>
  <si>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</si>
  <si>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</si>
  <si>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</si>
  <si>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</si>
  <si>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</si>
  <si>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</si>
  <si>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</si>
  <si>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</si>
  <si>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</si>
  <si>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</si>
  <si>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</si>
  <si>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</si>
  <si>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</si>
  <si>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</si>
  <si>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</si>
  <si>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</si>
  <si>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</si>
  <si>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</si>
  <si>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</si>
  <si>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</si>
  <si>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</si>
  <si>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</si>
  <si>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</si>
  <si>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</si>
  <si>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</si>
  <si>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</si>
  <si>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</si>
  <si>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</si>
  <si>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</si>
  <si>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</si>
  <si>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</si>
  <si>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</si>
  <si>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</si>
  <si>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</si>
  <si>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</si>
  <si>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</si>
  <si>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</si>
  <si>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</si>
  <si>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</si>
  <si>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</si>
  <si>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</si>
  <si>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</si>
  <si>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</si>
  <si>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</si>
  <si>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</si>
  <si>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</si>
  <si>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</si>
  <si>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</si>
  <si>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</si>
  <si>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</si>
  <si>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</si>
  <si>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</si>
  <si>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</si>
  <si>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</si>
  <si>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</si>
  <si>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</si>
  <si>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</si>
  <si>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</si>
  <si>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</si>
  <si>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</si>
  <si>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</si>
  <si>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</si>
  <si>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</si>
  <si>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</si>
  <si>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</si>
  <si>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$B$28:$C$28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</si>
  <si>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</si>
  <si>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</si>
  <si>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</si>
  <si>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</si>
  <si>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</si>
  <si>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</si>
  <si>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</si>
  <si>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</si>
  <si>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</si>
  <si>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</si>
  <si>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</si>
  <si>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</si>
  <si>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</si>
  <si>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</si>
  <si>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</si>
  <si>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</si>
  <si>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</si>
  <si>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</si>
  <si>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</si>
  <si>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</si>
  <si>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</si>
  <si>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</si>
  <si>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</si>
  <si>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</si>
  <si>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</si>
  <si>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</si>
  <si>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</si>
  <si>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</si>
  <si>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</si>
  <si>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</si>
  <si>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</si>
  <si>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</si>
  <si>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</si>
  <si>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</si>
  <si>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</si>
  <si>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</si>
  <si>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</si>
  <si>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</si>
  <si>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</si>
  <si>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</si>
  <si>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</si>
  <si>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</si>
  <si>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</si>
  <si>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</si>
  <si>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</si>
  <si>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</si>
  <si>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</si>
  <si>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</si>
  <si>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</si>
  <si>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</si>
  <si>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</si>
  <si>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</si>
  <si>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</si>
  <si>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</si>
  <si>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</si>
  <si>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</si>
  <si>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Број породица корисника новчане социјалне помоћи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</si>
  <si>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</si>
  <si>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</si>
  <si>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</si>
  <si>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</si>
  <si>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</si>
  <si>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</si>
  <si>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</si>
  <si>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градско</t>
  </si>
  <si>
    <t>остало</t>
  </si>
  <si>
    <t>1 дете</t>
  </si>
  <si>
    <t>2 детета</t>
  </si>
  <si>
    <t>3 детета</t>
  </si>
  <si>
    <t>4 детета</t>
  </si>
  <si>
    <t>5 и више деце</t>
  </si>
  <si>
    <t>Просечан број чланова домаћинства, 2011.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</si>
  <si>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</si>
  <si>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</si>
  <si>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</si>
  <si>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</si>
  <si>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</si>
  <si>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</si>
  <si>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</si>
  <si>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</si>
  <si>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</si>
  <si>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</si>
  <si>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</si>
  <si>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</si>
  <si>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</si>
  <si>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</si>
  <si>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</si>
  <si>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</si>
  <si>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</si>
  <si>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</si>
  <si>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</si>
  <si>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</si>
  <si>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</si>
  <si>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</si>
  <si>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</si>
  <si>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</si>
  <si>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</si>
  <si>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</si>
  <si>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</si>
  <si>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</si>
  <si>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</si>
  <si>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</si>
  <si>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</si>
  <si>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</si>
  <si>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</si>
  <si>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</si>
  <si>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</si>
  <si>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</si>
  <si>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</si>
  <si>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</si>
  <si>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</si>
  <si>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</si>
  <si>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</si>
  <si>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</si>
  <si>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</si>
  <si>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</si>
  <si>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</si>
  <si>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</si>
  <si>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</si>
  <si>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</si>
  <si>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</si>
  <si>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</si>
  <si>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</si>
  <si>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</si>
  <si>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</si>
  <si>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</si>
  <si>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</si>
  <si>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</si>
  <si>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</si>
  <si>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</si>
  <si>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</si>
  <si>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</si>
  <si>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</si>
  <si>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</si>
  <si>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</si>
  <si>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</si>
  <si>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</si>
  <si>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</si>
  <si>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</si>
  <si>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</si>
  <si>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</si>
  <si>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</si>
  <si>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</si>
  <si>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</si>
  <si>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</si>
  <si>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</si>
  <si>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</si>
  <si>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</si>
  <si>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</si>
  <si>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</si>
  <si>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</si>
  <si>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</si>
  <si>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</si>
  <si>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</si>
  <si>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</si>
  <si>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</si>
  <si>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</si>
  <si>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</si>
  <si>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</si>
  <si>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</si>
  <si>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</si>
  <si>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</si>
  <si>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</si>
  <si>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</si>
  <si>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</si>
  <si>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</si>
  <si>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</si>
  <si>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</si>
  <si>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</si>
  <si>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</si>
  <si>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</si>
  <si>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</si>
  <si>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</si>
  <si>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</si>
  <si>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</si>
  <si>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</si>
  <si>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</si>
  <si>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</si>
  <si>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</si>
  <si>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</si>
  <si>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</si>
  <si>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</si>
  <si>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</si>
  <si>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</si>
  <si>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</si>
  <si>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</si>
  <si>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</si>
  <si>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</si>
  <si>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</si>
  <si>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</si>
  <si>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</si>
  <si>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</si>
  <si>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</si>
  <si>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</si>
  <si>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</si>
  <si>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</si>
  <si>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</si>
  <si>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</si>
  <si>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</si>
  <si>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</si>
  <si>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</si>
  <si>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</si>
  <si>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</si>
  <si>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</si>
  <si>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</si>
  <si>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</si>
  <si>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</si>
  <si>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</si>
  <si>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</si>
  <si>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</si>
  <si>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</si>
  <si>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</si>
  <si>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</si>
  <si>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</si>
  <si>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</si>
  <si>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</si>
  <si>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</si>
  <si>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</si>
  <si>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</si>
  <si>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</si>
  <si>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</si>
  <si>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</si>
  <si>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</si>
  <si>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</si>
  <si>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</si>
  <si>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</si>
  <si>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</si>
  <si>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</si>
  <si>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</si>
  <si>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</si>
  <si>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</si>
  <si>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</si>
  <si>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</si>
  <si>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</si>
  <si>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</si>
  <si>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TP=TPH_2011|IUS=63e105b5-03a2-4629-8751-b2b2e9460c28~784D95D4-0CE0-45D9-BAFF-C9D19082FFDD~A311B12B-026F-47CC-8D35-8E994906C86E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</si>
  <si>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</si>
  <si>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</si>
  <si>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</si>
  <si>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</si>
  <si>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</si>
  <si>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</si>
  <si>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</si>
  <si>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</si>
  <si>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</si>
  <si>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Породице са децом према броју деце (%) , 2011.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</si>
  <si>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</si>
  <si>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</si>
  <si>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</si>
  <si>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</si>
  <si>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</si>
  <si>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</si>
  <si>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</si>
  <si>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</si>
  <si>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</si>
  <si>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</si>
  <si>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</si>
  <si>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</si>
  <si>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</si>
  <si>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</si>
  <si>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</si>
  <si>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</si>
  <si>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</si>
  <si>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</si>
  <si>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</si>
  <si>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</si>
  <si>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</si>
  <si>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</si>
  <si>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</si>
  <si>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</si>
  <si>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</si>
  <si>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</si>
  <si>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</si>
  <si>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</si>
  <si>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</si>
  <si>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</si>
  <si>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</si>
  <si>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</si>
  <si>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</si>
  <si>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</si>
  <si>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</si>
  <si>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</si>
  <si>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t>одојчад</t>
  </si>
  <si>
    <t>infants</t>
  </si>
  <si>
    <t>&lt; 7 days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</si>
  <si>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</si>
  <si>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</si>
  <si>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</si>
  <si>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&lt; 7 дана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</si>
  <si>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</si>
  <si>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</si>
  <si>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</si>
  <si>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</si>
  <si>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</si>
  <si>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</si>
  <si>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</si>
  <si>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</si>
  <si>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</si>
  <si>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</si>
  <si>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</si>
  <si>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</si>
  <si>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</si>
  <si>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</si>
  <si>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</si>
  <si>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</si>
  <si>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</si>
  <si>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</si>
  <si>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</si>
  <si>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</si>
  <si>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At discount price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</si>
  <si>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</si>
  <si>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</si>
  <si>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</si>
  <si>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</si>
  <si>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</si>
  <si>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</si>
  <si>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</si>
  <si>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</si>
  <si>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</si>
  <si>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</si>
  <si>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</si>
  <si>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</si>
  <si>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</si>
  <si>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</si>
  <si>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</si>
  <si>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</si>
  <si>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</si>
  <si>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</si>
  <si>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</si>
  <si>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</si>
  <si>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</si>
  <si>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</si>
  <si>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</si>
  <si>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</si>
  <si>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</si>
  <si>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</si>
  <si>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</si>
  <si>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</si>
  <si>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</si>
  <si>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</si>
  <si>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</si>
  <si>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</si>
  <si>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</si>
  <si>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</si>
  <si>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</si>
  <si>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</si>
  <si>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</si>
  <si>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</si>
  <si>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</si>
  <si>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</si>
  <si>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</si>
  <si>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</si>
  <si>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</si>
  <si>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</si>
  <si>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</si>
  <si>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</si>
  <si>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</si>
  <si>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</si>
  <si>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</si>
  <si>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</si>
  <si>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</si>
  <si>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</si>
  <si>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</si>
  <si>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</si>
  <si>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</si>
  <si>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</si>
  <si>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</si>
  <si>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</si>
  <si>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</si>
  <si>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</si>
  <si>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</si>
  <si>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</si>
  <si>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</si>
  <si>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</si>
  <si>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</si>
  <si>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</si>
  <si>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</si>
  <si>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</si>
  <si>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</si>
  <si>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Удео корисника државних домова за смештај старих, старијих од 65 година у укупном броју старијих од 65 година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</si>
  <si>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</si>
  <si>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</si>
  <si>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</si>
  <si>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</si>
  <si>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</si>
  <si>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</si>
  <si>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</si>
  <si>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</si>
  <si>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</si>
  <si>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</si>
  <si>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</si>
  <si>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</si>
  <si>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</si>
  <si>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</si>
  <si>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</si>
  <si>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</si>
  <si>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</si>
  <si>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</si>
  <si>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</si>
  <si>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</si>
  <si>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</si>
  <si>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</si>
  <si>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</si>
  <si>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</si>
  <si>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</si>
  <si>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</si>
  <si>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</si>
  <si>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</si>
  <si>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</si>
  <si>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</si>
  <si>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</si>
  <si>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</si>
  <si>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</si>
  <si>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</si>
  <si>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</si>
  <si>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</si>
  <si>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</si>
  <si>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</si>
  <si>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</si>
  <si>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</si>
  <si>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</si>
  <si>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</si>
  <si>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</si>
  <si>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120</t>
  </si>
  <si>
    <t>Chart 74</t>
  </si>
  <si>
    <t>Chart 170</t>
  </si>
  <si>
    <t>Chart 181</t>
  </si>
  <si>
    <t>Chart 184</t>
  </si>
  <si>
    <t>$B$20:$C$20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</si>
  <si>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</si>
  <si>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</si>
  <si>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</si>
  <si>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</si>
  <si>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</si>
  <si>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</si>
  <si>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</si>
  <si>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</si>
  <si>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</si>
  <si>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</si>
  <si>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</si>
  <si>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</si>
  <si>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</si>
  <si>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</si>
  <si>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</si>
  <si>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</si>
  <si>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</si>
  <si>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</si>
  <si>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</si>
  <si>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</si>
  <si>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</si>
  <si>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</si>
  <si>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</si>
  <si>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</si>
  <si>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</si>
  <si>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</si>
  <si>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</si>
  <si>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</si>
  <si>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</si>
  <si>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</si>
  <si>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</si>
  <si>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</si>
  <si>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</si>
  <si>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</si>
  <si>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</si>
  <si>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</si>
  <si>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</si>
  <si>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</si>
  <si>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</si>
  <si>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</si>
  <si>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</si>
  <si>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</si>
  <si>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</si>
  <si>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</si>
  <si>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</si>
  <si>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</si>
  <si>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</si>
  <si>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</si>
  <si>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</si>
  <si>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</si>
  <si>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</si>
  <si>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</si>
  <si>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</si>
  <si>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</si>
  <si>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</si>
  <si>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</si>
  <si>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</si>
  <si>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</si>
  <si>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</si>
  <si>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</si>
  <si>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</si>
  <si>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</si>
  <si>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</si>
  <si>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</si>
  <si>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</si>
  <si>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</si>
  <si>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</si>
  <si>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</si>
  <si>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</si>
  <si>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</si>
  <si>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</si>
  <si>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</si>
  <si>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</si>
  <si>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</si>
  <si>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</si>
  <si>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</si>
  <si>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</si>
  <si>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</si>
  <si>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</si>
  <si>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</si>
  <si>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</si>
  <si>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</si>
  <si>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</si>
  <si>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</si>
  <si>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</si>
  <si>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</si>
  <si>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</si>
  <si>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</si>
  <si>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</si>
  <si>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</si>
  <si>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</si>
  <si>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</si>
  <si>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</si>
  <si>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</si>
  <si>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</si>
  <si>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</si>
  <si>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</si>
  <si>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</si>
  <si>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</si>
  <si>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</si>
  <si>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</si>
  <si>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</si>
  <si>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</si>
  <si>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</si>
  <si>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</si>
  <si>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TP=TPH_2011|IUS=8cb52a10-55c1-40a3-be1d-9a16226795ae~B602B58B-6879-4188-9D49-DD833281FE4E~A311B12B-026F-47CC-8D35-8E994906C86E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</si>
  <si>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</si>
  <si>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</si>
  <si>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</si>
  <si>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</si>
  <si>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</si>
  <si>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</si>
  <si>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</si>
  <si>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</si>
  <si>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</si>
  <si>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</si>
  <si>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</si>
  <si>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</si>
  <si>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</si>
  <si>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</si>
  <si>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</si>
  <si>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</si>
  <si>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</si>
  <si>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</si>
  <si>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</si>
  <si>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</si>
  <si>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</si>
  <si>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</si>
  <si>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</si>
  <si>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</si>
  <si>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</si>
  <si>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</si>
  <si>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</si>
  <si>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</si>
  <si>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</si>
  <si>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</si>
  <si>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</si>
  <si>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</si>
  <si>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</si>
  <si>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</si>
  <si>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</si>
  <si>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</si>
  <si>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</si>
  <si>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</si>
  <si>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</si>
  <si>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</si>
  <si>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</si>
  <si>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</si>
  <si>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</si>
  <si>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</si>
  <si>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</si>
  <si>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</si>
  <si>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</si>
  <si>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</si>
  <si>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</si>
  <si>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</si>
  <si>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</si>
  <si>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</si>
  <si>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</si>
  <si>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</si>
  <si>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</si>
  <si>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</si>
  <si>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</si>
  <si>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</si>
  <si>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</si>
  <si>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</si>
  <si>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</si>
  <si>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</si>
  <si>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</si>
  <si>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251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</si>
  <si>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</si>
  <si>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</si>
  <si>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</si>
  <si>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</si>
  <si>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</si>
  <si>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</si>
  <si>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</si>
  <si>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</si>
  <si>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</si>
  <si>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TP=MRT|IUS=afdef5da-b8b6-4620-9b91-d183fcde91c1~cd60cbd1-1f82-4aa0-adf8-4d66e145c512~A311B12B-026F-47CC-8D35-8E994906C86E</t>
  </si>
  <si>
    <t>TP - TP=MRT|IUS=afdef5da-b8b6-4620-9b91-d183fcde91c1~cd60cbd1-1f82-4aa0-adf8-4d66e145c512~A311B12B-026F-47CC-8D35-8E994906C86E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</si>
  <si>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</si>
  <si>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</si>
  <si>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TP=TPH_2016|IUS=8aa9c39b-be5c-478f-afe3-0eb3caee7db2~784D95D4-0CE0-45D9-BAFF-C9D19082FFDD~A311B12B-026F-47CC-8D35-8E994906C86E</t>
  </si>
  <si>
    <t>DV - TP=TPH_2016|IUS=8aa9c39b-be5c-478f-afe3-0eb3caee7db2~784D95D4-0CE0-45D9-BAFF-C9D19082FFDD~5B840D1E-1143-4C88-9451-17FEA79E2BBD</t>
  </si>
  <si>
    <t>DV - TP=TPH_2016|IUS=8aa9c39b-be5c-478f-afe3-0eb3caee7db2~784D95D4-0CE0-45D9-BAFF-C9D19082FFDD~A4AF6DD2-2467-454F-BC9D-5042DAAD4EA2</t>
  </si>
  <si>
    <t>DV - TP=TPH_2016|IUS=3af08de3-37fe-4f19-b4c8-d06a741b8cb1~784D95D4-0CE0-45D9-BAFF-C9D19082FFDD~A311B12B-026F-47CC-8D35-8E994906C86E</t>
  </si>
  <si>
    <t>DV - TP=TPH_2016|IUS=3af08de3-37fe-4f19-b4c8-d06a741b8cb1~784D95D4-0CE0-45D9-BAFF-C9D19082FFDD~5B840D1E-1143-4C88-9451-17FEA79E2BBD</t>
  </si>
  <si>
    <t>DV - TP=TPH_2016|IUS=3af08de3-37fe-4f19-b4c8-d06a741b8cb1~784D95D4-0CE0-45D9-BAFF-C9D19082FFDD~A4AF6DD2-2467-454F-BC9D-5042DAAD4EA2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</si>
  <si>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</si>
  <si>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</si>
  <si>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</si>
  <si>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</si>
  <si>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</si>
  <si>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</si>
  <si>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</si>
  <si>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</si>
  <si>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</si>
  <si>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DV - TP=MRT|IUS=cd73e04b-b8ff-4f52-8fe3-2fef5a39b083~db4aadc2-9b8a-4c0c-8b4d-055d64000fb3~A311B12B-026F-47CC-8D35-8E994906C86E</t>
  </si>
  <si>
    <t>TP - TP=MRT|IUS=cd73e04b-b8ff-4f52-8fe3-2fef5a39b083~db4aadc2-9b8a-4c0c-8b4d-055d64000fb3~A311B12B-026F-47CC-8D35-8E994906C86E</t>
  </si>
  <si>
    <t>DV - TP=MRT|IUS=b9d6b528-8a92-4270-b45c-aab59377afb1~db4aadc2-9b8a-4c0c-8b4d-055d64000fb3~A311B12B-026F-47CC-8D35-8E994906C86E</t>
  </si>
  <si>
    <t>TP - TP=MRT|IUS=b9d6b528-8a92-4270-b45c-aab59377afb1~db4aadc2-9b8a-4c0c-8b4d-055d64000fb3~A311B12B-026F-47CC-8D35-8E994906C86E</t>
  </si>
  <si>
    <t>DV - TP=MRT|IUS=55c29509-35aa-49bb-913f-b3109c96f588~db4aadc2-9b8a-4c0c-8b4d-055d64000fb3~A311B12B-026F-47CC-8D35-8E994906C86E</t>
  </si>
  <si>
    <t>TP - TP=MRT|IUS=55c29509-35aa-49bb-913f-b3109c96f588~db4aadc2-9b8a-4c0c-8b4d-055d64000fb3~A311B12B-026F-47CC-8D35-8E994906C86E</t>
  </si>
  <si>
    <t>DV - TP=MRT|IUS=293c7c8c-1f8f-480c-b1a0-ddd251129ed6~db4aadc2-9b8a-4c0c-8b4d-055d64000fb3~A311B12B-026F-47CC-8D35-8E994906C86E</t>
  </si>
  <si>
    <t>TP - TP=MRT|IUS=293c7c8c-1f8f-480c-b1a0-ddd251129ed6~db4aadc2-9b8a-4c0c-8b4d-055d64000fb3~A311B12B-026F-47CC-8D35-8E994906C86E</t>
  </si>
  <si>
    <t>DV - TP=MRT|IUS=551fa32a-0da5-46da-a735-92fda434d136~db4aadc2-9b8a-4c0c-8b4d-055d64000fb3~A311B12B-026F-47CC-8D35-8E994906C86E</t>
  </si>
  <si>
    <t>TP - TP=MRT|IUS=551fa32a-0da5-46da-a735-92fda434d136~db4aadc2-9b8a-4c0c-8b4d-055d64000fb3~A311B12B-026F-47CC-8D35-8E994906C86E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</si>
  <si>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</si>
  <si>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</si>
  <si>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</si>
  <si>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деце</t>
  </si>
  <si>
    <t>Лекари - здравствена заштита жена</t>
  </si>
  <si>
    <t>Лекари - здравствена заштита одраслог становништва</t>
  </si>
  <si>
    <t>Лекари - здравствена заштита школске деце и омладине</t>
  </si>
  <si>
    <t>Стоматолози - стоматолошка заштита деце, школске деце и омладине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</si>
  <si>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</si>
  <si>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</si>
  <si>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</si>
  <si>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</si>
  <si>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</si>
  <si>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</si>
  <si>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</si>
  <si>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</si>
  <si>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државних домова за смештај старих, старијих од 65 година у укупном броју старијих од 65 година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</si>
  <si>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</si>
  <si>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</si>
  <si>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</si>
  <si>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</si>
  <si>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</si>
  <si>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</si>
  <si>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</si>
  <si>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</si>
  <si>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</si>
  <si>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</si>
  <si>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</si>
  <si>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</si>
  <si>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</si>
  <si>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</si>
  <si>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</si>
  <si>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</si>
  <si>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</si>
  <si>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</si>
  <si>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</si>
  <si>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</si>
  <si>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</si>
  <si>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4</t>
    </r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</si>
  <si>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</si>
  <si>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</si>
  <si>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</si>
  <si>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</si>
  <si>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</si>
  <si>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</si>
  <si>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</si>
  <si>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</si>
  <si>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</si>
  <si>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</si>
  <si>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</si>
  <si>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</si>
  <si>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</si>
  <si>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</si>
  <si>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</si>
  <si>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</si>
  <si>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</si>
  <si>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</si>
  <si>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</si>
  <si>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</si>
  <si>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</si>
  <si>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</si>
  <si>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r>
      <t>Лекари  ─ здравствена заштита деце (</t>
    </r>
    <r>
      <rPr>
        <sz val="12"/>
        <rFont val="Arial"/>
        <family val="2"/>
      </rPr>
      <t>на 1 000 становника</t>
    </r>
    <r>
      <rPr>
        <sz val="14"/>
        <rFont val="Arial"/>
        <family val="2"/>
      </rPr>
      <t>)</t>
    </r>
  </si>
  <si>
    <r>
      <t>Лекари ─ здравствена заштита школске деце и омладине
(</t>
    </r>
    <r>
      <rPr>
        <sz val="12"/>
        <rFont val="Arial"/>
        <family val="2"/>
      </rPr>
      <t>на 1 000 становника</t>
    </r>
    <r>
      <rPr>
        <sz val="14"/>
        <rFont val="Arial"/>
        <family val="2"/>
      </rPr>
      <t>)</t>
    </r>
  </si>
  <si>
    <r>
      <t>Стоматолози ─ стоматолошка заштита деце, школске деце и омладине (</t>
    </r>
    <r>
      <rPr>
        <sz val="12"/>
        <rFont val="Arial"/>
        <family val="2"/>
      </rPr>
      <t>на 1 000 становника</t>
    </r>
    <r>
      <rPr>
        <sz val="14"/>
        <rFont val="Arial"/>
        <family val="2"/>
      </rPr>
      <t>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</si>
  <si>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</t>
    </r>
    <r>
      <rPr>
        <sz val="14"/>
        <rFont val="Arial"/>
        <family val="2"/>
      </rPr>
      <t>)</t>
    </r>
  </si>
  <si>
    <r>
      <t>Лекари ─ здравствена заштита жена (</t>
    </r>
    <r>
      <rPr>
        <sz val="12"/>
        <rFont val="Arial"/>
        <family val="2"/>
      </rPr>
      <t>на 1 000 становника</t>
    </r>
    <r>
      <rPr>
        <sz val="14"/>
        <rFont val="Arial"/>
        <family val="2"/>
      </rPr>
      <t>)</t>
    </r>
  </si>
  <si>
    <t>Малолетни учиниоци кривичних дела (14─17 година) којима су изречене кривичне санкције према месту извршења</t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</si>
  <si>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2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</si>
  <si>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2</t>
    </r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</si>
  <si>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</si>
  <si>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</si>
  <si>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</si>
  <si>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</si>
  <si>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</si>
  <si>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</si>
  <si>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</si>
  <si>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</si>
  <si>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</si>
  <si>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</si>
  <si>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</si>
  <si>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</si>
  <si>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</si>
  <si>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</si>
  <si>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</si>
  <si>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</si>
  <si>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</si>
  <si>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</si>
  <si>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</si>
  <si>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</si>
  <si>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</si>
  <si>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</si>
  <si>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</si>
  <si>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</si>
  <si>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</si>
  <si>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</si>
  <si>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</si>
  <si>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</si>
  <si>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</si>
  <si>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</si>
  <si>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</si>
  <si>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</si>
  <si>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</si>
  <si>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</si>
  <si>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</si>
  <si>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</si>
  <si>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r>
      <t>Doctors ─ child healthcare (</t>
    </r>
    <r>
      <rPr>
        <sz val="12"/>
        <rFont val="Arial"/>
        <family val="2"/>
      </rPr>
      <t>per 1,000 inhabitants</t>
    </r>
    <r>
      <rPr>
        <sz val="14"/>
        <rFont val="Arial"/>
        <family val="2"/>
      </rPr>
      <t>)</t>
    </r>
  </si>
  <si>
    <r>
      <t>Doctors ─ healthcare of school children and youth (</t>
    </r>
    <r>
      <rPr>
        <sz val="12"/>
        <rFont val="Arial"/>
        <family val="2"/>
      </rPr>
      <t>per 1,000 inhabitants</t>
    </r>
    <r>
      <rPr>
        <sz val="14"/>
        <rFont val="Arial"/>
        <family val="2"/>
      </rPr>
      <t>)</t>
    </r>
  </si>
  <si>
    <r>
      <t>Doctors ─ adult population healthcare (</t>
    </r>
    <r>
      <rPr>
        <sz val="12"/>
        <rFont val="Arial"/>
        <family val="2"/>
      </rPr>
      <t>per 1,000 inhabitants</t>
    </r>
    <r>
      <rPr>
        <sz val="14"/>
        <rFont val="Arial"/>
        <family val="2"/>
      </rPr>
      <t>)</t>
    </r>
  </si>
  <si>
    <r>
      <t>Dentists ─ dental healthcare of children, school children and youth (</t>
    </r>
    <r>
      <rPr>
        <sz val="12"/>
        <rFont val="Arial"/>
        <family val="2"/>
      </rPr>
      <t>per 1,000 inhabitants</t>
    </r>
    <r>
      <rPr>
        <sz val="14"/>
        <rFont val="Arial"/>
        <family val="2"/>
      </rPr>
      <t>)</t>
    </r>
  </si>
  <si>
    <r>
      <t>Doctors ─ women's healthcare (</t>
    </r>
    <r>
      <rPr>
        <sz val="12"/>
        <rFont val="Arial"/>
        <family val="2"/>
      </rPr>
      <t>per 1,000 inhabitants</t>
    </r>
    <r>
      <rPr>
        <sz val="14"/>
        <rFont val="Arial"/>
        <family val="2"/>
      </rPr>
      <t>)</t>
    </r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</si>
  <si>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</si>
  <si>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</si>
  <si>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</si>
  <si>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</si>
  <si>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</si>
  <si>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</si>
  <si>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</si>
  <si>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</si>
  <si>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</si>
  <si>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DV - TP=TPH_2016|IUS=39588204-86ba-4a3a-a41f-45bf832b39d6~784D95D4-0CE0-45D9-BAFF-C9D19082FFDD~A311B12B-026F-47CC-8D35-8E994906C86E</t>
  </si>
  <si>
    <t>DV - TP=TPH_2016|IUS=cc218562-729e-4428-ab94-8260e909b6c2~f65eb32f-a909-4087-97b1-06de0101483d~A311B12B-026F-47CC-8D35-8E994906C86E</t>
  </si>
  <si>
    <t>DV - TP=TPH_2016|IUS=9b553176-a3f2-4b2e-93d6-45dfe3e7ed6f~784D95D4-0CE0-45D9-BAFF-C9D19082FFDD~A311B12B-026F-47CC-8D35-8E994906C86E</t>
  </si>
  <si>
    <t>DV - TP=TPH_2016|IUS=1aeed8a9-accf-4c00-8942-f983c0bea025~f65eb32f-a909-4087-97b1-06de0101483d~A311B12B-026F-47CC-8D35-8E994906C86E</t>
  </si>
  <si>
    <t>DV - TP=TPH_2016|IUS=438b75fa-b3c4-4b9e-85de-733c64821df1~B602B58B-6879-4188-9D49-DD833281FE4E~15D02518-65E3-44C8-9A50-ACE5BFF371F8</t>
  </si>
  <si>
    <t>DV - TP=TPH_2016|IUS=59854FF8-91D3-418E-8C21-452042084FCA~B602B58B-6879-4188-9D49-DD833281FE4E~15D02518-65E3-44C8-9A50-ACE5BFF371F8</t>
  </si>
  <si>
    <t>DV - TP=TPH_2016|IUS=7609c3dc-009f-4ac2-a7c8-eee73e02f0ca~784D95D4-0CE0-45D9-BAFF-C9D19082FFDD~A311B12B-026F-47CC-8D35-8E994906C86E</t>
  </si>
  <si>
    <t>DV - TP=TPH_2016|IUS=ede54558-02cc-483e-aa62-0de8c8ba65f2~4F5FCB7B-B738-463D-B124-1DFDD5678A26~A311B12B-026F-47CC-8D35-8E994906C86E</t>
  </si>
  <si>
    <t>DV - TP=TPH_2016|IUS=61b2c063-3edb-48b0-bcc2-e63cdc46ecf4~784D95D4-0CE0-45D9-BAFF-C9D19082FFDD~A311B12B-026F-47CC-8D35-8E994906C86E</t>
  </si>
  <si>
    <t>DV - TP=TPH_2016|IUS=c82952af-ad15-4436-b6ec-c9e4a5570943~b7abfa75-8d0e-4ae6-b2b6-d12801cb9478~A311B12B-026F-47CC-8D35-8E994906C86E</t>
  </si>
  <si>
    <t>DV - TP=TPH_2016|IUS=cd73e04b-b8ff-4f52-8fe3-2fef5a39b083~db4aadc2-9b8a-4c0c-8b4d-055d64000fb3~A311B12B-026F-47CC-8D35-8E994906C86E</t>
  </si>
  <si>
    <t>DV - TP=TPH_2016|IUS=551fa32a-0da5-46da-a735-92fda434d136~db4aadc2-9b8a-4c0c-8b4d-055d64000fb3~A311B12B-026F-47CC-8D35-8E994906C86E</t>
  </si>
  <si>
    <t>DV - TP=TPH_2016|IUS=55c29509-35aa-49bb-913f-b3109c96f588~db4aadc2-9b8a-4c0c-8b4d-055d64000fb3~A311B12B-026F-47CC-8D35-8E994906C86E</t>
  </si>
  <si>
    <t>DV - TP=TPH_2016|IUS=b9d6b528-8a92-4270-b45c-aab59377afb1~db4aadc2-9b8a-4c0c-8b4d-055d64000fb3~A311B12B-026F-47CC-8D35-8E994906C86E</t>
  </si>
  <si>
    <t>DV - TP=TPH_2016|IUS=293c7c8c-1f8f-480c-b1a0-ddd251129ed6~db4aadc2-9b8a-4c0c-8b4d-055d64000fb3~A311B12B-026F-47CC-8D35-8E994906C86E</t>
  </si>
  <si>
    <t>DV - TP=TPH_2016|IUS=5b19dc9f-2470-4df6-ada2-c4e4db19cd69~784D95D4-0CE0-45D9-BAFF-C9D19082FFDD~A311B12B-026F-47CC-8D35-8E994906C86E</t>
  </si>
  <si>
    <t>DV - TP=TPH_2016|IUS=22258875-47b7-42d5-98a2-af5fb802e40f~b7abfa75-8d0e-4ae6-b2b6-d12801cb9478~A311B12B-026F-47CC-8D35-8E994906C86E</t>
  </si>
  <si>
    <t>DV - TP=TPH_2016|IUS=28a26199-76b6-4e21-b138-fbdc1a6c2db4~B602B58B-6879-4188-9D49-DD833281FE4E~A311B12B-026F-47CC-8D35-8E994906C86E</t>
  </si>
  <si>
    <t>DV - TP=TPH_2016|IUS=549b1d40-e1bd-4cd2-b16b-fcafa02d3e14~784D95D4-0CE0-45D9-BAFF-C9D19082FFDD~A311B12B-026F-47CC-8D35-8E994906C86E</t>
  </si>
  <si>
    <t>Лекари - здравствена заштита деце (на 1000 становника)</t>
  </si>
  <si>
    <t>Лекари - здравствена заштита школске деце и омладине (на 1000 становника)</t>
  </si>
  <si>
    <t>Лекари - здравствена заштита одраслог становништва (на 1000 становника)</t>
  </si>
  <si>
    <t>Стоматолози - стоматолошка заштита деце, школске деце и омладине (на 1000 становника)</t>
  </si>
  <si>
    <t>Лекари - здравствена заштита жена (на 1000 становника)</t>
  </si>
  <si>
    <t>DV - TP=TPH_2016|IUS=ac822945-7126-430d-8d59-7fae14506d51~784D95D4-0CE0-45D9-BAFF-C9D19082FFDD~A311B12B-026F-47CC-8D35-8E994906C86E</t>
  </si>
  <si>
    <t>DV - TP=TPH_2016|IUS=f76db236-e7a8-40be-92f3-691f9efeedce~784D95D4-0CE0-45D9-BAFF-C9D19082FFDD~A311B12B-026F-47CC-8D35-8E994906C86E</t>
  </si>
  <si>
    <t>DV - TP=TPH_2016|IUS=4278c82c-db36-4b67-b132-dfc4308629ec~784D95D4-0CE0-45D9-BAFF-C9D19082FFDD~A311B12B-026F-47CC-8D35-8E994906C86E</t>
  </si>
  <si>
    <t>DV - TP=TPH_2016|IUS=9872d102-cae4-43fb-ab5a-f05c390710cd~784D95D4-0CE0-45D9-BAFF-C9D19082FFDD~A311B12B-026F-47CC-8D35-8E994906C86E</t>
  </si>
  <si>
    <t>DV - TP=TPH_2016|IUS=7b14deff-2355-49f4-b9c0-3a10b1638430~784D95D4-0CE0-45D9-BAFF-C9D19082FFDD~A311B12B-026F-47CC-8D35-8E994906C86E</t>
  </si>
  <si>
    <t>DV - TP=TPH_2016|IUS=b2c9cb69-5038-48af-a45f-038c63b3a64d~784D95D4-0CE0-45D9-BAFF-C9D19082FFDD~A311B12B-026F-47CC-8D35-8E994906C86E</t>
  </si>
  <si>
    <t>DV - TP=TPH_2016|IUS=240f0fb5-072c-42ec-9a6d-e42a41ae82dd~784D95D4-0CE0-45D9-BAFF-C9D19082FFDD~A311B12B-026F-47CC-8D35-8E994906C86E</t>
  </si>
  <si>
    <t>DV - TP=TPH_2016|IUS=64409883-93de-4f38-a67b-f5e66d9395cf~784D95D4-0CE0-45D9-BAFF-C9D19082FFDD~A311B12B-026F-47CC-8D35-8E994906C86E</t>
  </si>
  <si>
    <t>DV - TP=TPH_2016|IUS=33c35d05-2621-439a-a3a6-81763c38a675~B602B58B-6879-4188-9D49-DD833281FE4E~A311B12B-026F-47CC-8D35-8E994906C86E</t>
  </si>
  <si>
    <t>DV - TP=TPH_2016|IUS=33c35d05-2621-439a-a3a6-81763c38a675~B602B58B-6879-4188-9D49-DD833281FE4E~5B840D1E-1143-4C88-9451-17FEA79E2BBD</t>
  </si>
  <si>
    <t>DV - TP=TPH_2016|IUS=33c35d05-2621-439a-a3a6-81763c38a675~B602B58B-6879-4188-9D49-DD833281FE4E~A4AF6DD2-2467-454F-BC9D-5042DAAD4EA2</t>
  </si>
  <si>
    <t>DV - TP=TPH_2016|IUS=41133b84-eef3-41e4-9b17-4d491bebabdf~784D95D4-0CE0-45D9-BAFF-C9D19082FFDD~A311B12B-026F-47CC-8D35-8E994906C86E</t>
  </si>
  <si>
    <t>DV - TP=TPH_2016|IUS=41133b84-eef3-41e4-9b17-4d491bebabdf~784D95D4-0CE0-45D9-BAFF-C9D19082FFDD~5B840D1E-1143-4C88-9451-17FEA79E2BBD</t>
  </si>
  <si>
    <t>DV - TP=TPH_2016|IUS=41133b84-eef3-41e4-9b17-4d491bebabdf~784D95D4-0CE0-45D9-BAFF-C9D19082FFDD~A4AF6DD2-2467-454F-BC9D-5042DAAD4EA2</t>
  </si>
  <si>
    <t>DV - TP=TPH_2016|IUS=9a74a691-c0a5-4b1c-93ea-53ef107fa0af~B602B58B-6879-4188-9D49-DD833281FE4E~A311B12B-026F-47CC-8D35-8E994906C86E</t>
  </si>
  <si>
    <t>DV - TP=TPH_2016|IUS=9a74a691-c0a5-4b1c-93ea-53ef107fa0af~B602B58B-6879-4188-9D49-DD833281FE4E~5B840D1E-1143-4C88-9451-17FEA79E2BBD</t>
  </si>
  <si>
    <t>DV - TP=TPH_2016|IUS=9a74a691-c0a5-4b1c-93ea-53ef107fa0af~B602B58B-6879-4188-9D49-DD833281FE4E~A4AF6DD2-2467-454F-BC9D-5042DAAD4EA2</t>
  </si>
  <si>
    <t>DV - TP=TPH_2016|IUS=077191f0-d9f1-4b8d-911b-55bec3e9c863~B602B58B-6879-4188-9D49-DD833281FE4E~A311B12B-026F-47CC-8D35-8E994906C86E</t>
  </si>
  <si>
    <t>DV - TP=TPH_2016|IUS=077191f0-d9f1-4b8d-911b-55bec3e9c863~B602B58B-6879-4188-9D49-DD833281FE4E~5B840D1E-1143-4C88-9451-17FEA79E2BBD</t>
  </si>
  <si>
    <t>DV - TP=TPH_2016|IUS=077191f0-d9f1-4b8d-911b-55bec3e9c863~B602B58B-6879-4188-9D49-DD833281FE4E~A4AF6DD2-2467-454F-BC9D-5042DAAD4EA2</t>
  </si>
  <si>
    <t>DV - TP=TPH_2016|IUS=dd0f7392-8254-44e1-a8cc-d848c624ba77~B602B58B-6879-4188-9D49-DD833281FE4E~A311B12B-026F-47CC-8D35-8E994906C86E</t>
  </si>
  <si>
    <t>DV - TP=TPH_2016|IUS=dd0f7392-8254-44e1-a8cc-d848c624ba77~B602B58B-6879-4188-9D49-DD833281FE4E~5B840D1E-1143-4C88-9451-17FEA79E2BBD</t>
  </si>
  <si>
    <t>DV - TP=TPH_2016|IUS=dd0f7392-8254-44e1-a8cc-d848c624ba77~B602B58B-6879-4188-9D49-DD833281FE4E~A4AF6DD2-2467-454F-BC9D-5042DAAD4EA2</t>
  </si>
  <si>
    <t>DV - TP=TPH_2016|IUS=d3490965-4609-42f4-b3b6-e944ab86a8f7~784D95D4-0CE0-45D9-BAFF-C9D19082FFDD~A311B12B-026F-47CC-8D35-8E994906C86E</t>
  </si>
  <si>
    <t>DV - TP=TPH_2016|IUS=d3490965-4609-42f4-b3b6-e944ab86a8f7~784D95D4-0CE0-45D9-BAFF-C9D19082FFDD~5B840D1E-1143-4C88-9451-17FEA79E2BBD</t>
  </si>
  <si>
    <t>DV - TP=TPH_2016|IUS=d3490965-4609-42f4-b3b6-e944ab86a8f7~784D95D4-0CE0-45D9-BAFF-C9D19082FFDD~A4AF6DD2-2467-454F-BC9D-5042DAAD4EA2</t>
  </si>
  <si>
    <t>DV - TP=TPH_2016|IUS=f96be299-a13a-4fdb-9894-c5a9a5037da5~B602B58B-6879-4188-9D49-DD833281FE4E~A311B12B-026F-47CC-8D35-8E994906C86E</t>
  </si>
  <si>
    <t>DV - TP=TPH_2016|IUS=f96be299-a13a-4fdb-9894-c5a9a5037da5~B602B58B-6879-4188-9D49-DD833281FE4E~5B840D1E-1143-4C88-9451-17FEA79E2BBD</t>
  </si>
  <si>
    <t>DV - TP=TPH_2016|IUS=f96be299-a13a-4fdb-9894-c5a9a5037da5~B602B58B-6879-4188-9D49-DD833281FE4E~A4AF6DD2-2467-454F-BC9D-5042DAAD4EA2</t>
  </si>
  <si>
    <t>DV - TP=TPH_2016|IUS=40664cde-edee-4f13-9ccb-9f5267fafd0e~B602B58B-6879-4188-9D49-DD833281FE4E~A311B12B-026F-47CC-8D35-8E994906C86E</t>
  </si>
  <si>
    <t>DV - TP=TPH_2016|IUS=40664cde-edee-4f13-9ccb-9f5267fafd0e~B602B58B-6879-4188-9D49-DD833281FE4E~5B840D1E-1143-4C88-9451-17FEA79E2BBD</t>
  </si>
  <si>
    <t>DV - TP=TPH_2016|IUS=40664cde-edee-4f13-9ccb-9f5267fafd0e~B602B58B-6879-4188-9D49-DD833281FE4E~A4AF6DD2-2467-454F-BC9D-5042DAAD4EA2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</si>
  <si>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</si>
  <si>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</si>
  <si>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</si>
  <si>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</si>
  <si>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</si>
  <si>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</si>
  <si>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</si>
  <si>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</si>
  <si>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</si>
  <si>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</si>
  <si>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</si>
  <si>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</si>
  <si>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</si>
  <si>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</si>
  <si>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</si>
  <si>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</si>
  <si>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</si>
  <si>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</si>
  <si>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</si>
  <si>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</si>
  <si>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</si>
  <si>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</si>
  <si>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</si>
  <si>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</si>
  <si>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</si>
  <si>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</si>
  <si>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</si>
  <si>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</si>
  <si>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Напомена: овај индикатор се више не прати у профилу</t>
  </si>
  <si>
    <t>DV - TP=TPH_2016|IUS=23658e74-ee9b-4a66-9047-fc703cfb4e50~B602B58B-6879-4188-9D49-DD833281FE4E~A311B12B-026F-47CC-8D35-8E994906C86E</t>
  </si>
  <si>
    <t>DV - TP=TPH_2016|IUS=d94b7afa-94c9-437c-ab33-3a4c62cd0cf8~387a6ab4-d645-4f22-aecc-531b05c4527c~A311B12B-026F-47CC-8D35-8E994906C86E</t>
  </si>
  <si>
    <t>DV - TP=TPH_2016|IUS=f8b23362-bb0e-4b51-b4b9-24e378fb2c5f~784D95D4-0CE0-45D9-BAFF-C9D19082FFDD~A311B12B-026F-47CC-8D35-8E994906C86E</t>
  </si>
  <si>
    <t>DV - TP=TPH_2016|IUS=f8b23362-bb0e-4b51-b4b9-24e378fb2c5f~784D95D4-0CE0-45D9-BAFF-C9D19082FFDD~5B840D1E-1143-4C88-9451-17FEA79E2BBD</t>
  </si>
  <si>
    <t>DV - TP=TPH_2016|IUS=f8b23362-bb0e-4b51-b4b9-24e378fb2c5f~784D95D4-0CE0-45D9-BAFF-C9D19082FFDD~A4AF6DD2-2467-454F-BC9D-5042DAAD4EA2</t>
  </si>
  <si>
    <t>DV - TP=TPH_2016|IUS=3a6c87d1-4476-4d5c-b167-f07086af338b~db4aadc2-9b8a-4c0c-8b4d-055d64000fb3~A311B12B-026F-47CC-8D35-8E994906C86E</t>
  </si>
  <si>
    <t>DV - TP=TPH_2015|IUS=bd8e236f-3511-46e8-9f06-5aa4f953e0b2~0d14b8cc-310a-4c59-b16c-f59c3dc98da0~A311B12B-026F-47CC-8D35-8E994906C86E</t>
  </si>
  <si>
    <t>DV - TP=TPH_2016|IUS=bd8e236f-3511-46e8-9f06-5aa4f953e0b2~0d14b8cc-310a-4c59-b16c-f59c3dc98da0~A311B12B-026F-47CC-8D35-8E994906C86E</t>
  </si>
  <si>
    <t>DV - TP=TPH_2015|IUS=f91bb7b9-e3e0-4103-9fe7-a24491dd5691~0d14b8cc-310a-4c59-b16c-f59c3dc98da0~A311B12B-026F-47CC-8D35-8E994906C86E</t>
  </si>
  <si>
    <t>DV - TP=TPH_2015|IUS=ea053d20-23ce-4c76-8666-61b320d30bf1~387a6ab4-d645-4f22-aecc-531b05c4527c~A311B12B-026F-47CC-8D35-8E994906C86E</t>
  </si>
  <si>
    <t>DV - TP=TPH_2015|IUS=bc5f5ce9-7c9c-4c77-8940-54e439b68da4~0d14b8cc-310a-4c59-b16c-f59c3dc98da0~A311B12B-026F-47CC-8D35-8E994906C86E</t>
  </si>
  <si>
    <t>DV - TP=TPH_2015|IUS=b40a4cfe-c3d9-4268-a035-556a476a53b3~387a6ab4-d645-4f22-aecc-531b05c4527c~A311B12B-026F-47CC-8D35-8E994906C86E</t>
  </si>
  <si>
    <t>УНДП - Извештај о хуманом развоју</t>
  </si>
  <si>
    <t>$A$21:$A$26</t>
  </si>
  <si>
    <t>D17</t>
  </si>
  <si>
    <t>$A$13:$A$15</t>
  </si>
  <si>
    <t>DV - TP=TPH_2016|IUS=8dfad4b7-4129-4c72-9ee4-172830894610~784D95D4-0CE0-45D9-BAFF-C9D19082FFDD~A311B12B-026F-47CC-8D35-8E994906C86E</t>
  </si>
  <si>
    <t>DV - TP=TPH_2016|IUS=b7a3d32b-88ab-4508-8ffb-80ef8ce2a5c7~784D95D4-0CE0-45D9-BAFF-C9D19082FFDD~A311B12B-026F-47CC-8D35-8E994906C86E</t>
  </si>
  <si>
    <t>DV - TP=TPH_2016|IUS=b7a3d32b-88ab-4508-8ffb-80ef8ce2a5c7~784D95D4-0CE0-45D9-BAFF-C9D19082FFDD~9F0958BB-07BF-4817-8243-23ABB5DDE043</t>
  </si>
  <si>
    <t>DV - TP=TPH_2016|IUS=b7a3d32b-88ab-4508-8ffb-80ef8ce2a5c7~784D95D4-0CE0-45D9-BAFF-C9D19082FFDD~452D40AA-9B58-4469-B337-6A4B5822BB78</t>
  </si>
  <si>
    <t>DV - TP=TPH_2016|IUS=1cb3dcb6-70d3-44e2-8d6f-1a2a247fec89~784D95D4-0CE0-45D9-BAFF-C9D19082FFDD~A311B12B-026F-47CC-8D35-8E994906C86E</t>
  </si>
  <si>
    <t>DV - TP=TPH_2016|IUS=1cb3dcb6-70d3-44e2-8d6f-1a2a247fec89~784D95D4-0CE0-45D9-BAFF-C9D19082FFDD~5B840D1E-1143-4C88-9451-17FEA79E2BBD</t>
  </si>
  <si>
    <t>DV - TP=TPH_2016|IUS=1cb3dcb6-70d3-44e2-8d6f-1a2a247fec89~784D95D4-0CE0-45D9-BAFF-C9D19082FFDD~A4AF6DD2-2467-454F-BC9D-5042DAAD4EA2</t>
  </si>
  <si>
    <t>DV - TP=TPH_2016|IUS=7c0b0ecd-f12f-4881-a172-90d1ce4a3275~B602B58B-6879-4188-9D49-DD833281FE4E~A311B12B-026F-47CC-8D35-8E994906C86E</t>
  </si>
  <si>
    <t>DV - TP=TPH_2016|IUS=7c0b0ecd-f12f-4881-a172-90d1ce4a3275~B602B58B-6879-4188-9D49-DD833281FE4E~5B840D1E-1143-4C88-9451-17FEA79E2BBD</t>
  </si>
  <si>
    <t>DV - TP=TPH_2016|IUS=7c0b0ecd-f12f-4881-a172-90d1ce4a3275~B602B58B-6879-4188-9D49-DD833281FE4E~A4AF6DD2-2467-454F-BC9D-5042DAAD4EA2</t>
  </si>
  <si>
    <t>DV - TP=TPH_2016|IUS=45352fc9-2328-4a31-8104-4669fb35f130~784D95D4-0CE0-45D9-BAFF-C9D19082FFDD~A311B12B-026F-47CC-8D35-8E994906C86E</t>
  </si>
  <si>
    <t>DV - TP=TPH_2016|IUS=45352fc9-2328-4a31-8104-4669fb35f130~784D95D4-0CE0-45D9-BAFF-C9D19082FFDD~5B840D1E-1143-4C88-9451-17FEA79E2BBD</t>
  </si>
  <si>
    <t>DV - TP=TPH_2016|IUS=45352fc9-2328-4a31-8104-4669fb35f130~784D95D4-0CE0-45D9-BAFF-C9D19082FFDD~A4AF6DD2-2467-454F-BC9D-5042DAAD4EA2</t>
  </si>
  <si>
    <t>DV - TP=TPH_2016|IUS=77e2c272-7c80-4751-a831-0a7a732afaad~B602B58B-6879-4188-9D49-DD833281FE4E~A311B12B-026F-47CC-8D35-8E994906C86E</t>
  </si>
  <si>
    <t>DV - TP=TPH_2016|IUS=77e2c272-7c80-4751-a831-0a7a732afaad~B602B58B-6879-4188-9D49-DD833281FE4E~5B840D1E-1143-4C88-9451-17FEA79E2BBD</t>
  </si>
  <si>
    <t>DV - TP=TPH_2016|IUS=77e2c272-7c80-4751-a831-0a7a732afaad~B602B58B-6879-4188-9D49-DD833281FE4E~A4AF6DD2-2467-454F-BC9D-5042DAAD4EA2</t>
  </si>
  <si>
    <t>DV - TP=TPH_2016|IUS=7c03f2eb-9b51-418d-be9a-504bcb84a391~784D95D4-0CE0-45D9-BAFF-C9D19082FFDD~A311B12B-026F-47CC-8D35-8E994906C86E</t>
  </si>
  <si>
    <t>DV - TP=TPH_2016|IUS=7c03f2eb-9b51-418d-be9a-504bcb84a391~784D95D4-0CE0-45D9-BAFF-C9D19082FFDD~5B840D1E-1143-4C88-9451-17FEA79E2BBD</t>
  </si>
  <si>
    <t>DV - TP=TPH_2016|IUS=7c03f2eb-9b51-418d-be9a-504bcb84a391~784D95D4-0CE0-45D9-BAFF-C9D19082FFDD~A4AF6DD2-2467-454F-BC9D-5042DAAD4EA2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</si>
  <si>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</si>
  <si>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</si>
  <si>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</si>
  <si>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</si>
  <si>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</si>
  <si>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</si>
  <si>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</si>
  <si>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</si>
  <si>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</si>
  <si>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</si>
  <si>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</si>
  <si>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</si>
  <si>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</si>
  <si>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</si>
  <si>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$D$14:$D$16</t>
  </si>
  <si>
    <t>DV - TP=TPH_2016|IUS=196f5f1f-6826-468a-a9bb-394f1a105a3b~784D95D4-0CE0-45D9-BAFF-C9D19082FFDD~A311B12B-026F-47CC-8D35-8E994906C86E</t>
  </si>
  <si>
    <t>in lower grades (I ─ IV)</t>
  </si>
  <si>
    <t>Стопа смртности услед самоубиства</t>
  </si>
  <si>
    <t>DV - TP=TPH_2017|IUS=d94b7afa-94c9-437c-ab33-3a4c62cd0cf8~387a6ab4-d645-4f22-aecc-531b05c4527c~A311B12B-026F-47CC-8D35-8E994906C86E</t>
  </si>
  <si>
    <t>DV - TP=TPH_2017|IUS=f8b23362-bb0e-4b51-b4b9-24e378fb2c5f~784D95D4-0CE0-45D9-BAFF-C9D19082FFDD~A311B12B-026F-47CC-8D35-8E994906C86E</t>
  </si>
  <si>
    <t>DV - TP=TPH_2017|IUS=f8b23362-bb0e-4b51-b4b9-24e378fb2c5f~784D95D4-0CE0-45D9-BAFF-C9D19082FFDD~5B840D1E-1143-4C88-9451-17FEA79E2BBD</t>
  </si>
  <si>
    <t>DV - TP=TPH_2017|IUS=f8b23362-bb0e-4b51-b4b9-24e378fb2c5f~784D95D4-0CE0-45D9-BAFF-C9D19082FFDD~A4AF6DD2-2467-454F-BC9D-5042DAAD4EA2</t>
  </si>
  <si>
    <t>DV - TP=TPH_2017|IUS=80b6a966-be75-449e-897d-6e5ee91a34e9~B602B58B-6879-4188-9D49-DD833281FE4E~d103dd05-6cbe-4f43-a4d4-61bb55ee6f6b</t>
  </si>
  <si>
    <t>DV - TP=TPH_2017|IUS=80b6a966-be75-449e-897d-6e5ee91a34e9~B602B58B-6879-4188-9D49-DD833281FE4E~01b95879-977b-40d7-a6fc-904bd295560a</t>
  </si>
  <si>
    <t>DV - TP=TPH_2017|IUS=80b6a966-be75-449e-897d-6e5ee91a34e9~B602B58B-6879-4188-9D49-DD833281FE4E~e20caa1c-ff79-488b-aad0-608cf4f72a5d</t>
  </si>
  <si>
    <t>DV - TP=TPH_2017|IUS=80b6a966-be75-449e-897d-6e5ee91a34e9~B602B58B-6879-4188-9D49-DD833281FE4E~549ac43e-a66d-43f5-b01f-663484318d3e</t>
  </si>
  <si>
    <t>DV - TP=TPH_2017|IUS=80b6a966-be75-449e-897d-6e5ee91a34e9~B602B58B-6879-4188-9D49-DD833281FE4E~d7bc8a31-b7dd-4806-8a0b-1c0786767536</t>
  </si>
  <si>
    <t>DV - TP=TPH_2017|IUS=80b6a966-be75-449e-897d-6e5ee91a34e9~B602B58B-6879-4188-9D49-DD833281FE4E~bd5b0c11-64eb-4470-bd16-cfc42fea7a20</t>
  </si>
  <si>
    <t>DV - TP=TPH_2017|IUS=80b6a966-be75-449e-897d-6e5ee91a34e9~B602B58B-6879-4188-9D49-DD833281FE4E~ec97769e-af2c-42f6-8b04-e182775d686a</t>
  </si>
  <si>
    <t>DV - TP=TPH_2017|IUS=80b6a966-be75-449e-897d-6e5ee91a34e9~B602B58B-6879-4188-9D49-DD833281FE4E~f60a2593-5b40-4d65-ae64-edcf2cb46303</t>
  </si>
  <si>
    <t>DV - TP=TPH_2017|IUS=80b6a966-be75-449e-897d-6e5ee91a34e9~B602B58B-6879-4188-9D49-DD833281FE4E~104fafe5-f134-447c-889e-d3cf14f6a12f</t>
  </si>
  <si>
    <t>DV - TP=TPH_2016|IUS=c00d2b1a-2984-4d90-87fd-3185640eaf79~B602B58B-6879-4188-9D49-DD833281FE4E~A311B12B-026F-47CC-8D35-8E994906C86E</t>
  </si>
  <si>
    <t>DV - TP=TPH_2016|IUS=3cdd68e8-320a-4e1d-8210-1fbdf2c58385~B602B58B-6879-4188-9D49-DD833281FE4E~A311B12B-026F-47CC-8D35-8E994906C86E</t>
  </si>
  <si>
    <t>DV - TP=TPH_2016|IUS=132b1b19-cc80-48b1-bb76-ea9838cb8b01~B602B58B-6879-4188-9D49-DD833281FE4E~A311B12B-026F-47CC-8D35-8E994906C86E</t>
  </si>
  <si>
    <t>DV - TP=TPH_2016|IUS=4a3b15d2-5857-4996-b93f-1044dd236342~0d14b8cc-310a-4c59-b16c-f59c3dc98da0~A311B12B-026F-47CC-8D35-8E994906C86E</t>
  </si>
  <si>
    <t>DV - TP=TPH_2016|IUS=358d57f8-74f5-4b66-9ae6-0119ac06202f~387a6ab4-d645-4f22-aecc-531b05c4527c~A311B12B-026F-47CC-8D35-8E994906C86E</t>
  </si>
  <si>
    <t>DV - TP=TPH_2016|IUS=af86280d-0553-4efd-9883-bb5997bacc2b~0d14b8cc-310a-4c59-b16c-f59c3dc98da0~A311B12B-026F-47CC-8D35-8E994906C86E</t>
  </si>
  <si>
    <t>DV - TP=TPH_2016|IUS=ff869b50-8689-4e22-b346-37d28ca2387b~387a6ab4-d645-4f22-aecc-531b05c4527c~A311B12B-026F-47CC-8D35-8E994906C86E</t>
  </si>
  <si>
    <t>DV - TP=TPH_2016|IUS=f004a024-7286-4309-a595-c77b56d595c1~0d14b8cc-310a-4c59-b16c-f59c3dc98da0~A311B12B-026F-47CC-8D35-8E994906C86E</t>
  </si>
  <si>
    <t>DV - TP=TPH_2016|IUS=8faf82db-5856-45c8-997a-8d9b45fa1897~387a6ab4-d645-4f22-aecc-531b05c4527c~A311B12B-026F-47CC-8D35-8E994906C86E</t>
  </si>
  <si>
    <t>DV - TP=TPH_2016|IUS=268aa1d9-3e89-4cd6-9cc5-cc8aef9c0113~0d14b8cc-310a-4c59-b16c-f59c3dc98da0~A311B12B-026F-47CC-8D35-8E994906C86E</t>
  </si>
  <si>
    <t>DV - TP=TPH_2016|IUS=2a0cf309-4062-4b0f-a491-65e5ac54336c~387a6ab4-d645-4f22-aecc-531b05c4527c~A311B12B-026F-47CC-8D35-8E994906C86E</t>
  </si>
  <si>
    <t>DV - TP=TPH_2016|IUS=f91bb7b9-e3e0-4103-9fe7-a24491dd5691~0d14b8cc-310a-4c59-b16c-f59c3dc98da0~A311B12B-026F-47CC-8D35-8E994906C86E</t>
  </si>
  <si>
    <t>DV - TP=TPH_2016|IUS=ea053d20-23ce-4c76-8666-61b320d30bf1~387a6ab4-d645-4f22-aecc-531b05c4527c~A311B12B-026F-47CC-8D35-8E994906C86E</t>
  </si>
  <si>
    <t>DV - TP=TPH_2016|IUS=bc5f5ce9-7c9c-4c77-8940-54e439b68da4~0d14b8cc-310a-4c59-b16c-f59c3dc98da0~A311B12B-026F-47CC-8D35-8E994906C86E</t>
  </si>
  <si>
    <t>DV - TP=TPH_2016|IUS=b40a4cfe-c3d9-4268-a035-556a476a53b3~387a6ab4-d645-4f22-aecc-531b05c4527c~A311B12B-026F-47CC-8D35-8E994906C86E</t>
  </si>
  <si>
    <t>DV - TP=TPH_2017|IUS=73132686-4a6a-4aac-aebf-ad06b917b6df~784D95D4-0CE0-45D9-BAFF-C9D19082FFDD~A311B12B-026F-47CC-8D35-8E994906C86E</t>
  </si>
  <si>
    <t>DV - TP=TPH_2017|IUS=75d091f1-0eda-49a9-8448-e781bc68c341~784D95D4-0CE0-45D9-BAFF-C9D19082FFDD~A311B12B-026F-47CC-8D35-8E994906C86E</t>
  </si>
  <si>
    <t>DV - TP=TPH_2017|IUS=d99fa4a1-e197-402a-b009-5f419cb9cda0~784D95D4-0CE0-45D9-BAFF-C9D19082FFDD~A311B12B-026F-47CC-8D35-8E994906C86E</t>
  </si>
  <si>
    <t>DV - TP=TPH_2017|IUS=45244088-571c-40b5-b42c-557321560a5d~784D95D4-0CE0-45D9-BAFF-C9D19082FFDD~A311B12B-026F-47CC-8D35-8E994906C86E</t>
  </si>
  <si>
    <t>DV - TP=TPH_2017|IUS=9429b501-09ef-4c61-b948-1d42432837f8~35e45ad1-6bf0-4957-b759-6b12fcd283ce~A311B12B-026F-47CC-8D35-8E994906C86E</t>
  </si>
  <si>
    <t>DV - TP=TPH_2017|IUS=577c285c-919b-467b-88a6-67950a05fb33~35e45ad1-6bf0-4957-b759-6b12fcd283ce~A311B12B-026F-47CC-8D35-8E994906C86E</t>
  </si>
  <si>
    <t>DV - TP=TPH_2017|IUS=c50392d0-1621-4e21-b844-f328026b4461~784D95D4-0CE0-45D9-BAFF-C9D19082FFDD~A311B12B-026F-47CC-8D35-8E994906C86E</t>
  </si>
  <si>
    <t>DV - TP=TPH_2017|IUS=8dd53b76-7090-4a02-9750-4efb914c4352~784D95D4-0CE0-45D9-BAFF-C9D19082FFDD~5f91ae4f-0330-4c24-9f04-2aa81bb1d530</t>
  </si>
  <si>
    <t>DV - TP=TPH_2017|IUS=8dd53b76-7090-4a02-9750-4efb914c4352~784D95D4-0CE0-45D9-BAFF-C9D19082FFDD~6644a696-fef9-4e3b-b828-c31dc96c038c</t>
  </si>
  <si>
    <t>DV - TP=TPH_2017|IUS=8dd53b76-7090-4a02-9750-4efb914c4352~784D95D4-0CE0-45D9-BAFF-C9D19082FFDD~b86e0719-d9d1-4564-aa4f-707100b0b831</t>
  </si>
  <si>
    <t>DV - TP=TPH_2017|IUS=c2e280eb-d5d5-415c-b09f-e5a26ac4d4e3~784D95D4-0CE0-45D9-BAFF-C9D19082FFDD~A311B12B-026F-47CC-8D35-8E994906C86E</t>
  </si>
  <si>
    <t>DV - TP=TPH_2017|IUS=b17e182c-101b-4a6b-8097-d692fa623edd~B602B58B-6879-4188-9D49-DD833281FE4E~5f91ae4f-0330-4c24-9f04-2aa81bb1d530</t>
  </si>
  <si>
    <t>DV - TP=TPH_2017|IUS=b17e182c-101b-4a6b-8097-d692fa623edd~B602B58B-6879-4188-9D49-DD833281FE4E~6644a696-fef9-4e3b-b828-c31dc96c038c</t>
  </si>
  <si>
    <t>DV - TP=TPH_2017|IUS=b17e182c-101b-4a6b-8097-d692fa623edd~B602B58B-6879-4188-9D49-DD833281FE4E~b86e0719-d9d1-4564-aa4f-707100b0b831</t>
  </si>
  <si>
    <t>DV - TP=TPH_2017|IUS=5d3fed1a-def0-4ee2-9230-caf50ca8b517~B602B58B-6879-4188-9D49-DD833281FE4E~A311B12B-026F-47CC-8D35-8E994906C86E</t>
  </si>
  <si>
    <t>DV - TP=TPH_2017|IUS=a3ea39c4-baad-4731-8e2b-fd1a68b6dfe8~784D95D4-0CE0-45D9-BAFF-C9D19082FFDD~A311B12B-026F-47CC-8D35-8E994906C86E</t>
  </si>
  <si>
    <t>DV - TP=TPH_2017|IUS=2c5a1df4-27e8-4d25-886a-9c85c7484540~B602B58B-6879-4188-9D49-DD833281FE4E~A311B12B-026F-47CC-8D35-8E994906C86E</t>
  </si>
  <si>
    <t>DV - TP=TPH_2017|IUS=60c8af21-4ca5-4221-945e-2cc76a328307~784D95D4-0CE0-45D9-BAFF-C9D19082FFDD~A311B12B-026F-47CC-8D35-8E994906C86E</t>
  </si>
  <si>
    <t>DV - TP=TPH_2017|IUS=7c1a4dcc-9777-492d-ae52-7f43ad8540d3~B602B58B-6879-4188-9D49-DD833281FE4E~A311B12B-026F-47CC-8D35-8E994906C86E</t>
  </si>
  <si>
    <t>DV - TP=TPH_2017|IUS=652a3f07-a611-4912-a5c0-8e08b95816a2~784D95D4-0CE0-45D9-BAFF-C9D19082FFDD~A311B12B-026F-47CC-8D35-8E994906C86E</t>
  </si>
  <si>
    <t>DV - TP=TPH_2017|IUS=2d372ca4-fd39-4ac4-80be-39ff7e9d867c~B602B58B-6879-4188-9D49-DD833281FE4E~A311B12B-026F-47CC-8D35-8E994906C86E</t>
  </si>
  <si>
    <t>DV - TP=TPH_2017|IUS=7dbdcfe9-5680-45f2-9aac-c9f349a46fcf~784D95D4-0CE0-45D9-BAFF-C9D19082FFDD~A311B12B-026F-47CC-8D35-8E994906C86E</t>
  </si>
  <si>
    <t>DV - TP=TPH_2017|IUS=a9e688af-0114-42dc-bec0-94a47ff46aeb~784D95D4-0CE0-45D9-BAFF-C9D19082FFDD~A311B12B-026F-47CC-8D35-8E994906C86E</t>
  </si>
  <si>
    <t>DV - TP=TPH_2017|IUS=824ce582-cc59-4a91-8886-45b09e71ed26~784D95D4-0CE0-45D9-BAFF-C9D19082FFDD~A311B12B-026F-47CC-8D35-8E994906C86E</t>
  </si>
  <si>
    <t>DV - TP=TPH_2017|IUS=40085de5-1df1-4161-ac61-30dcb8787a68~B602B58B-6879-4188-9D49-DD833281FE4E~A311B12B-026F-47CC-8D35-8E994906C86E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</si>
  <si>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</si>
  <si>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</si>
  <si>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r>
      <t>Households connected to the water supply system</t>
    </r>
    <r>
      <rPr>
        <vertAlign val="superscript"/>
        <sz val="14"/>
        <rFont val="Arial"/>
        <family val="2"/>
      </rPr>
      <t>2</t>
    </r>
  </si>
  <si>
    <r>
      <t>Households connected to urban wastewater collecting system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</si>
  <si>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4</t>
    </r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</si>
  <si>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</si>
  <si>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</si>
  <si>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</si>
  <si>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</si>
  <si>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</si>
  <si>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</si>
  <si>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</si>
  <si>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</si>
  <si>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</si>
  <si>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</si>
  <si>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</si>
  <si>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</si>
  <si>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</si>
  <si>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</si>
  <si>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</si>
  <si>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</si>
  <si>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</si>
  <si>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</si>
  <si>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</si>
  <si>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</si>
  <si>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</si>
  <si>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</si>
  <si>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</si>
  <si>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</si>
  <si>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</si>
  <si>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3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</si>
  <si>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</si>
  <si>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</si>
  <si>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</si>
  <si>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</si>
  <si>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</si>
  <si>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</si>
  <si>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</si>
  <si>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</si>
  <si>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</si>
  <si>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</si>
  <si>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</si>
  <si>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</si>
  <si>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</si>
  <si>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TP=TPH_2017|IUS=8508c755-0e46-4e53-b223-1c95e7389643~784D95D4-0CE0-45D9-BAFF-C9D19082FFDD~A311B12B-026F-47CC-8D35-8E994906C86E</t>
  </si>
  <si>
    <t>DV - TP=TPH_2017|IUS=b44d5153-c90d-4605-84a5-595d7d796219~784D95D4-0CE0-45D9-BAFF-C9D19082FFDD~A311B12B-026F-47CC-8D35-8E994906C86E</t>
  </si>
  <si>
    <t>DV - TP=TPH_2017|IUS=01553513-944c-4d01-b145-4e9c5279adb2~784D95D4-0CE0-45D9-BAFF-C9D19082FFDD~A311B12B-026F-47CC-8D35-8E994906C86E</t>
  </si>
  <si>
    <t>DV - TP=TPH_2017|IUS=5b42cc75-1ce8-443a-a332-2340b3c17d32~784D95D4-0CE0-45D9-BAFF-C9D19082FFDD~A311B12B-026F-47CC-8D35-8E994906C86E</t>
  </si>
  <si>
    <t>DV - TP=TPH_2017|IUS=238ebb21-2d92-4b89-9776-7508417f2258~784D95D4-0CE0-45D9-BAFF-C9D19082FFDD~A311B12B-026F-47CC-8D35-8E994906C86E</t>
  </si>
  <si>
    <t>DV - TP=TPH_2017|IUS=2c90a63a-5838-4b2f-bec5-7b27329e1d9e~784D95D4-0CE0-45D9-BAFF-C9D19082FFDD~A311B12B-026F-47CC-8D35-8E994906C86E</t>
  </si>
  <si>
    <t>DV - TP=TPH_2017|IUS=3c67219b-6e9e-47ac-ba8a-6286be4d89a4~784D95D4-0CE0-45D9-BAFF-C9D19082FFDD~342798b8-763a-4289-b1ff-aa843f6f6cbf</t>
  </si>
  <si>
    <t>DV - TP=TPH_2017|IUS=3c67219b-6e9e-47ac-ba8a-6286be4d89a4~784D95D4-0CE0-45D9-BAFF-C9D19082FFDD~844864b6-2893-4b51-b4f0-0fabf7719470</t>
  </si>
  <si>
    <t>DV - TP=TPH_2017|IUS=3c67219b-6e9e-47ac-ba8a-6286be4d89a4~784D95D4-0CE0-45D9-BAFF-C9D19082FFDD~62c0563f-4d65-4dcd-a139-fe7c2663743b</t>
  </si>
  <si>
    <t>DV - TP=TPH_2017|IUS=3c67219b-6e9e-47ac-ba8a-6286be4d89a4~784D95D4-0CE0-45D9-BAFF-C9D19082FFDD~63704437-04a5-4e0d-ade2-25dc2989dd23</t>
  </si>
  <si>
    <t>DV - TP=TPH_2017|IUS=3c67219b-6e9e-47ac-ba8a-6286be4d89a4~784D95D4-0CE0-45D9-BAFF-C9D19082FFDD~4d0cd28c-8d97-4e31-8874-64bb2f015045</t>
  </si>
  <si>
    <t>DV - TP=TPH_2017|IUS=3c67219b-6e9e-47ac-ba8a-6286be4d89a4~784D95D4-0CE0-45D9-BAFF-C9D19082FFDD~2dd4517e-d6f1-4e9f-9a18-36c30709a8ce</t>
  </si>
  <si>
    <t>DV - TP=TPH_2017|IUS=b24098cd-875f-40d4-a195-0a2ccf2182ac~784D95D4-0CE0-45D9-BAFF-C9D19082FFDD~0fb28e5b-bcd0-463e-b9c3-e8f8989eb1ce</t>
  </si>
  <si>
    <t>DV - TP=TPH_2017|IUS=b24098cd-875f-40d4-a195-0a2ccf2182ac~784D95D4-0CE0-45D9-BAFF-C9D19082FFDD~c1bcfefd-79d3-4edb-95d7-a977184f53bf</t>
  </si>
  <si>
    <t>DV - TP=TPH_2017|IUS=b24098cd-875f-40d4-a195-0a2ccf2182ac~784D95D4-0CE0-45D9-BAFF-C9D19082FFDD~c1f6163b-5632-4595-aa7d-c10a25d1538f</t>
  </si>
  <si>
    <t>DV - TP=TPH_2017|IUS=b24098cd-875f-40d4-a195-0a2ccf2182ac~784D95D4-0CE0-45D9-BAFF-C9D19082FFDD~76951bc3-a72f-4fa9-95db-be05d5f02863</t>
  </si>
  <si>
    <t>DV - TP=TPH_2017|IUS=b24098cd-875f-40d4-a195-0a2ccf2182ac~784D95D4-0CE0-45D9-BAFF-C9D19082FFDD~8c11f877-2a82-416e-91cf-21db202291c8</t>
  </si>
  <si>
    <t>DV - TP=TPH_2017|IUS=b24098cd-875f-40d4-a195-0a2ccf2182ac~784D95D4-0CE0-45D9-BAFF-C9D19082FFDD~98f6fb3d-7f41-410d-9113-c2556cd30941</t>
  </si>
  <si>
    <t>DV - TP=TPH_2017|IUS=b24098cd-875f-40d4-a195-0a2ccf2182ac~784D95D4-0CE0-45D9-BAFF-C9D19082FFDD~86416d4a-b67c-4a8a-9777-76496d4235d6</t>
  </si>
  <si>
    <t>DV - TP=TPH_2017|IUS=b24098cd-875f-40d4-a195-0a2ccf2182ac~784D95D4-0CE0-45D9-BAFF-C9D19082FFDD~73742822-4bd4-4b1c-9f3c-4913f1610965</t>
  </si>
  <si>
    <t>DV - TP=TPH_2017|IUS=b24098cd-875f-40d4-a195-0a2ccf2182ac~784D95D4-0CE0-45D9-BAFF-C9D19082FFDD~e87bc07c-f53e-49d9-8ec0-a884b97c5a34</t>
  </si>
  <si>
    <t>DV - TP=TPH_2017|IUS=a5d808a0-a094-4be6-a7aa-65bc402f1359~B602B58B-6879-4188-9D49-DD833281FE4E~420ef897-592a-4e32-9f3b-a81c82dc4862</t>
  </si>
  <si>
    <t>DV - TP=TPH_2017|IUS=a5d808a0-a094-4be6-a7aa-65bc402f1359~B602B58B-6879-4188-9D49-DD833281FE4E~9edc6d59-b67c-47c1-b27e-788eca4a87f5</t>
  </si>
  <si>
    <t>DV - TP=TPH_2017|IUS=a5d808a0-a094-4be6-a7aa-65bc402f1359~B602B58B-6879-4188-9D49-DD833281FE4E~f447242a-7108-4814-aa60-79fe8f60f20f</t>
  </si>
  <si>
    <t>DV - TP=TPH_2017|IUS=0a678d46-a321-4775-87dc-5aae9f44717c~B602B58B-6879-4188-9D49-DD833281FE4E~A4AF6DD2-2467-454F-BC9D-5042DAAD4EA2</t>
  </si>
  <si>
    <t>DV - TP=TPH_2017|IUS=0a678d46-a321-4775-87dc-5aae9f44717c~B602B58B-6879-4188-9D49-DD833281FE4E~5B840D1E-1143-4C88-9451-17FEA79E2BBD</t>
  </si>
  <si>
    <t>DV - TP=TPH_2017|IUS=0a678d46-a321-4775-87dc-5aae9f44717c~B602B58B-6879-4188-9D49-DD833281FE4E~A311B12B-026F-47CC-8D35-8E994906C86E</t>
  </si>
  <si>
    <t>DV - TP=TPH_2017|IUS=8dfad4b7-4129-4c72-9ee4-172830894610~784D95D4-0CE0-45D9-BAFF-C9D19082FFDD~A311B12B-026F-47CC-8D35-8E994906C86E</t>
  </si>
  <si>
    <t>DV - TP=TPH_2017|IUS=b7a3d32b-88ab-4508-8ffb-80ef8ce2a5c7~784D95D4-0CE0-45D9-BAFF-C9D19082FFDD~A311B12B-026F-47CC-8D35-8E994906C86E</t>
  </si>
  <si>
    <t>DV - TP=TPH_2017|IUS=b7a3d32b-88ab-4508-8ffb-80ef8ce2a5c7~784D95D4-0CE0-45D9-BAFF-C9D19082FFDD~9F0958BB-07BF-4817-8243-23ABB5DDE043</t>
  </si>
  <si>
    <t>DV - TP=TPH_2017|IUS=b7a3d32b-88ab-4508-8ffb-80ef8ce2a5c7~784D95D4-0CE0-45D9-BAFF-C9D19082FFDD~452D40AA-9B58-4469-B337-6A4B5822BB78</t>
  </si>
  <si>
    <t>DV - TP=TPH_2017|IUS=1cb3dcb6-70d3-44e2-8d6f-1a2a247fec89~784D95D4-0CE0-45D9-BAFF-C9D19082FFDD~A311B12B-026F-47CC-8D35-8E994906C86E</t>
  </si>
  <si>
    <t>DV - TP=TPH_2017|IUS=1cb3dcb6-70d3-44e2-8d6f-1a2a247fec89~784D95D4-0CE0-45D9-BAFF-C9D19082FFDD~5B840D1E-1143-4C88-9451-17FEA79E2BBD</t>
  </si>
  <si>
    <t>DV - TP=TPH_2017|IUS=1cb3dcb6-70d3-44e2-8d6f-1a2a247fec89~784D95D4-0CE0-45D9-BAFF-C9D19082FFDD~A4AF6DD2-2467-454F-BC9D-5042DAAD4EA2</t>
  </si>
  <si>
    <t>DV - TP=TPH_2017|IUS=45352fc9-2328-4a31-8104-4669fb35f130~784D95D4-0CE0-45D9-BAFF-C9D19082FFDD~A311B12B-026F-47CC-8D35-8E994906C86E</t>
  </si>
  <si>
    <t>DV - TP=TPH_2017|IUS=45352fc9-2328-4a31-8104-4669fb35f130~784D95D4-0CE0-45D9-BAFF-C9D19082FFDD~5B840D1E-1143-4C88-9451-17FEA79E2BBD</t>
  </si>
  <si>
    <t>DV - TP=TPH_2017|IUS=45352fc9-2328-4a31-8104-4669fb35f130~784D95D4-0CE0-45D9-BAFF-C9D19082FFDD~A4AF6DD2-2467-454F-BC9D-5042DAAD4EA2</t>
  </si>
  <si>
    <t>DV - TP=TPH_2017|IUS=7c03f2eb-9b51-418d-be9a-504bcb84a391~784D95D4-0CE0-45D9-BAFF-C9D19082FFDD~A311B12B-026F-47CC-8D35-8E994906C86E</t>
  </si>
  <si>
    <t>DV - TP=TPH_2017|IUS=7c03f2eb-9b51-418d-be9a-504bcb84a391~784D95D4-0CE0-45D9-BAFF-C9D19082FFDD~5B840D1E-1143-4C88-9451-17FEA79E2BBD</t>
  </si>
  <si>
    <t>DV - TP=TPH_2017|IUS=7c03f2eb-9b51-418d-be9a-504bcb84a391~784D95D4-0CE0-45D9-BAFF-C9D19082FFDD~A4AF6DD2-2467-454F-BC9D-5042DAAD4EA2</t>
  </si>
  <si>
    <t>DV - TP=TPH_2017|IUS=1339cb77-96ab-4778-9a85-bed5ccd97e44~784D95D4-0CE0-45D9-BAFF-C9D19082FFDD~9F0958BB-07BF-4817-8243-23ABB5DDE043</t>
  </si>
  <si>
    <t>DV - TP=TPH_2017|IUS=1339cb77-96ab-4778-9a85-bed5ccd97e44~784D95D4-0CE0-45D9-BAFF-C9D19082FFDD~452D40AA-9B58-4469-B337-6A4B5822BB78</t>
  </si>
  <si>
    <t>DV - TP=TPH_2017|IUS=5ae16c18-eb29-4bb3-83c1-478cb5887225~784D95D4-0CE0-45D9-BAFF-C9D19082FFDD~9F0958BB-07BF-4817-8243-23ABB5DDE043</t>
  </si>
  <si>
    <t>DV - TP=TPH_2017|IUS=5ae16c18-eb29-4bb3-83c1-478cb5887225~784D95D4-0CE0-45D9-BAFF-C9D19082FFDD~452D40AA-9B58-4469-B337-6A4B5822BB78</t>
  </si>
  <si>
    <t>DV - TP=TPH_2017|IUS=1339cb77-96ab-4778-9a85-bed5ccd97e44~784D95D4-0CE0-45D9-BAFF-C9D19082FFDD~A311B12B-026F-47CC-8D35-8E994906C86E</t>
  </si>
  <si>
    <t>DV - TP=TPH_2017|IUS=5ae16c18-eb29-4bb3-83c1-478cb5887225~784D95D4-0CE0-45D9-BAFF-C9D19082FFDD~A311B12B-026F-47CC-8D35-8E994906C86E</t>
  </si>
  <si>
    <t>DV - TP=TPH_2017|IUS=e67d9f32-0795-4b55-ba34-5494fdec58e2~784D95D4-0CE0-45D9-BAFF-C9D19082FFDD~2349b437-f9f7-4a91-99c2-2e21d2065318</t>
  </si>
  <si>
    <t>DV - TP=TPH_2017|IUS=e67d9f32-0795-4b55-ba34-5494fdec58e2~784D95D4-0CE0-45D9-BAFF-C9D19082FFDD~6e3d3fc6-3f65-4825-8008-1cdea04224f0</t>
  </si>
  <si>
    <t>DV - TP=TPH_2017|IUS=27386afa-f032-4a3a-bf62-eba891d1890b~784D95D4-0CE0-45D9-BAFF-C9D19082FFDD~2349b437-f9f7-4a91-99c2-2e21d2065318</t>
  </si>
  <si>
    <t>DV - TP=TPH_2017|IUS=27386afa-f032-4a3a-bf62-eba891d1890b~784D95D4-0CE0-45D9-BAFF-C9D19082FFDD~6e3d3fc6-3f65-4825-8008-1cdea04224f0</t>
  </si>
  <si>
    <t>DV - TP=TPH_2017|IUS=8aa9c39b-be5c-478f-afe3-0eb3caee7db2~784D95D4-0CE0-45D9-BAFF-C9D19082FFDD~A311B12B-026F-47CC-8D35-8E994906C86E</t>
  </si>
  <si>
    <t>DV - TP=TPH_2017|IUS=8aa9c39b-be5c-478f-afe3-0eb3caee7db2~784D95D4-0CE0-45D9-BAFF-C9D19082FFDD~5B840D1E-1143-4C88-9451-17FEA79E2BBD</t>
  </si>
  <si>
    <t>DV - TP=TPH_2017|IUS=8aa9c39b-be5c-478f-afe3-0eb3caee7db2~784D95D4-0CE0-45D9-BAFF-C9D19082FFDD~A4AF6DD2-2467-454F-BC9D-5042DAAD4EA2</t>
  </si>
  <si>
    <t>DV - TP=TPH_2017|IUS=3af08de3-37fe-4f19-b4c8-d06a741b8cb1~784D95D4-0CE0-45D9-BAFF-C9D19082FFDD~A311B12B-026F-47CC-8D35-8E994906C86E</t>
  </si>
  <si>
    <t>DV - TP=TPH_2017|IUS=3af08de3-37fe-4f19-b4c8-d06a741b8cb1~784D95D4-0CE0-45D9-BAFF-C9D19082FFDD~5B840D1E-1143-4C88-9451-17FEA79E2BBD</t>
  </si>
  <si>
    <t>DV - TP=TPH_2017|IUS=3af08de3-37fe-4f19-b4c8-d06a741b8cb1~784D95D4-0CE0-45D9-BAFF-C9D19082FFDD~A4AF6DD2-2467-454F-BC9D-5042DAAD4EA2</t>
  </si>
  <si>
    <t>DV - TP=TPH_2017|IUS=9e699203-18f2-4c16-8b91-4f40604a3ec0~784D95D4-0CE0-45D9-BAFF-C9D19082FFDD~74b244d1-dbe5-4c45-8ec5-8ce69eefd22b</t>
  </si>
  <si>
    <t>DV - TP=TPH_2017|IUS=9e699203-18f2-4c16-8b91-4f40604a3ec0~784D95D4-0CE0-45D9-BAFF-C9D19082FFDD~a11b73d6-d16e-40f5-9f3c-36900b73de74</t>
  </si>
  <si>
    <t>DV - TP=TPH_2017|IUS=9e699203-18f2-4c16-8b91-4f40604a3ec0~784D95D4-0CE0-45D9-BAFF-C9D19082FFDD~8dff46f2-718b-4c40-b2b6-36fbd87c2b2e</t>
  </si>
  <si>
    <t>DV - TP=TPH_2017|IUS=9e699203-18f2-4c16-8b91-4f40604a3ec0~784D95D4-0CE0-45D9-BAFF-C9D19082FFDD~981b352e-6b36-479e-943a-80ba7f3a35fd</t>
  </si>
  <si>
    <t>DV - TP=TPH_2017|IUS=9e699203-18f2-4c16-8b91-4f40604a3ec0~784D95D4-0CE0-45D9-BAFF-C9D19082FFDD~0bd4976d-37ed-4687-a1a9-803e6bedc784</t>
  </si>
  <si>
    <t>DV - TP=TPH_2017|IUS=9e699203-18f2-4c16-8b91-4f40604a3ec0~784D95D4-0CE0-45D9-BAFF-C9D19082FFDD~6dac6e00-4d0b-4658-bea8-de97bb6741ef</t>
  </si>
  <si>
    <t>DV - TP=TPH_2017|IUS=9e699203-18f2-4c16-8b91-4f40604a3ec0~784D95D4-0CE0-45D9-BAFF-C9D19082FFDD~e2817d9b-8400-4f3c-94a4-6e97a7e5ae1a</t>
  </si>
  <si>
    <t>DV - TP=TPH_2017|IUS=9e699203-18f2-4c16-8b91-4f40604a3ec0~784D95D4-0CE0-45D9-BAFF-C9D19082FFDD~a0e22238-d1f2-42f5-8e2a-1729a93cea61</t>
  </si>
  <si>
    <t>DV - TP=TPH_2017|IUS=9e699203-18f2-4c16-8b91-4f40604a3ec0~784D95D4-0CE0-45D9-BAFF-C9D19082FFDD~0f1a3489-659e-4c97-bffc-de82a2ef75a9</t>
  </si>
  <si>
    <t>DV - TP=TPH_2017|IUS=64409883-93de-4f38-a67b-f5e66d9395cf~784D95D4-0CE0-45D9-BAFF-C9D19082FFDD~A311B12B-026F-47CC-8D35-8E994906C86E</t>
  </si>
  <si>
    <t>DV - TP=TPH_2017|IUS=41133b84-eef3-41e4-9b17-4d491bebabdf~784D95D4-0CE0-45D9-BAFF-C9D19082FFDD~A311B12B-026F-47CC-8D35-8E994906C86E</t>
  </si>
  <si>
    <t>DV - TP=TPH_2017|IUS=41133b84-eef3-41e4-9b17-4d491bebabdf~784D95D4-0CE0-45D9-BAFF-C9D19082FFDD~5B840D1E-1143-4C88-9451-17FEA79E2BBD</t>
  </si>
  <si>
    <t>DV - TP=TPH_2017|IUS=41133b84-eef3-41e4-9b17-4d491bebabdf~784D95D4-0CE0-45D9-BAFF-C9D19082FFDD~A4AF6DD2-2467-454F-BC9D-5042DAAD4EA2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</si>
  <si>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</si>
  <si>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</si>
  <si>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</si>
  <si>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</si>
  <si>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</si>
  <si>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</si>
  <si>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</si>
  <si>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</si>
  <si>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</si>
  <si>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</si>
  <si>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</si>
  <si>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</si>
  <si>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</si>
  <si>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</si>
  <si>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</si>
  <si>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</si>
  <si>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</si>
  <si>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</si>
  <si>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</si>
  <si>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</si>
  <si>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</si>
  <si>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</si>
  <si>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</si>
  <si>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</si>
  <si>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</si>
  <si>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</si>
  <si>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</si>
  <si>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</si>
  <si>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</si>
  <si>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</si>
  <si>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</si>
  <si>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3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</si>
  <si>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</si>
  <si>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</si>
  <si>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</si>
  <si>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TP=TPH_2017|IUS=15979461-7bed-4c0c-a855-73ce69d8cf79~784D95D4-0CE0-45D9-BAFF-C9D19082FFDD~A311B12B-026F-47CC-8D35-8E994906C86E</t>
  </si>
  <si>
    <t>DV - TP=TPH_2017|IUS=15979461-7bed-4c0c-a855-73ce69d8cf79~784D95D4-0CE0-45D9-BAFF-C9D19082FFDD~5B840D1E-1143-4C88-9451-17FEA79E2BBD</t>
  </si>
  <si>
    <t>DV - TP=TPH_2017|IUS=15979461-7bed-4c0c-a855-73ce69d8cf79~784D95D4-0CE0-45D9-BAFF-C9D19082FFDD~A4AF6DD2-2467-454F-BC9D-5042DAAD4EA2</t>
  </si>
  <si>
    <t>DV - TP=TPH_2017|IUS=1acd8af0-968f-446d-b9d6-dfd47bff4ec6~784D95D4-0CE0-45D9-BAFF-C9D19082FFDD~A311B12B-026F-47CC-8D35-8E994906C86E</t>
  </si>
  <si>
    <t>DV - TP=TPH_2017|IUS=1acd8af0-968f-446d-b9d6-dfd47bff4ec6~784D95D4-0CE0-45D9-BAFF-C9D19082FFDD~5B840D1E-1143-4C88-9451-17FEA79E2BBD</t>
  </si>
  <si>
    <t>DV - TP=TPH_2017|IUS=1acd8af0-968f-446d-b9d6-dfd47bff4ec6~784D95D4-0CE0-45D9-BAFF-C9D19082FFDD~A4AF6DD2-2467-454F-BC9D-5042DAAD4EA2</t>
  </si>
  <si>
    <t>DV - TP=TPH_2017|IUS=658c3397-3487-4a03-8f5b-2bdfc302df70~784D95D4-0CE0-45D9-BAFF-C9D19082FFDD~A311B12B-026F-47CC-8D35-8E994906C86E</t>
  </si>
  <si>
    <t>DV - TP=TPH_2017|IUS=658c3397-3487-4a03-8f5b-2bdfc302df70~784D95D4-0CE0-45D9-BAFF-C9D19082FFDD~5B840D1E-1143-4C88-9451-17FEA79E2BBD</t>
  </si>
  <si>
    <t>DV - TP=TPH_2017|IUS=658c3397-3487-4a03-8f5b-2bdfc302df70~784D95D4-0CE0-45D9-BAFF-C9D19082FFDD~A4AF6DD2-2467-454F-BC9D-5042DAAD4EA2</t>
  </si>
  <si>
    <t>DV - TP=TPH_2017|IUS=92cd69a0-dada-4df7-94d3-71fc1d61d36a~784D95D4-0CE0-45D9-BAFF-C9D19082FFDD~A311B12B-026F-47CC-8D35-8E994906C86E</t>
  </si>
  <si>
    <t>DV - TP=TPH_2017|IUS=92cd69a0-dada-4df7-94d3-71fc1d61d36a~784D95D4-0CE0-45D9-BAFF-C9D19082FFDD~5B840D1E-1143-4C88-9451-17FEA79E2BBD</t>
  </si>
  <si>
    <t>DV - TP=TPH_2017|IUS=92cd69a0-dada-4df7-94d3-71fc1d61d36a~784D95D4-0CE0-45D9-BAFF-C9D19082FFDD~A4AF6DD2-2467-454F-BC9D-5042DAAD4EA2</t>
  </si>
  <si>
    <t>DV - TP=TPH_2017|IUS=8eacad9c-8fca-477d-af89-8d3c804e7517~784D95D4-0CE0-45D9-BAFF-C9D19082FFDD~A311B12B-026F-47CC-8D35-8E994906C86E</t>
  </si>
  <si>
    <t>DV - TP=TPH_2017|IUS=8eacad9c-8fca-477d-af89-8d3c804e7517~784D95D4-0CE0-45D9-BAFF-C9D19082FFDD~5B840D1E-1143-4C88-9451-17FEA79E2BBD</t>
  </si>
  <si>
    <t>DV - TP=TPH_2017|IUS=8eacad9c-8fca-477d-af89-8d3c804e7517~784D95D4-0CE0-45D9-BAFF-C9D19082FFDD~A4AF6DD2-2467-454F-BC9D-5042DAAD4EA2</t>
  </si>
  <si>
    <t>DV - TP=TPH_2017|IUS=b821f47c-4cab-4279-9e90-5faa1d44827f~784D95D4-0CE0-45D9-BAFF-C9D19082FFDD~A311B12B-026F-47CC-8D35-8E994906C86E</t>
  </si>
  <si>
    <t>DV - TP=TPH_2017|IUS=b821f47c-4cab-4279-9e90-5faa1d44827f~784D95D4-0CE0-45D9-BAFF-C9D19082FFDD~5B840D1E-1143-4C88-9451-17FEA79E2BBD</t>
  </si>
  <si>
    <t>DV - TP=TPH_2017|IUS=b821f47c-4cab-4279-9e90-5faa1d44827f~784D95D4-0CE0-45D9-BAFF-C9D19082FFDD~A4AF6DD2-2467-454F-BC9D-5042DAAD4EA2</t>
  </si>
  <si>
    <t>DV - TP=TPH_2017|IUS=f17e8ebe-329b-40fa-ba77-710646c3fab6~784D95D4-0CE0-45D9-BAFF-C9D19082FFDD~A311B12B-026F-47CC-8D35-8E994906C86E</t>
  </si>
  <si>
    <t>DV - TP=TPH_2017|IUS=f17e8ebe-329b-40fa-ba77-710646c3fab6~784D95D4-0CE0-45D9-BAFF-C9D19082FFDD~5B840D1E-1143-4C88-9451-17FEA79E2BBD</t>
  </si>
  <si>
    <t>DV - TP=TPH_2017|IUS=f17e8ebe-329b-40fa-ba77-710646c3fab6~784D95D4-0CE0-45D9-BAFF-C9D19082FFDD~A4AF6DD2-2467-454F-BC9D-5042DAAD4EA2</t>
  </si>
  <si>
    <t>DV - TP=TPH_2017|IUS=9DDEEF57-452C-4EC7-BDD7-B9C22850A1BE~E009CCF1-8466-4816-B705-169EDB7E9802~A311B12B-026F-47CC-8D35-8E994906C86E</t>
  </si>
  <si>
    <t>DV - TP=TPH_2017|IUS=46f82ae0-9436-4f0e-8f9e-9996b87b5a9a~03447435-ea07-4f59-9725-b246a7104363~A311B12B-026F-47CC-8D35-8E994906C86E</t>
  </si>
  <si>
    <t>DV - TP=TPH_2017|IUS=0694f35a-869a-4d87-929e-29a719f2d84b~E009CCF1-8466-4816-B705-169EDB7E9802~A311B12B-026F-47CC-8D35-8E994906C86E</t>
  </si>
  <si>
    <t>DV - TP=TPH_2017|IUS=0694f35a-869a-4d87-929e-29a719f2d84b~E009CCF1-8466-4816-B705-169EDB7E9802~5B840D1E-1143-4C88-9451-17FEA79E2BBD</t>
  </si>
  <si>
    <t>DV - TP=TPH_2017|IUS=0694f35a-869a-4d87-929e-29a719f2d84b~E009CCF1-8466-4816-B705-169EDB7E9802~A4AF6DD2-2467-454F-BC9D-5042DAAD4EA2</t>
  </si>
  <si>
    <t>DV - TP=TPH_2017|IUS=c388236e-9718-4ac8-9984-3d90554a7813~784D95D4-0CE0-45D9-BAFF-C9D19082FFDD~A311B12B-026F-47CC-8D35-8E994906C86E</t>
  </si>
  <si>
    <t>DV - TP=TPH_2017|IUS=c388236e-9718-4ac8-9984-3d90554a7813~784D95D4-0CE0-45D9-BAFF-C9D19082FFDD~5B840D1E-1143-4C88-9451-17FEA79E2BBD</t>
  </si>
  <si>
    <t>DV - TP=TPH_2017|IUS=c388236e-9718-4ac8-9984-3d90554a7813~784D95D4-0CE0-45D9-BAFF-C9D19082FFDD~A4AF6DD2-2467-454F-BC9D-5042DAAD4EA2</t>
  </si>
  <si>
    <t>DV - TP=TPH_2017|IUS=daa131f0-cc28-43b6-96e0-d3b17839d6ac~784D95D4-0CE0-45D9-BAFF-C9D19082FFDD~A311B12B-026F-47CC-8D35-8E994906C86E</t>
  </si>
  <si>
    <t>DV - TP=TPH_2017|IUS=daa131f0-cc28-43b6-96e0-d3b17839d6ac~784D95D4-0CE0-45D9-BAFF-C9D19082FFDD~5B840D1E-1143-4C88-9451-17FEA79E2BBD</t>
  </si>
  <si>
    <t>DV - TP=TPH_2017|IUS=daa131f0-cc28-43b6-96e0-d3b17839d6ac~784D95D4-0CE0-45D9-BAFF-C9D19082FFDD~A4AF6DD2-2467-454F-BC9D-5042DAAD4EA2</t>
  </si>
  <si>
    <t>DV - TP=TPH_2017|IUS=059e9403-ce3c-4a44-82e3-618e67119ec8~db4aadc2-9b8a-4c0c-8b4d-055d64000fb3~A311B12B-026F-47CC-8D35-8E994906C86E</t>
  </si>
  <si>
    <t>DV - TP=TPH_2017|IUS=7636ebf8-af9f-4c33-b3d4-4f6fa45ddda1~db4aadc2-9b8a-4c0c-8b4d-055d64000fb3~A311B12B-026F-47CC-8D35-8E994906C86E</t>
  </si>
  <si>
    <t>DV - TP=TPH_2017|IUS=ae2506db-3e96-4d98-aa31-a4adbbc130ef~db4aadc2-9b8a-4c0c-8b4d-055d64000fb3~A311B12B-026F-47CC-8D35-8E994906C86E</t>
  </si>
  <si>
    <t>DV - TP=TPH_2017|IUS=81418b96-9cb3-4285-b03b-508ac5a2daf7~784D95D4-0CE0-45D9-BAFF-C9D19082FFDD~A311B12B-026F-47CC-8D35-8E994906C86E</t>
  </si>
  <si>
    <t>DV - TP=TPH_2017|IUS=81418b96-9cb3-4285-b03b-508ac5a2daf7~784D95D4-0CE0-45D9-BAFF-C9D19082FFDD~5B840D1E-1143-4C88-9451-17FEA79E2BBD</t>
  </si>
  <si>
    <t>DV - TP=TPH_2017|IUS=81418b96-9cb3-4285-b03b-508ac5a2daf7~784D95D4-0CE0-45D9-BAFF-C9D19082FFDD~A4AF6DD2-2467-454F-BC9D-5042DAAD4EA2</t>
  </si>
  <si>
    <t>DV - TP=TPH_2017|IUS=8c675256-3332-45a8-a8a2-be34e13d85cc~784D95D4-0CE0-45D9-BAFF-C9D19082FFDD~A311B12B-026F-47CC-8D35-8E994906C86E</t>
  </si>
  <si>
    <t>DV - TP=TPH_2017|IUS=8c675256-3332-45a8-a8a2-be34e13d85cc~784D95D4-0CE0-45D9-BAFF-C9D19082FFDD~5B840D1E-1143-4C88-9451-17FEA79E2BBD</t>
  </si>
  <si>
    <t>DV - TP=TPH_2017|IUS=8c675256-3332-45a8-a8a2-be34e13d85cc~784D95D4-0CE0-45D9-BAFF-C9D19082FFDD~A4AF6DD2-2467-454F-BC9D-5042DAAD4EA2</t>
  </si>
  <si>
    <t>DV - TP=TPH_2017|IUS=3075adc2-ba8d-4aa8-abb4-5efe8086bd62~784D95D4-0CE0-45D9-BAFF-C9D19082FFDD~A311B12B-026F-47CC-8D35-8E994906C86E</t>
  </si>
  <si>
    <t>DV - TP=TPH_2017|IUS=7abc031d-00eb-46d6-896f-1235f9d463d7~784D95D4-0CE0-45D9-BAFF-C9D19082FFDD~A311B12B-026F-47CC-8D35-8E994906C86E</t>
  </si>
  <si>
    <t>DV - TP=TPH_2017|IUS=c66fb4e3-f060-484a-8f14-24b3f998654e~cd60cbd1-1f82-4aa0-adf8-4d66e145c512~A311B12B-026F-47CC-8D35-8E994906C86E</t>
  </si>
  <si>
    <t>DV - TP=TPH_2017|IUS=a1c464e2-003b-4ea5-86f0-18f9fa900d29~cd60cbd1-1f82-4aa0-adf8-4d66e145c512~A311B12B-026F-47CC-8D35-8E994906C86E</t>
  </si>
  <si>
    <t>DV - TP=TPH_2017|IUS=a1c464e2-003b-4ea5-86f0-18f9fa900d29~cd60cbd1-1f82-4aa0-adf8-4d66e145c512~5B840D1E-1143-4C88-9451-17FEA79E2BBD</t>
  </si>
  <si>
    <t>DV - TP=TPH_2017|IUS=a1c464e2-003b-4ea5-86f0-18f9fa900d29~cd60cbd1-1f82-4aa0-adf8-4d66e145c512~A4AF6DD2-2467-454F-BC9D-5042DAAD4EA2</t>
  </si>
  <si>
    <t>DV - TP=TPH_2017|IUS=ea2ef13d-ffa1-46f2-b301-5e2b122ef632~9b0c298f-1b36-42c9-963a-8e74c29d944d~A311B12B-026F-47CC-8D35-8E994906C86E</t>
  </si>
  <si>
    <t>DV - TP=TPH_2017|IUS=b8cf56ea-2abe-4a2e-856f-332a125d5ea4~1a6b0005-85af-4235-862a-57c0e25bffc8~A311B12B-026F-47CC-8D35-8E994906C86E</t>
  </si>
  <si>
    <t>DV - TP=TPH_2017|IUS=afdef5da-b8b6-4620-9b91-d183fcde91c1~cd60cbd1-1f82-4aa0-adf8-4d66e145c512~A311B12B-026F-47CC-8D35-8E994906C86E</t>
  </si>
  <si>
    <t>DV - TP=TPH_2017|IUS=afdef5da-b8b6-4620-9b91-d183fcde91c1~cd60cbd1-1f82-4aa0-adf8-4d66e145c512~5B840D1E-1143-4C88-9451-17FEA79E2BBD</t>
  </si>
  <si>
    <t>DV - TP=TPH_2017|IUS=afdef5da-b8b6-4620-9b91-d183fcde91c1~cd60cbd1-1f82-4aa0-adf8-4d66e145c512~A4AF6DD2-2467-454F-BC9D-5042DAAD4EA2</t>
  </si>
  <si>
    <t>DV - TP=TPH_2017|IUS=a9e094aa-03d6-4008-87ce-425afcaeedc7~4F5FCB7B-B738-463D-B124-1DFDD5678A26~A311B12B-026F-47CC-8D35-8E994906C86E</t>
  </si>
  <si>
    <t>DV - TP=TPH_2017|IUS=23658e74-ee9b-4a66-9047-fc703cfb4e50~B602B58B-6879-4188-9D49-DD833281FE4E~A311B12B-026F-47CC-8D35-8E994906C86E</t>
  </si>
  <si>
    <t>DV - TP=TPH_2017|IUS=3a6c87d1-4476-4d5c-b167-f07086af338b~db4aadc2-9b8a-4c0c-8b4d-055d64000fb3~A311B12B-026F-47CC-8D35-8E994906C86E</t>
  </si>
  <si>
    <t>DV - TP=TPH_2017|IUS=7c0b0ecd-f12f-4881-a172-90d1ce4a3275~B602B58B-6879-4188-9D49-DD833281FE4E~A311B12B-026F-47CC-8D35-8E994906C86E</t>
  </si>
  <si>
    <t>DV - TP=TPH_2017|IUS=7c0b0ecd-f12f-4881-a172-90d1ce4a3275~B602B58B-6879-4188-9D49-DD833281FE4E~5B840D1E-1143-4C88-9451-17FEA79E2BBD</t>
  </si>
  <si>
    <t>DV - TP=TPH_2017|IUS=7c0b0ecd-f12f-4881-a172-90d1ce4a3275~B602B58B-6879-4188-9D49-DD833281FE4E~A4AF6DD2-2467-454F-BC9D-5042DAAD4EA2</t>
  </si>
  <si>
    <t>DV - TP=TPH_2017|IUS=77e2c272-7c80-4751-a831-0a7a732afaad~B602B58B-6879-4188-9D49-DD833281FE4E~A311B12B-026F-47CC-8D35-8E994906C86E</t>
  </si>
  <si>
    <t>DV - TP=TPH_2017|IUS=77e2c272-7c80-4751-a831-0a7a732afaad~B602B58B-6879-4188-9D49-DD833281FE4E~5B840D1E-1143-4C88-9451-17FEA79E2BBD</t>
  </si>
  <si>
    <t>DV - TP=TPH_2017|IUS=77e2c272-7c80-4751-a831-0a7a732afaad~B602B58B-6879-4188-9D49-DD833281FE4E~A4AF6DD2-2467-454F-BC9D-5042DAAD4EA2</t>
  </si>
  <si>
    <t>DV - TP=TPH_2017|IUS=dd0f7392-8254-44e1-a8cc-d848c624ba77~B602B58B-6879-4188-9D49-DD833281FE4E~A311B12B-026F-47CC-8D35-8E994906C86E</t>
  </si>
  <si>
    <t>DV - TP=TPH_2017|IUS=dd0f7392-8254-44e1-a8cc-d848c624ba77~B602B58B-6879-4188-9D49-DD833281FE4E~5B840D1E-1143-4C88-9451-17FEA79E2BBD</t>
  </si>
  <si>
    <t>DV - TP=TPH_2017|IUS=dd0f7392-8254-44e1-a8cc-d848c624ba77~B602B58B-6879-4188-9D49-DD833281FE4E~A4AF6DD2-2467-454F-BC9D-5042DAAD4EA2</t>
  </si>
  <si>
    <t>DV - TP=TPH_2017|IUS=d3490965-4609-42f4-b3b6-e944ab86a8f7~784D95D4-0CE0-45D9-BAFF-C9D19082FFDD~A311B12B-026F-47CC-8D35-8E994906C86E</t>
  </si>
  <si>
    <t>DV - TP=TPH_2017|IUS=d3490965-4609-42f4-b3b6-e944ab86a8f7~784D95D4-0CE0-45D9-BAFF-C9D19082FFDD~5B840D1E-1143-4C88-9451-17FEA79E2BBD</t>
  </si>
  <si>
    <t>DV - TP=TPH_2017|IUS=d3490965-4609-42f4-b3b6-e944ab86a8f7~784D95D4-0CE0-45D9-BAFF-C9D19082FFDD~A4AF6DD2-2467-454F-BC9D-5042DAAD4EA2</t>
  </si>
  <si>
    <t>DV - TP=TPH_2017|IUS=f96be299-a13a-4fdb-9894-c5a9a5037da5~B602B58B-6879-4188-9D49-DD833281FE4E~A311B12B-026F-47CC-8D35-8E994906C86E</t>
  </si>
  <si>
    <t>DV - TP=TPH_2017|IUS=f96be299-a13a-4fdb-9894-c5a9a5037da5~B602B58B-6879-4188-9D49-DD833281FE4E~5B840D1E-1143-4C88-9451-17FEA79E2BBD</t>
  </si>
  <si>
    <t>DV - TP=TPH_2017|IUS=f96be299-a13a-4fdb-9894-c5a9a5037da5~B602B58B-6879-4188-9D49-DD833281FE4E~A4AF6DD2-2467-454F-BC9D-5042DAAD4EA2</t>
  </si>
  <si>
    <t>DV - TP=TPH_2017|IUS=40664cde-edee-4f13-9ccb-9f5267fafd0e~B602B58B-6879-4188-9D49-DD833281FE4E~A311B12B-026F-47CC-8D35-8E994906C86E</t>
  </si>
  <si>
    <t>DV - TP=TPH_2017|IUS=40664cde-edee-4f13-9ccb-9f5267fafd0e~B602B58B-6879-4188-9D49-DD833281FE4E~5B840D1E-1143-4C88-9451-17FEA79E2BBD</t>
  </si>
  <si>
    <t>DV - TP=TPH_2017|IUS=40664cde-edee-4f13-9ccb-9f5267fafd0e~B602B58B-6879-4188-9D49-DD833281FE4E~A4AF6DD2-2467-454F-BC9D-5042DAAD4EA2</t>
  </si>
  <si>
    <t>DV - TP=TPH_2017|IUS=cbfdf264-3a9b-4345-9e6d-411e5515b223~784D95D4-0CE0-45D9-BAFF-C9D19082FFDD~74b244d1-dbe5-4c45-8ec5-8ce69eefd22b</t>
  </si>
  <si>
    <t>DV - TP=TPH_2017|IUS=cbfdf264-3a9b-4345-9e6d-411e5515b223~784D95D4-0CE0-45D9-BAFF-C9D19082FFDD~a11b73d6-d16e-40f5-9f3c-36900b73de74</t>
  </si>
  <si>
    <t>DV - TP=TPH_2017|IUS=cbfdf264-3a9b-4345-9e6d-411e5515b223~784D95D4-0CE0-45D9-BAFF-C9D19082FFDD~8dff46f2-718b-4c40-b2b6-36fbd87c2b2e</t>
  </si>
  <si>
    <t>DV - TP=TPH_2017|IUS=cbfdf264-3a9b-4345-9e6d-411e5515b223~784D95D4-0CE0-45D9-BAFF-C9D19082FFDD~981b352e-6b36-479e-943a-80ba7f3a35fd</t>
  </si>
  <si>
    <t>DV - TP=TPH_2017|IUS=cbfdf264-3a9b-4345-9e6d-411e5515b223~784D95D4-0CE0-45D9-BAFF-C9D19082FFDD~0bd4976d-37ed-4687-a1a9-803e6bedc784</t>
  </si>
  <si>
    <t>DV - TP=TPH_2017|IUS=cbfdf264-3a9b-4345-9e6d-411e5515b223~784D95D4-0CE0-45D9-BAFF-C9D19082FFDD~6dac6e00-4d0b-4658-bea8-de97bb6741ef</t>
  </si>
  <si>
    <t>DV - TP=TPH_2017|IUS=cbfdf264-3a9b-4345-9e6d-411e5515b223~784D95D4-0CE0-45D9-BAFF-C9D19082FFDD~e2817d9b-8400-4f3c-94a4-6e97a7e5ae1a</t>
  </si>
  <si>
    <t>DV - TP=TPH_2017|IUS=cbfdf264-3a9b-4345-9e6d-411e5515b223~784D95D4-0CE0-45D9-BAFF-C9D19082FFDD~a0e22238-d1f2-42f5-8e2a-1729a93cea61</t>
  </si>
  <si>
    <t>DV - TP=TPH_2017|IUS=cbfdf264-3a9b-4345-9e6d-411e5515b223~784D95D4-0CE0-45D9-BAFF-C9D19082FFDD~0f1a3489-659e-4c97-bffc-de82a2ef75a9</t>
  </si>
  <si>
    <t>DV - TP=TPH_2017|IUS=33c35d05-2621-439a-a3a6-81763c38a675~B602B58B-6879-4188-9D49-DD833281FE4E~A311B12B-026F-47CC-8D35-8E994906C86E</t>
  </si>
  <si>
    <t>DV - TP=TPH_2017|IUS=33c35d05-2621-439a-a3a6-81763c38a675~B602B58B-6879-4188-9D49-DD833281FE4E~5B840D1E-1143-4C88-9451-17FEA79E2BBD</t>
  </si>
  <si>
    <t>DV - TP=TPH_2017|IUS=33c35d05-2621-439a-a3a6-81763c38a675~B602B58B-6879-4188-9D49-DD833281FE4E~A4AF6DD2-2467-454F-BC9D-5042DAAD4EA2</t>
  </si>
  <si>
    <t>DV - TP=TPH_2017|IUS=9a74a691-c0a5-4b1c-93ea-53ef107fa0af~B602B58B-6879-4188-9D49-DD833281FE4E~A311B12B-026F-47CC-8D35-8E994906C86E</t>
  </si>
  <si>
    <t>DV - TP=TPH_2017|IUS=9a74a691-c0a5-4b1c-93ea-53ef107fa0af~B602B58B-6879-4188-9D49-DD833281FE4E~5B840D1E-1143-4C88-9451-17FEA79E2BBD</t>
  </si>
  <si>
    <t>DV - TP=TPH_2017|IUS=9a74a691-c0a5-4b1c-93ea-53ef107fa0af~B602B58B-6879-4188-9D49-DD833281FE4E~A4AF6DD2-2467-454F-BC9D-5042DAAD4EA2</t>
  </si>
  <si>
    <t>DV - TP=TPH_2017|IUS=077191f0-d9f1-4b8d-911b-55bec3e9c863~B602B58B-6879-4188-9D49-DD833281FE4E~A311B12B-026F-47CC-8D35-8E994906C86E</t>
  </si>
  <si>
    <t>DV - TP=TPH_2017|IUS=077191f0-d9f1-4b8d-911b-55bec3e9c863~B602B58B-6879-4188-9D49-DD833281FE4E~5B840D1E-1143-4C88-9451-17FEA79E2BBD</t>
  </si>
  <si>
    <t>DV - TP=TPH_2017|IUS=077191f0-d9f1-4b8d-911b-55bec3e9c863~B602B58B-6879-4188-9D49-DD833281FE4E~A4AF6DD2-2467-454F-BC9D-5042DAAD4EA2</t>
  </si>
  <si>
    <t>DV - TP=TPH_2017|IUS=a744104d-406d-49f7-bca8-aa6c2fd62142~784D95D4-0CE0-45D9-BAFF-C9D19082FFDD~A311B12B-026F-47CC-8D35-8E994906C86E</t>
  </si>
  <si>
    <t>DV - TP=TPH_2017|IUS=a744104d-406d-49f7-bca8-aa6c2fd62142~784D95D4-0CE0-45D9-BAFF-C9D19082FFDD~5B840D1E-1143-4C88-9451-17FEA79E2BBD</t>
  </si>
  <si>
    <t>DV - TP=TPH_2017|IUS=a744104d-406d-49f7-bca8-aa6c2fd62142~784D95D4-0CE0-45D9-BAFF-C9D19082FFDD~A4AF6DD2-2467-454F-BC9D-5042DAAD4EA2</t>
  </si>
  <si>
    <t>DV - TP=TPH_2017|IUS=b77fae4e-f7be-43b6-9fed-829302017320~784D95D4-0CE0-45D9-BAFF-C9D19082FFDD~d0c2f053-e12d-4489-b234-5e6442da99d4</t>
  </si>
  <si>
    <t>DV - TP=TPH_2017|IUS=56a49523-9072-4b0c-9647-3a66005319cf~35e45ad1-6bf0-4957-b759-6b12fcd283ce~d0c2f053-e12d-4489-b234-5e6442da99d4</t>
  </si>
  <si>
    <t>DV - TP=TPH_2017|IUS=e7552f57-f850-4ffe-8104-3c8fd6e14f63~35e45ad1-6bf0-4957-b759-6b12fcd283ce~A311B12B-026F-47CC-8D35-8E994906C86E</t>
  </si>
  <si>
    <t>DV - TP=TPH_2017|IUS=f5139e57-81f4-47d8-bb8a-7edd91a4374c~784D95D4-0CE0-45D9-BAFF-C9D19082FFDD~A311B12B-026F-47CC-8D35-8E994906C86E</t>
  </si>
  <si>
    <t>DV - TP=TPH_2017|IUS=25aaeed1-3e6f-434c-9729-0019b6b71287~784D95D4-0CE0-45D9-BAFF-C9D19082FFDD~A311B12B-026F-47CC-8D35-8E994906C86E</t>
  </si>
  <si>
    <t>DV - TP=TPH_2017|IUS=a1523721-4135-47e5-95c4-070eb3456ef6~784D95D4-0CE0-45D9-BAFF-C9D19082FFDD~A311B12B-026F-47CC-8D35-8E994906C86E</t>
  </si>
  <si>
    <t>DV - TP=TPH_2017|IUS=e98a0b3c-6688-4fff-ad86-ca1c1070f27b~784D95D4-0CE0-45D9-BAFF-C9D19082FFDD~A311B12B-026F-47CC-8D35-8E994906C86E</t>
  </si>
  <si>
    <t>DV - TP=TPH_2017|IUS=f77d2647-3d78-43d5-8ac5-7668d5cba938~784D95D4-0CE0-45D9-BAFF-C9D19082FFDD~A311B12B-026F-47CC-8D35-8E994906C86E</t>
  </si>
  <si>
    <t>DV - TP=TPH_2017|IUS=0029da21-393c-40a6-b64c-6e6260e93836~B602B58B-6879-4188-9D49-DD833281FE4E~A311B12B-026F-47CC-8D35-8E994906C86E</t>
  </si>
  <si>
    <t>DV - TP=TPH_2017|IUS=b25b8076-c6f4-493c-a9fa-c995d947e0a7~784D95D4-0CE0-45D9-BAFF-C9D19082FFDD~A311B12B-026F-47CC-8D35-8E994906C86E</t>
  </si>
  <si>
    <t>DV - TP=TPH_2017|IUS=b25b8076-c6f4-493c-a9fa-c995d947e0a7~784D95D4-0CE0-45D9-BAFF-C9D19082FFDD~58c5326c-1d8f-4024-a7f7-070b1b43c5eb</t>
  </si>
  <si>
    <t>DV - TP=TPH_2017|IUS=b25b8076-c6f4-493c-a9fa-c995d947e0a7~784D95D4-0CE0-45D9-BAFF-C9D19082FFDD~1dfe2695-591b-4e07-996b-330721dc48d5</t>
  </si>
  <si>
    <t>DV - TP=TPH_2017|IUS=7d94a980-dc15-4c2a-bfef-6a539fbe1370~784D95D4-0CE0-45D9-BAFF-C9D19082FFDD~A311B12B-026F-47CC-8D35-8E994906C86E</t>
  </si>
  <si>
    <t>DV - TP=TPH_2017|IUS=7d94a980-dc15-4c2a-bfef-6a539fbe1370~784D95D4-0CE0-45D9-BAFF-C9D19082FFDD~58c5326c-1d8f-4024-a7f7-070b1b43c5eb</t>
  </si>
  <si>
    <t>DV - TP=TPH_2017|IUS=7d94a980-dc15-4c2a-bfef-6a539fbe1370~784D95D4-0CE0-45D9-BAFF-C9D19082FFDD~1dfe2695-591b-4e07-996b-330721dc48d5</t>
  </si>
  <si>
    <t>DV - TP=TPH_2017|IUS=b66b4480-f5bd-4eb2-84fa-34c3dfb341a2~784D95D4-0CE0-45D9-BAFF-C9D19082FFDD~A311B12B-026F-47CC-8D35-8E994906C86E</t>
  </si>
  <si>
    <t>DV - TP=TPH_2017|IUS=b66b4480-f5bd-4eb2-84fa-34c3dfb341a2~784D95D4-0CE0-45D9-BAFF-C9D19082FFDD~d31390c3-f8aa-4147-aa81-863e940c0784</t>
  </si>
  <si>
    <t>DV - TP=TPH_2017|IUS=b66b4480-f5bd-4eb2-84fa-34c3dfb341a2~784D95D4-0CE0-45D9-BAFF-C9D19082FFDD~5335a8c7-fa91-483c-99d6-e2f03d27e851</t>
  </si>
  <si>
    <t>DV - TP=TPH_2017|IUS=b66b4480-f5bd-4eb2-84fa-34c3dfb341a2~784D95D4-0CE0-45D9-BAFF-C9D19082FFDD~58c5326c-1d8f-4024-a7f7-070b1b43c5eb</t>
  </si>
  <si>
    <t>DV - TP=TPH_2017|IUS=b66b4480-f5bd-4eb2-84fa-34c3dfb341a2~784D95D4-0CE0-45D9-BAFF-C9D19082FFDD~1dfe2695-591b-4e07-996b-330721dc48d5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</si>
  <si>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</si>
  <si>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</si>
  <si>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</si>
  <si>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Територија под шумом (ha), 2017.</t>
  </si>
  <si>
    <t>Land area covered by forest (ha), 2017</t>
  </si>
  <si>
    <t>DV - TP=TPH_2017|IUS=5b19dc9f-2470-4df6-ada2-c4e4db19cd69~784D95D4-0CE0-45D9-BAFF-C9D19082FFDD~A311B12B-026F-47CC-8D35-8E994906C86E</t>
  </si>
  <si>
    <t>DV - TP=TPH_2017|IUS=22258875-47b7-42d5-98a2-af5fb802e40f~b7abfa75-8d0e-4ae6-b2b6-d12801cb9478~A311B12B-026F-47CC-8D35-8E994906C86E</t>
  </si>
  <si>
    <t>DV - TP=TPH_2017|IUS=28a26199-76b6-4e21-b138-fbdc1a6c2db4~B602B58B-6879-4188-9D49-DD833281FE4E~A311B12B-026F-47CC-8D35-8E994906C86E</t>
  </si>
  <si>
    <t>DV - TP=TPH_2017|IUS=549b1d40-e1bd-4cd2-b16b-fcafa02d3e14~784D95D4-0CE0-45D9-BAFF-C9D19082FFDD~A311B12B-026F-47CC-8D35-8E994906C86E</t>
  </si>
  <si>
    <t>DV - TP=TPH_2017|IUS=61b2c063-3edb-48b0-bcc2-e63cdc46ecf4~784D95D4-0CE0-45D9-BAFF-C9D19082FFDD~A311B12B-026F-47CC-8D35-8E994906C86E</t>
  </si>
  <si>
    <t>DV - TP=TPH_2017|IUS=c82952af-ad15-4436-b6ec-c9e4a5570943~b7abfa75-8d0e-4ae6-b2b6-d12801cb9478~A311B12B-026F-47CC-8D35-8E994906C86E</t>
  </si>
  <si>
    <t>DV - TP=TPH_2017|IUS=cd73e04b-b8ff-4f52-8fe3-2fef5a39b083~db4aadc2-9b8a-4c0c-8b4d-055d64000fb3~A311B12B-026F-47CC-8D35-8E994906C86E</t>
  </si>
  <si>
    <t>DV - TP=TPH_2017|IUS=551fa32a-0da5-46da-a735-92fda434d136~db4aadc2-9b8a-4c0c-8b4d-055d64000fb3~A311B12B-026F-47CC-8D35-8E994906C86E</t>
  </si>
  <si>
    <t>DV - TP=TPH_2017|IUS=55c29509-35aa-49bb-913f-b3109c96f588~db4aadc2-9b8a-4c0c-8b4d-055d64000fb3~A311B12B-026F-47CC-8D35-8E994906C86E</t>
  </si>
  <si>
    <t>DV - TP=TPH_2017|IUS=b9d6b528-8a92-4270-b45c-aab59377afb1~db4aadc2-9b8a-4c0c-8b4d-055d64000fb3~A311B12B-026F-47CC-8D35-8E994906C86E</t>
  </si>
  <si>
    <t>DV - TP=TPH_2017|IUS=293c7c8c-1f8f-480c-b1a0-ddd251129ed6~db4aadc2-9b8a-4c0c-8b4d-055d64000fb3~A311B12B-026F-47CC-8D35-8E994906C86E</t>
  </si>
  <si>
    <t>DV - TP=TPH_2017|IUS=438b75fa-b3c4-4b9e-85de-733c64821df1~B602B58B-6879-4188-9D49-DD833281FE4E~15D02518-65E3-44C8-9A50-ACE5BFF371F8</t>
  </si>
  <si>
    <t>DV - TP=TPH_2017|IUS=59854FF8-91D3-418E-8C21-452042084FCA~B602B58B-6879-4188-9D49-DD833281FE4E~15D02518-65E3-44C8-9A50-ACE5BFF371F8</t>
  </si>
  <si>
    <t>DV - TP=TPH_2017|IUS=7609c3dc-009f-4ac2-a7c8-eee73e02f0ca~784D95D4-0CE0-45D9-BAFF-C9D19082FFDD~A311B12B-026F-47CC-8D35-8E994906C86E</t>
  </si>
  <si>
    <t>DV - TP=TPH_2017|IUS=ede54558-02cc-483e-aa62-0de8c8ba65f2~4F5FCB7B-B738-463D-B124-1DFDD5678A26~A311B12B-026F-47CC-8D35-8E994906C86E</t>
  </si>
  <si>
    <t>DV - TP=TPH_2017|IUS=436b6678-66b4-410e-9f9b-980b3b1cabdd~f65eb32f-a909-4087-97b1-06de0101483d~A311B12B-026F-47CC-8D35-8E994906C86E</t>
  </si>
  <si>
    <t>DV - TP=TPH_2017|IUS=436b6678-66b4-410e-9f9b-980b3b1cabdd~f65eb32f-a909-4087-97b1-06de0101483d~4c1a5758-8db5-4ef3-8aa1-bf7bed7f3928</t>
  </si>
  <si>
    <t>DV - TP=TPH_2017|IUS=fb98786f-8e01-45f6-8739-67ff3c53b393~784D95D4-0CE0-45D9-BAFF-C9D19082FFDD~A311B12B-026F-47CC-8D35-8E994906C86E</t>
  </si>
  <si>
    <t>DV - TP=TPH_2017|IUS=01349ABF-084C-4947-A789-97C36314BF39~18EBDC26-DBD5-4F46-93C3-624C14400D50~A311B12B-026F-47CC-8D35-8E994906C86E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</si>
  <si>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</si>
  <si>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</si>
  <si>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</si>
  <si>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</si>
  <si>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DV - TP=TPH_2017|IUS=196f5f1f-6826-468a-a9bb-394f1a105a3b~784D95D4-0CE0-45D9-BAFF-C9D19082FFDD~A311B12B-026F-47CC-8D35-8E994906C86E</t>
  </si>
  <si>
    <t>DV - TP=TPH_2017|IUS=39588204-86ba-4a3a-a41f-45bf832b39d6~784D95D4-0CE0-45D9-BAFF-C9D19082FFDD~A311B12B-026F-47CC-8D35-8E994906C86E</t>
  </si>
  <si>
    <t>DV - TP=TPH_2017|IUS=cc218562-729e-4428-ab94-8260e909b6c2~f65eb32f-a909-4087-97b1-06de0101483d~A311B12B-026F-47CC-8D35-8E994906C86E</t>
  </si>
  <si>
    <t>DV - TP=TPH_2017|IUS=9b553176-a3f2-4b2e-93d6-45dfe3e7ed6f~784D95D4-0CE0-45D9-BAFF-C9D19082FFDD~A311B12B-026F-47CC-8D35-8E994906C86E</t>
  </si>
  <si>
    <t>DV - TP=TPH_2017|IUS=1aeed8a9-accf-4c00-8942-f983c0bea025~f65eb32f-a909-4087-97b1-06de0101483d~A311B12B-026F-47CC-8D35-8E994906C86E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</si>
  <si>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</si>
  <si>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</si>
  <si>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</si>
  <si>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државних домова за смештај старих, старијих од 65 година*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</si>
  <si>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</si>
  <si>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</si>
  <si>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</si>
  <si>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</si>
  <si>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</si>
  <si>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</si>
  <si>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</si>
  <si>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новчане социјалне помоћи*</t>
  </si>
  <si>
    <r>
      <t>Удео корисника државних домова за смештај старих, старијих од 65 година, у укупном броју старијих од 65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</si>
  <si>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</si>
  <si>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</si>
  <si>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</si>
  <si>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</si>
  <si>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</si>
  <si>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</si>
  <si>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</si>
  <si>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</si>
  <si>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</si>
  <si>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</si>
  <si>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beneficiaries of public residential institutions for elderly aged over 65*</t>
  </si>
  <si>
    <r>
      <t>Share of beneficiaries of public residential institutions for elderly aged over 65 in total number of people over 65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</si>
  <si>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</si>
  <si>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</si>
  <si>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</si>
  <si>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</si>
  <si>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</si>
  <si>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</si>
  <si>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</si>
  <si>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</si>
  <si>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</si>
  <si>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TP=TPH_2018|IUS=23658e74-ee9b-4a66-9047-fc703cfb4e50~B602B58B-6879-4188-9D49-DD833281FE4E~A311B12B-026F-47CC-8D35-8E994906C86E</t>
  </si>
  <si>
    <t>DV - TP=TPH_2018|IUS=d94b7afa-94c9-437c-ab33-3a4c62cd0cf8~387a6ab4-d645-4f22-aecc-531b05c4527c~A311B12B-026F-47CC-8D35-8E994906C86E</t>
  </si>
  <si>
    <t>DV - TP=TPH_2018|IUS=f8b23362-bb0e-4b51-b4b9-24e378fb2c5f~784D95D4-0CE0-45D9-BAFF-C9D19082FFDD~A311B12B-026F-47CC-8D35-8E994906C86E</t>
  </si>
  <si>
    <t>DV - TP=TPH_2018|IUS=f8b23362-bb0e-4b51-b4b9-24e378fb2c5f~784D95D4-0CE0-45D9-BAFF-C9D19082FFDD~5B840D1E-1143-4C88-9451-17FEA79E2BBD</t>
  </si>
  <si>
    <t>DV - TP=TPH_2018|IUS=f8b23362-bb0e-4b51-b4b9-24e378fb2c5f~784D95D4-0CE0-45D9-BAFF-C9D19082FFDD~A4AF6DD2-2467-454F-BC9D-5042DAAD4EA2</t>
  </si>
  <si>
    <t>DV - TP=TPH_2018|IUS=3a6c87d1-4476-4d5c-b167-f07086af338b~db4aadc2-9b8a-4c0c-8b4d-055d64000fb3~A311B12B-026F-47CC-8D35-8E994906C86E</t>
  </si>
  <si>
    <t>DV - TP=TPH_2018|IUS=80b6a966-be75-449e-897d-6e5ee91a34e9~B602B58B-6879-4188-9D49-DD833281FE4E~d103dd05-6cbe-4f43-a4d4-61bb55ee6f6b</t>
  </si>
  <si>
    <t>DV - TP=TPH_2018|IUS=80b6a966-be75-449e-897d-6e5ee91a34e9~B602B58B-6879-4188-9D49-DD833281FE4E~01b95879-977b-40d7-a6fc-904bd295560a</t>
  </si>
  <si>
    <t>DV - TP=TPH_2018|IUS=80b6a966-be75-449e-897d-6e5ee91a34e9~B602B58B-6879-4188-9D49-DD833281FE4E~e20caa1c-ff79-488b-aad0-608cf4f72a5d</t>
  </si>
  <si>
    <t>DV - TP=TPH_2018|IUS=80b6a966-be75-449e-897d-6e5ee91a34e9~B602B58B-6879-4188-9D49-DD833281FE4E~549ac43e-a66d-43f5-b01f-663484318d3e</t>
  </si>
  <si>
    <t>DV - TP=TPH_2018|IUS=80b6a966-be75-449e-897d-6e5ee91a34e9~B602B58B-6879-4188-9D49-DD833281FE4E~d7bc8a31-b7dd-4806-8a0b-1c0786767536</t>
  </si>
  <si>
    <t>DV - TP=TPH_2018|IUS=80b6a966-be75-449e-897d-6e5ee91a34e9~B602B58B-6879-4188-9D49-DD833281FE4E~bd5b0c11-64eb-4470-bd16-cfc42fea7a20</t>
  </si>
  <si>
    <t>DV - TP=TPH_2018|IUS=80b6a966-be75-449e-897d-6e5ee91a34e9~B602B58B-6879-4188-9D49-DD833281FE4E~ec97769e-af2c-42f6-8b04-e182775d686a</t>
  </si>
  <si>
    <t>DV - TP=TPH_2018|IUS=80b6a966-be75-449e-897d-6e5ee91a34e9~B602B58B-6879-4188-9D49-DD833281FE4E~f60a2593-5b40-4d65-ae64-edcf2cb46303</t>
  </si>
  <si>
    <t>DV - TP=TPH_2018|IUS=80b6a966-be75-449e-897d-6e5ee91a34e9~B602B58B-6879-4188-9D49-DD833281FE4E~104fafe5-f134-447c-889e-d3cf14f6a12f</t>
  </si>
  <si>
    <t>DV - TP=TPH_2017|IUS=bd8e236f-3511-46e8-9f06-5aa4f953e0b2~0d14b8cc-310a-4c59-b16c-f59c3dc98da0~A311B12B-026F-47CC-8D35-8E994906C86E</t>
  </si>
  <si>
    <t>DV - TP=TPH_2017|IUS=f91bb7b9-e3e0-4103-9fe7-a24491dd5691~0d14b8cc-310a-4c59-b16c-f59c3dc98da0~A311B12B-026F-47CC-8D35-8E994906C86E</t>
  </si>
  <si>
    <t>DV - TP=TPH_2017|IUS=ea053d20-23ce-4c76-8666-61b320d30bf1~387a6ab4-d645-4f22-aecc-531b05c4527c~A311B12B-026F-47CC-8D35-8E994906C86E</t>
  </si>
  <si>
    <t>DV - TP=TPH_2017|IUS=bc5f5ce9-7c9c-4c77-8940-54e439b68da4~0d14b8cc-310a-4c59-b16c-f59c3dc98da0~A311B12B-026F-47CC-8D35-8E994906C86E</t>
  </si>
  <si>
    <t>DV - TP=TPH_2017|IUS=b40a4cfe-c3d9-4268-a035-556a476a53b3~387a6ab4-d645-4f22-aecc-531b05c4527c~A311B12B-026F-47CC-8D35-8E994906C86E</t>
  </si>
  <si>
    <t>DV - TP=TPH_2017|IUS=ac822945-7126-430d-8d59-7fae14506d51~784D95D4-0CE0-45D9-BAFF-C9D19082FFDD~A311B12B-026F-47CC-8D35-8E994906C86E</t>
  </si>
  <si>
    <t>DV - TP=TPH_2017|IUS=f76db236-e7a8-40be-92f3-691f9efeedce~784D95D4-0CE0-45D9-BAFF-C9D19082FFDD~A311B12B-026F-47CC-8D35-8E994906C86E</t>
  </si>
  <si>
    <t>DV - TP=TPH_2017|IUS=4278c82c-db36-4b67-b132-dfc4308629ec~784D95D4-0CE0-45D9-BAFF-C9D19082FFDD~A311B12B-026F-47CC-8D35-8E994906C86E</t>
  </si>
  <si>
    <t>DV - TP=TPH_2017|IUS=9872d102-cae4-43fb-ab5a-f05c390710cd~784D95D4-0CE0-45D9-BAFF-C9D19082FFDD~A311B12B-026F-47CC-8D35-8E994906C86E</t>
  </si>
  <si>
    <t>DV - TP=TPH_2017|IUS=7b14deff-2355-49f4-b9c0-3a10b1638430~784D95D4-0CE0-45D9-BAFF-C9D19082FFDD~A311B12B-026F-47CC-8D35-8E994906C86E</t>
  </si>
  <si>
    <t>DV - TP=TPH_2017|IUS=b2c9cb69-5038-48af-a45f-038c63b3a64d~784D95D4-0CE0-45D9-BAFF-C9D19082FFDD~A311B12B-026F-47CC-8D35-8E994906C86E</t>
  </si>
  <si>
    <t>DV - TP=TPH_2017|IUS=240f0fb5-072c-42ec-9a6d-e42a41ae82dd~784D95D4-0CE0-45D9-BAFF-C9D19082FFDD~A311B12B-026F-47CC-8D35-8E994906C86E</t>
  </si>
  <si>
    <t>DV - TP=TPH_2018|IUS=73132686-4a6a-4aac-aebf-ad06b917b6df~784D95D4-0CE0-45D9-BAFF-C9D19082FFDD~A311B12B-026F-47CC-8D35-8E994906C86E</t>
  </si>
  <si>
    <t>DV - TP=TPH_2018|IUS=75d091f1-0eda-49a9-8448-e781bc68c341~784D95D4-0CE0-45D9-BAFF-C9D19082FFDD~A311B12B-026F-47CC-8D35-8E994906C86E</t>
  </si>
  <si>
    <t>DV - TP=TPH_2018|IUS=d99fa4a1-e197-402a-b009-5f419cb9cda0~784D95D4-0CE0-45D9-BAFF-C9D19082FFDD~A311B12B-026F-47CC-8D35-8E994906C86E</t>
  </si>
  <si>
    <t>DV - TP=TPH_2018|IUS=45244088-571c-40b5-b42c-557321560a5d~784D95D4-0CE0-45D9-BAFF-C9D19082FFDD~A311B12B-026F-47CC-8D35-8E994906C86E</t>
  </si>
  <si>
    <t>DV - TP=TPH_2018|IUS=9429b501-09ef-4c61-b948-1d42432837f8~35e45ad1-6bf0-4957-b759-6b12fcd283ce~A311B12B-026F-47CC-8D35-8E994906C86E</t>
  </si>
  <si>
    <t>DV - TP=TPH_2018|IUS=577c285c-919b-467b-88a6-67950a05fb33~35e45ad1-6bf0-4957-b759-6b12fcd283ce~A311B12B-026F-47CC-8D35-8E994906C86E</t>
  </si>
  <si>
    <t>DV - TP=TPH_2018|IUS=c50392d0-1621-4e21-b844-f328026b4461~784D95D4-0CE0-45D9-BAFF-C9D19082FFDD~A311B12B-026F-47CC-8D35-8E994906C86E</t>
  </si>
  <si>
    <t>DV - TP=TPH_2018|IUS=8dd53b76-7090-4a02-9750-4efb914c4352~784D95D4-0CE0-45D9-BAFF-C9D19082FFDD~5f91ae4f-0330-4c24-9f04-2aa81bb1d530</t>
  </si>
  <si>
    <t>DV - TP=TPH_2018|IUS=8dd53b76-7090-4a02-9750-4efb914c4352~784D95D4-0CE0-45D9-BAFF-C9D19082FFDD~6644a696-fef9-4e3b-b828-c31dc96c038c</t>
  </si>
  <si>
    <t>DV - TP=TPH_2018|IUS=8dd53b76-7090-4a02-9750-4efb914c4352~784D95D4-0CE0-45D9-BAFF-C9D19082FFDD~b86e0719-d9d1-4564-aa4f-707100b0b831</t>
  </si>
  <si>
    <t>DV - TP=TPH_2018|IUS=c2e280eb-d5d5-415c-b09f-e5a26ac4d4e3~784D95D4-0CE0-45D9-BAFF-C9D19082FFDD~A311B12B-026F-47CC-8D35-8E994906C86E</t>
  </si>
  <si>
    <t>DV - TP=TPH_2018|IUS=b17e182c-101b-4a6b-8097-d692fa623edd~B602B58B-6879-4188-9D49-DD833281FE4E~5f91ae4f-0330-4c24-9f04-2aa81bb1d530</t>
  </si>
  <si>
    <t>DV - TP=TPH_2018|IUS=b17e182c-101b-4a6b-8097-d692fa623edd~B602B58B-6879-4188-9D49-DD833281FE4E~6644a696-fef9-4e3b-b828-c31dc96c038c</t>
  </si>
  <si>
    <t>DV - TP=TPH_2018|IUS=b17e182c-101b-4a6b-8097-d692fa623edd~B602B58B-6879-4188-9D49-DD833281FE4E~b86e0719-d9d1-4564-aa4f-707100b0b831</t>
  </si>
  <si>
    <t>DV - TP=TPH_2018|IUS=5d3fed1a-def0-4ee2-9230-caf50ca8b517~B602B58B-6879-4188-9D49-DD833281FE4E~A311B12B-026F-47CC-8D35-8E994906C86E</t>
  </si>
  <si>
    <t>DV - TP=TPH_2018|IUS=a3ea39c4-baad-4731-8e2b-fd1a68b6dfe8~784D95D4-0CE0-45D9-BAFF-C9D19082FFDD~A311B12B-026F-47CC-8D35-8E994906C86E</t>
  </si>
  <si>
    <t>DV - TP=TPH_2018|IUS=2c5a1df4-27e8-4d25-886a-9c85c7484540~B602B58B-6879-4188-9D49-DD833281FE4E~A311B12B-026F-47CC-8D35-8E994906C86E</t>
  </si>
  <si>
    <t>DV - TP=TPH_2018|IUS=60c8af21-4ca5-4221-945e-2cc76a328307~784D95D4-0CE0-45D9-BAFF-C9D19082FFDD~A311B12B-026F-47CC-8D35-8E994906C86E</t>
  </si>
  <si>
    <t>DV - TP=TPH_2018|IUS=7c1a4dcc-9777-492d-ae52-7f43ad8540d3~B602B58B-6879-4188-9D49-DD833281FE4E~A311B12B-026F-47CC-8D35-8E994906C86E</t>
  </si>
  <si>
    <t>DV - TP=TPH_2018|IUS=652a3f07-a611-4912-a5c0-8e08b95816a2~784D95D4-0CE0-45D9-BAFF-C9D19082FFDD~A311B12B-026F-47CC-8D35-8E994906C86E</t>
  </si>
  <si>
    <t>DV - TP=TPH_2018|IUS=2d372ca4-fd39-4ac4-80be-39ff7e9d867c~B602B58B-6879-4188-9D49-DD833281FE4E~A311B12B-026F-47CC-8D35-8E994906C86E</t>
  </si>
  <si>
    <t>DV - TP=TPH_2018|IUS=7dbdcfe9-5680-45f2-9aac-c9f349a46fcf~784D95D4-0CE0-45D9-BAFF-C9D19082FFDD~A311B12B-026F-47CC-8D35-8E994906C86E</t>
  </si>
  <si>
    <t>DV - TP=TPH_2018|IUS=a9e688af-0114-42dc-bec0-94a47ff46aeb~784D95D4-0CE0-45D9-BAFF-C9D19082FFDD~A311B12B-026F-47CC-8D35-8E994906C86E</t>
  </si>
  <si>
    <t>DV - TP=TPH_2018|IUS=824ce582-cc59-4a91-8886-45b09e71ed26~784D95D4-0CE0-45D9-BAFF-C9D19082FFDD~A311B12B-026F-47CC-8D35-8E994906C86E</t>
  </si>
  <si>
    <t>DV - TP=TPH_2018|IUS=40085de5-1df1-4161-ac61-30dcb8787a68~B602B58B-6879-4188-9D49-DD833281FE4E~A311B12B-026F-47CC-8D35-8E994906C86E</t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</si>
  <si>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</si>
  <si>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</si>
  <si>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</si>
  <si>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</si>
  <si>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</si>
  <si>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</si>
  <si>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t xml:space="preserve"> by municipalities of work</t>
  </si>
  <si>
    <t xml:space="preserve"> 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</si>
  <si>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</si>
  <si>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</si>
  <si>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$A$22:$A$24</t>
  </si>
  <si>
    <t>DV - TP=TPH_2018|IUS=15979461-7bed-4c0c-a855-73ce69d8cf79~784D95D4-0CE0-45D9-BAFF-C9D19082FFDD~A311B12B-026F-47CC-8D35-8E994906C86E</t>
  </si>
  <si>
    <t>DV - TP=TPH_2018|IUS=15979461-7bed-4c0c-a855-73ce69d8cf79~784D95D4-0CE0-45D9-BAFF-C9D19082FFDD~5B840D1E-1143-4C88-9451-17FEA79E2BBD</t>
  </si>
  <si>
    <t>DV - TP=TPH_2018|IUS=15979461-7bed-4c0c-a855-73ce69d8cf79~784D95D4-0CE0-45D9-BAFF-C9D19082FFDD~A4AF6DD2-2467-454F-BC9D-5042DAAD4EA2</t>
  </si>
  <si>
    <t>DV - TP=TPH_2018|IUS=1acd8af0-968f-446d-b9d6-dfd47bff4ec6~784D95D4-0CE0-45D9-BAFF-C9D19082FFDD~A311B12B-026F-47CC-8D35-8E994906C86E</t>
  </si>
  <si>
    <t>DV - TP=TPH_2018|IUS=1acd8af0-968f-446d-b9d6-dfd47bff4ec6~784D95D4-0CE0-45D9-BAFF-C9D19082FFDD~5B840D1E-1143-4C88-9451-17FEA79E2BBD</t>
  </si>
  <si>
    <t>DV - TP=TPH_2018|IUS=1acd8af0-968f-446d-b9d6-dfd47bff4ec6~784D95D4-0CE0-45D9-BAFF-C9D19082FFDD~A4AF6DD2-2467-454F-BC9D-5042DAAD4EA2</t>
  </si>
  <si>
    <t>DV - TP=TPH_2018|IUS=658c3397-3487-4a03-8f5b-2bdfc302df70~784D95D4-0CE0-45D9-BAFF-C9D19082FFDD~A311B12B-026F-47CC-8D35-8E994906C86E</t>
  </si>
  <si>
    <t>DV - TP=TPH_2018|IUS=658c3397-3487-4a03-8f5b-2bdfc302df70~784D95D4-0CE0-45D9-BAFF-C9D19082FFDD~5B840D1E-1143-4C88-9451-17FEA79E2BBD</t>
  </si>
  <si>
    <t>DV - TP=TPH_2018|IUS=658c3397-3487-4a03-8f5b-2bdfc302df70~784D95D4-0CE0-45D9-BAFF-C9D19082FFDD~A4AF6DD2-2467-454F-BC9D-5042DAAD4EA2</t>
  </si>
  <si>
    <t>DV - TP=TPH_2018|IUS=92cd69a0-dada-4df7-94d3-71fc1d61d36a~784D95D4-0CE0-45D9-BAFF-C9D19082FFDD~A311B12B-026F-47CC-8D35-8E994906C86E</t>
  </si>
  <si>
    <t>DV - TP=TPH_2018|IUS=92cd69a0-dada-4df7-94d3-71fc1d61d36a~784D95D4-0CE0-45D9-BAFF-C9D19082FFDD~5B840D1E-1143-4C88-9451-17FEA79E2BBD</t>
  </si>
  <si>
    <t>DV - TP=TPH_2018|IUS=92cd69a0-dada-4df7-94d3-71fc1d61d36a~784D95D4-0CE0-45D9-BAFF-C9D19082FFDD~A4AF6DD2-2467-454F-BC9D-5042DAAD4EA2</t>
  </si>
  <si>
    <t>DV - TP=TPH_2018|IUS=8eacad9c-8fca-477d-af89-8d3c804e7517~784D95D4-0CE0-45D9-BAFF-C9D19082FFDD~A311B12B-026F-47CC-8D35-8E994906C86E</t>
  </si>
  <si>
    <t>DV - TP=TPH_2018|IUS=8eacad9c-8fca-477d-af89-8d3c804e7517~784D95D4-0CE0-45D9-BAFF-C9D19082FFDD~5B840D1E-1143-4C88-9451-17FEA79E2BBD</t>
  </si>
  <si>
    <t>DV - TP=TPH_2018|IUS=8eacad9c-8fca-477d-af89-8d3c804e7517~784D95D4-0CE0-45D9-BAFF-C9D19082FFDD~A4AF6DD2-2467-454F-BC9D-5042DAAD4EA2</t>
  </si>
  <si>
    <t>DV - TP=TPH_2018|IUS=b821f47c-4cab-4279-9e90-5faa1d44827f~784D95D4-0CE0-45D9-BAFF-C9D19082FFDD~A311B12B-026F-47CC-8D35-8E994906C86E</t>
  </si>
  <si>
    <t>DV - TP=TPH_2018|IUS=b821f47c-4cab-4279-9e90-5faa1d44827f~784D95D4-0CE0-45D9-BAFF-C9D19082FFDD~5B840D1E-1143-4C88-9451-17FEA79E2BBD</t>
  </si>
  <si>
    <t>DV - TP=TPH_2018|IUS=b821f47c-4cab-4279-9e90-5faa1d44827f~784D95D4-0CE0-45D9-BAFF-C9D19082FFDD~A4AF6DD2-2467-454F-BC9D-5042DAAD4EA2</t>
  </si>
  <si>
    <t>DV - TP=TPH_2018|IUS=f17e8ebe-329b-40fa-ba77-710646c3fab6~784D95D4-0CE0-45D9-BAFF-C9D19082FFDD~A311B12B-026F-47CC-8D35-8E994906C86E</t>
  </si>
  <si>
    <t>DV - TP=TPH_2018|IUS=f17e8ebe-329b-40fa-ba77-710646c3fab6~784D95D4-0CE0-45D9-BAFF-C9D19082FFDD~5B840D1E-1143-4C88-9451-17FEA79E2BBD</t>
  </si>
  <si>
    <t>DV - TP=TPH_2018|IUS=f17e8ebe-329b-40fa-ba77-710646c3fab6~784D95D4-0CE0-45D9-BAFF-C9D19082FFDD~A4AF6DD2-2467-454F-BC9D-5042DAAD4EA2</t>
  </si>
  <si>
    <t>DV - TP=TPH_2018|IUS=9DDEEF57-452C-4EC7-BDD7-B9C22850A1BE~E009CCF1-8466-4816-B705-169EDB7E9802~A311B12B-026F-47CC-8D35-8E994906C86E</t>
  </si>
  <si>
    <t>DV - TP=TPH_2018|IUS=46f82ae0-9436-4f0e-8f9e-9996b87b5a9a~03447435-ea07-4f59-9725-b246a7104363~A311B12B-026F-47CC-8D35-8E994906C86E</t>
  </si>
  <si>
    <t>DV - TP=TPH_2018|IUS=0694f35a-869a-4d87-929e-29a719f2d84b~E009CCF1-8466-4816-B705-169EDB7E9802~A311B12B-026F-47CC-8D35-8E994906C86E</t>
  </si>
  <si>
    <t>DV - TP=TPH_2018|IUS=0694f35a-869a-4d87-929e-29a719f2d84b~E009CCF1-8466-4816-B705-169EDB7E9802~5B840D1E-1143-4C88-9451-17FEA79E2BBD</t>
  </si>
  <si>
    <t>DV - TP=TPH_2018|IUS=0694f35a-869a-4d87-929e-29a719f2d84b~E009CCF1-8466-4816-B705-169EDB7E9802~A4AF6DD2-2467-454F-BC9D-5042DAAD4EA2</t>
  </si>
  <si>
    <t>DV - TP=TPH_2018|IUS=c388236e-9718-4ac8-9984-3d90554a7813~784D95D4-0CE0-45D9-BAFF-C9D19082FFDD~A311B12B-026F-47CC-8D35-8E994906C86E</t>
  </si>
  <si>
    <t>DV - TP=TPH_2018|IUS=c388236e-9718-4ac8-9984-3d90554a7813~784D95D4-0CE0-45D9-BAFF-C9D19082FFDD~5B840D1E-1143-4C88-9451-17FEA79E2BBD</t>
  </si>
  <si>
    <t>DV - TP=TPH_2018|IUS=c388236e-9718-4ac8-9984-3d90554a7813~784D95D4-0CE0-45D9-BAFF-C9D19082FFDD~A4AF6DD2-2467-454F-BC9D-5042DAAD4EA2</t>
  </si>
  <si>
    <t>DV - TP=TPH_2018|IUS=daa131f0-cc28-43b6-96e0-d3b17839d6ac~784D95D4-0CE0-45D9-BAFF-C9D19082FFDD~A311B12B-026F-47CC-8D35-8E994906C86E</t>
  </si>
  <si>
    <t>DV - TP=TPH_2018|IUS=daa131f0-cc28-43b6-96e0-d3b17839d6ac~784D95D4-0CE0-45D9-BAFF-C9D19082FFDD~5B840D1E-1143-4C88-9451-17FEA79E2BBD</t>
  </si>
  <si>
    <t>DV - TP=TPH_2018|IUS=daa131f0-cc28-43b6-96e0-d3b17839d6ac~784D95D4-0CE0-45D9-BAFF-C9D19082FFDD~A4AF6DD2-2467-454F-BC9D-5042DAAD4EA2</t>
  </si>
  <si>
    <t>DV - TP=TPH_2018|IUS=059e9403-ce3c-4a44-82e3-618e67119ec8~db4aadc2-9b8a-4c0c-8b4d-055d64000fb3~A311B12B-026F-47CC-8D35-8E994906C86E</t>
  </si>
  <si>
    <t>DV - TP=TPH_2018|IUS=7636ebf8-af9f-4c33-b3d4-4f6fa45ddda1~db4aadc2-9b8a-4c0c-8b4d-055d64000fb3~A311B12B-026F-47CC-8D35-8E994906C86E</t>
  </si>
  <si>
    <t>DV - TP=TPH_2018|IUS=ae2506db-3e96-4d98-aa31-a4adbbc130ef~db4aadc2-9b8a-4c0c-8b4d-055d64000fb3~A311B12B-026F-47CC-8D35-8E994906C86E</t>
  </si>
  <si>
    <t>DV - TP=TPH_2018|IUS=81418b96-9cb3-4285-b03b-508ac5a2daf7~784D95D4-0CE0-45D9-BAFF-C9D19082FFDD~A311B12B-026F-47CC-8D35-8E994906C86E</t>
  </si>
  <si>
    <t>DV - TP=TPH_2018|IUS=81418b96-9cb3-4285-b03b-508ac5a2daf7~784D95D4-0CE0-45D9-BAFF-C9D19082FFDD~5B840D1E-1143-4C88-9451-17FEA79E2BBD</t>
  </si>
  <si>
    <t>DV - TP=TPH_2018|IUS=81418b96-9cb3-4285-b03b-508ac5a2daf7~784D95D4-0CE0-45D9-BAFF-C9D19082FFDD~A4AF6DD2-2467-454F-BC9D-5042DAAD4EA2</t>
  </si>
  <si>
    <t>DV - TP=TPH_2018|IUS=8c675256-3332-45a8-a8a2-be34e13d85cc~784D95D4-0CE0-45D9-BAFF-C9D19082FFDD~A311B12B-026F-47CC-8D35-8E994906C86E</t>
  </si>
  <si>
    <t>DV - TP=TPH_2018|IUS=8c675256-3332-45a8-a8a2-be34e13d85cc~784D95D4-0CE0-45D9-BAFF-C9D19082FFDD~5B840D1E-1143-4C88-9451-17FEA79E2BBD</t>
  </si>
  <si>
    <t>DV - TP=TPH_2018|IUS=8c675256-3332-45a8-a8a2-be34e13d85cc~784D95D4-0CE0-45D9-BAFF-C9D19082FFDD~A4AF6DD2-2467-454F-BC9D-5042DAAD4EA2</t>
  </si>
  <si>
    <t>DV - TP=TPH_2018|IUS=3075adc2-ba8d-4aa8-abb4-5efe8086bd62~784D95D4-0CE0-45D9-BAFF-C9D19082FFDD~A311B12B-026F-47CC-8D35-8E994906C86E</t>
  </si>
  <si>
    <t>DV - TP=TPH_2018|IUS=7abc031d-00eb-46d6-896f-1235f9d463d7~784D95D4-0CE0-45D9-BAFF-C9D19082FFDD~A311B12B-026F-47CC-8D35-8E994906C86E</t>
  </si>
  <si>
    <t>DV - TP=TPH_2018|IUS=c66fb4e3-f060-484a-8f14-24b3f998654e~cd60cbd1-1f82-4aa0-adf8-4d66e145c512~A311B12B-026F-47CC-8D35-8E994906C86E</t>
  </si>
  <si>
    <t>DV - TP=TPH_2018|IUS=a1c464e2-003b-4ea5-86f0-18f9fa900d29~cd60cbd1-1f82-4aa0-adf8-4d66e145c512~A311B12B-026F-47CC-8D35-8E994906C86E</t>
  </si>
  <si>
    <t>DV - TP=TPH_2018|IUS=a1c464e2-003b-4ea5-86f0-18f9fa900d29~cd60cbd1-1f82-4aa0-adf8-4d66e145c512~5B840D1E-1143-4C88-9451-17FEA79E2BBD</t>
  </si>
  <si>
    <t>DV - TP=TPH_2018|IUS=a1c464e2-003b-4ea5-86f0-18f9fa900d29~cd60cbd1-1f82-4aa0-adf8-4d66e145c512~A4AF6DD2-2467-454F-BC9D-5042DAAD4EA2</t>
  </si>
  <si>
    <t>DV - TP=TPH_2018|IUS=ea2ef13d-ffa1-46f2-b301-5e2b122ef632~9b0c298f-1b36-42c9-963a-8e74c29d944d~A311B12B-026F-47CC-8D35-8E994906C86E</t>
  </si>
  <si>
    <t>DV - TP=TPH_2018|IUS=b8cf56ea-2abe-4a2e-856f-332a125d5ea4~1a6b0005-85af-4235-862a-57c0e25bffc8~A311B12B-026F-47CC-8D35-8E994906C86E</t>
  </si>
  <si>
    <t>DV - TP=TPH_2018|IUS=afdef5da-b8b6-4620-9b91-d183fcde91c1~cd60cbd1-1f82-4aa0-adf8-4d66e145c512~A311B12B-026F-47CC-8D35-8E994906C86E</t>
  </si>
  <si>
    <t>DV - TP=TPH_2018|IUS=afdef5da-b8b6-4620-9b91-d183fcde91c1~cd60cbd1-1f82-4aa0-adf8-4d66e145c512~5B840D1E-1143-4C88-9451-17FEA79E2BBD</t>
  </si>
  <si>
    <t>DV - TP=TPH_2018|IUS=afdef5da-b8b6-4620-9b91-d183fcde91c1~cd60cbd1-1f82-4aa0-adf8-4d66e145c512~A4AF6DD2-2467-454F-BC9D-5042DAAD4EA2</t>
  </si>
  <si>
    <t>DV - TP=TPH_2018|IUS=a9e094aa-03d6-4008-87ce-425afcaeedc7~4F5FCB7B-B738-463D-B124-1DFDD5678A26~A311B12B-026F-47CC-8D35-8E994906C86E</t>
  </si>
  <si>
    <t>EKO1</t>
  </si>
  <si>
    <t>DV - TP=MRT|IUS=c3f93010-a547-45fe-9dc1-e1eddbae5a0e~784D95D4-0CE0-45D9-BAFF-C9D19082FFDD~8cd527c1-0548-44a5-8d7b-6f7e805000ac</t>
  </si>
  <si>
    <t>TP - TP=MRT|IUS=c3f93010-a547-45fe-9dc1-e1eddbae5a0e~784D95D4-0CE0-45D9-BAFF-C9D19082FFDD~8cd527c1-0548-44a5-8d7b-6f7e805000ac</t>
  </si>
  <si>
    <t>DV - TP=MRT|IUS=c3f93010-a547-45fe-9dc1-e1eddbae5a0e~784D95D4-0CE0-45D9-BAFF-C9D19082FFDD~9190a7bf-3a1a-4b12-9ded-b43c2bfa9c6c</t>
  </si>
  <si>
    <t>TP - TP=MRT|IUS=c3f93010-a547-45fe-9dc1-e1eddbae5a0e~784D95D4-0CE0-45D9-BAFF-C9D19082FFDD~9190a7bf-3a1a-4b12-9ded-b43c2bfa9c6c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</si>
  <si>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</si>
  <si>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</si>
  <si>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</si>
  <si>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</si>
  <si>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</si>
  <si>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</si>
  <si>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</si>
  <si>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</si>
  <si>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TP=TPH_2016|IUS=c3f93010-a547-45fe-9dc1-e1eddbae5a0e~784D95D4-0CE0-45D9-BAFF-C9D19082FFDD~8cd527c1-0548-44a5-8d7b-6f7e805000ac</t>
  </si>
  <si>
    <t>DV - TP=TPH_2017|IUS=c3f93010-a547-45fe-9dc1-e1eddbae5a0e~784D95D4-0CE0-45D9-BAFF-C9D19082FFDD~8cd527c1-0548-44a5-8d7b-6f7e805000ac</t>
  </si>
  <si>
    <t>DV - TP=TPH_2018|IUS=c3f93010-a547-45fe-9dc1-e1eddbae5a0e~784D95D4-0CE0-45D9-BAFF-C9D19082FFDD~8cd527c1-0548-44a5-8d7b-6f7e805000ac</t>
  </si>
  <si>
    <t>DV - TP=TPH_2016|IUS=c3f93010-a547-45fe-9dc1-e1eddbae5a0e~784D95D4-0CE0-45D9-BAFF-C9D19082FFDD~9190a7bf-3a1a-4b12-9ded-b43c2bfa9c6c</t>
  </si>
  <si>
    <t>DV - TP=TPH_2017|IUS=c3f93010-a547-45fe-9dc1-e1eddbae5a0e~784D95D4-0CE0-45D9-BAFF-C9D19082FFDD~9190a7bf-3a1a-4b12-9ded-b43c2bfa9c6c</t>
  </si>
  <si>
    <t>DV - TP=TPH_2018|IUS=c3f93010-a547-45fe-9dc1-e1eddbae5a0e~784D95D4-0CE0-45D9-BAFF-C9D19082FFDD~9190a7bf-3a1a-4b12-9ded-b43c2bfa9c6c</t>
  </si>
  <si>
    <t>DV - TP=TPH_2018|IUS=8508c755-0e46-4e53-b223-1c95e7389643~784D95D4-0CE0-45D9-BAFF-C9D19082FFDD~A311B12B-026F-47CC-8D35-8E994906C86E</t>
  </si>
  <si>
    <t>DV - TP=TPH_2018|IUS=b44d5153-c90d-4605-84a5-595d7d796219~784D95D4-0CE0-45D9-BAFF-C9D19082FFDD~A311B12B-026F-47CC-8D35-8E994906C86E</t>
  </si>
  <si>
    <t>DV - TP=TPH_2018|IUS=01553513-944c-4d01-b145-4e9c5279adb2~784D95D4-0CE0-45D9-BAFF-C9D19082FFDD~A311B12B-026F-47CC-8D35-8E994906C86E</t>
  </si>
  <si>
    <t>DV - TP=TPH_2018|IUS=5b42cc75-1ce8-443a-a332-2340b3c17d32~784D95D4-0CE0-45D9-BAFF-C9D19082FFDD~A311B12B-026F-47CC-8D35-8E994906C86E</t>
  </si>
  <si>
    <t>DV - TP=TPH_2018|IUS=238ebb21-2d92-4b89-9776-7508417f2258~784D95D4-0CE0-45D9-BAFF-C9D19082FFDD~A311B12B-026F-47CC-8D35-8E994906C86E</t>
  </si>
  <si>
    <t>DV - TP=TPH_2018|IUS=2c90a63a-5838-4b2f-bec5-7b27329e1d9e~784D95D4-0CE0-45D9-BAFF-C9D19082FFDD~A311B12B-026F-47CC-8D35-8E994906C86E</t>
  </si>
  <si>
    <t>DV - TP=TPH_2018|IUS=b24098cd-875f-40d4-a195-0a2ccf2182ac~784D95D4-0CE0-45D9-BAFF-C9D19082FFDD~0fb28e5b-bcd0-463e-b9c3-e8f8989eb1ce</t>
  </si>
  <si>
    <t>DV - TP=TPH_2018|IUS=b24098cd-875f-40d4-a195-0a2ccf2182ac~784D95D4-0CE0-45D9-BAFF-C9D19082FFDD~76951bc3-a72f-4fa9-95db-be05d5f02863</t>
  </si>
  <si>
    <t>DV - TP=TPH_2018|IUS=b24098cd-875f-40d4-a195-0a2ccf2182ac~784D95D4-0CE0-45D9-BAFF-C9D19082FFDD~86416d4a-b67c-4a8a-9777-76496d4235d6</t>
  </si>
  <si>
    <t>DV - TP=TPH_2018|IUS=b24098cd-875f-40d4-a195-0a2ccf2182ac~784D95D4-0CE0-45D9-BAFF-C9D19082FFDD~c1bcfefd-79d3-4edb-95d7-a977184f53bf</t>
  </si>
  <si>
    <t>DV - TP=TPH_2018|IUS=b24098cd-875f-40d4-a195-0a2ccf2182ac~784D95D4-0CE0-45D9-BAFF-C9D19082FFDD~8c11f877-2a82-416e-91cf-21db202291c8</t>
  </si>
  <si>
    <t>DV - TP=TPH_2018|IUS=b24098cd-875f-40d4-a195-0a2ccf2182ac~784D95D4-0CE0-45D9-BAFF-C9D19082FFDD~73742822-4bd4-4b1c-9f3c-4913f1610965</t>
  </si>
  <si>
    <t>DV - TP=TPH_2018|IUS=b24098cd-875f-40d4-a195-0a2ccf2182ac~784D95D4-0CE0-45D9-BAFF-C9D19082FFDD~c1f6163b-5632-4595-aa7d-c10a25d1538f</t>
  </si>
  <si>
    <t>DV - TP=TPH_2018|IUS=b24098cd-875f-40d4-a195-0a2ccf2182ac~784D95D4-0CE0-45D9-BAFF-C9D19082FFDD~98f6fb3d-7f41-410d-9113-c2556cd30941</t>
  </si>
  <si>
    <t>DV - TP=TPH_2018|IUS=b24098cd-875f-40d4-a195-0a2ccf2182ac~784D95D4-0CE0-45D9-BAFF-C9D19082FFDD~e87bc07c-f53e-49d9-8ec0-a884b97c5a34</t>
  </si>
  <si>
    <t>DV - TP=TPH_2018|IUS=3c67219b-6e9e-47ac-ba8a-6286be4d89a4~784D95D4-0CE0-45D9-BAFF-C9D19082FFDD~342798b8-763a-4289-b1ff-aa843f6f6cbf</t>
  </si>
  <si>
    <t>DV - TP=TPH_2018|IUS=3c67219b-6e9e-47ac-ba8a-6286be4d89a4~784D95D4-0CE0-45D9-BAFF-C9D19082FFDD~844864b6-2893-4b51-b4f0-0fabf7719470</t>
  </si>
  <si>
    <t>DV - TP=TPH_2018|IUS=3c67219b-6e9e-47ac-ba8a-6286be4d89a4~784D95D4-0CE0-45D9-BAFF-C9D19082FFDD~62c0563f-4d65-4dcd-a139-fe7c2663743b</t>
  </si>
  <si>
    <t>DV - TP=TPH_2018|IUS=3c67219b-6e9e-47ac-ba8a-6286be4d89a4~784D95D4-0CE0-45D9-BAFF-C9D19082FFDD~63704437-04a5-4e0d-ade2-25dc2989dd23</t>
  </si>
  <si>
    <t>DV - TP=TPH_2018|IUS=3c67219b-6e9e-47ac-ba8a-6286be4d89a4~784D95D4-0CE0-45D9-BAFF-C9D19082FFDD~4d0cd28c-8d97-4e31-8874-64bb2f015045</t>
  </si>
  <si>
    <t>DV - TP=TPH_2018|IUS=3c67219b-6e9e-47ac-ba8a-6286be4d89a4~784D95D4-0CE0-45D9-BAFF-C9D19082FFDD~2dd4517e-d6f1-4e9f-9a18-36c30709a8ce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</si>
  <si>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</si>
  <si>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</si>
  <si>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</si>
  <si>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DV - TP=TPH_2018|IUS=0a678d46-a321-4775-87dc-5aae9f44717c~B602B58B-6879-4188-9D49-DD833281FE4E~A4AF6DD2-2467-454F-BC9D-5042DAAD4EA2</t>
  </si>
  <si>
    <t>DV - TP=TPH_2018|IUS=0a678d46-a321-4775-87dc-5aae9f44717c~B602B58B-6879-4188-9D49-DD833281FE4E~5B840D1E-1143-4C88-9451-17FEA79E2BBD</t>
  </si>
  <si>
    <t>DV - TP=TPH_2018|IUS=0a678d46-a321-4775-87dc-5aae9f44717c~B602B58B-6879-4188-9D49-DD833281FE4E~A311B12B-026F-47CC-8D35-8E994906C86E</t>
  </si>
  <si>
    <t>DV - TP=TPH_2018|IUS=8dfad4b7-4129-4c72-9ee4-172830894610~784D95D4-0CE0-45D9-BAFF-C9D19082FFDD~A311B12B-026F-47CC-8D35-8E994906C86E</t>
  </si>
  <si>
    <t>DV - TP=TPH_2018|IUS=b7a3d32b-88ab-4508-8ffb-80ef8ce2a5c7~784D95D4-0CE0-45D9-BAFF-C9D19082FFDD~A311B12B-026F-47CC-8D35-8E994906C86E</t>
  </si>
  <si>
    <t>DV - TP=TPH_2018|IUS=b7a3d32b-88ab-4508-8ffb-80ef8ce2a5c7~784D95D4-0CE0-45D9-BAFF-C9D19082FFDD~9F0958BB-07BF-4817-8243-23ABB5DDE043</t>
  </si>
  <si>
    <t>DV - TP=TPH_2018|IUS=b7a3d32b-88ab-4508-8ffb-80ef8ce2a5c7~784D95D4-0CE0-45D9-BAFF-C9D19082FFDD~452D40AA-9B58-4469-B337-6A4B5822BB78</t>
  </si>
  <si>
    <t>DV - TP=TPH_2018|IUS=1cb3dcb6-70d3-44e2-8d6f-1a2a247fec89~784D95D4-0CE0-45D9-BAFF-C9D19082FFDD~A311B12B-026F-47CC-8D35-8E994906C86E</t>
  </si>
  <si>
    <t>DV - TP=TPH_2018|IUS=1cb3dcb6-70d3-44e2-8d6f-1a2a247fec89~784D95D4-0CE0-45D9-BAFF-C9D19082FFDD~5B840D1E-1143-4C88-9451-17FEA79E2BBD</t>
  </si>
  <si>
    <t>DV - TP=TPH_2018|IUS=1cb3dcb6-70d3-44e2-8d6f-1a2a247fec89~784D95D4-0CE0-45D9-BAFF-C9D19082FFDD~A4AF6DD2-2467-454F-BC9D-5042DAAD4EA2</t>
  </si>
  <si>
    <t>DV - TP=TPH_2018|IUS=7c0b0ecd-f12f-4881-a172-90d1ce4a3275~B602B58B-6879-4188-9D49-DD833281FE4E~A311B12B-026F-47CC-8D35-8E994906C86E</t>
  </si>
  <si>
    <t>DV - TP=TPH_2018|IUS=7c0b0ecd-f12f-4881-a172-90d1ce4a3275~B602B58B-6879-4188-9D49-DD833281FE4E~5B840D1E-1143-4C88-9451-17FEA79E2BBD</t>
  </si>
  <si>
    <t>DV - TP=TPH_2018|IUS=7c0b0ecd-f12f-4881-a172-90d1ce4a3275~B602B58B-6879-4188-9D49-DD833281FE4E~A4AF6DD2-2467-454F-BC9D-5042DAAD4EA2</t>
  </si>
  <si>
    <t>DV - TP=TPH_2018|IUS=45352fc9-2328-4a31-8104-4669fb35f130~784D95D4-0CE0-45D9-BAFF-C9D19082FFDD~A311B12B-026F-47CC-8D35-8E994906C86E</t>
  </si>
  <si>
    <t>DV - TP=TPH_2018|IUS=45352fc9-2328-4a31-8104-4669fb35f130~784D95D4-0CE0-45D9-BAFF-C9D19082FFDD~5B840D1E-1143-4C88-9451-17FEA79E2BBD</t>
  </si>
  <si>
    <t>DV - TP=TPH_2018|IUS=45352fc9-2328-4a31-8104-4669fb35f130~784D95D4-0CE0-45D9-BAFF-C9D19082FFDD~A4AF6DD2-2467-454F-BC9D-5042DAAD4EA2</t>
  </si>
  <si>
    <t>DV - TP=TPH_2018|IUS=77e2c272-7c80-4751-a831-0a7a732afaad~B602B58B-6879-4188-9D49-DD833281FE4E~A311B12B-026F-47CC-8D35-8E994906C86E</t>
  </si>
  <si>
    <t>DV - TP=TPH_2018|IUS=77e2c272-7c80-4751-a831-0a7a732afaad~B602B58B-6879-4188-9D49-DD833281FE4E~5B840D1E-1143-4C88-9451-17FEA79E2BBD</t>
  </si>
  <si>
    <t>DV - TP=TPH_2018|IUS=77e2c272-7c80-4751-a831-0a7a732afaad~B602B58B-6879-4188-9D49-DD833281FE4E~A4AF6DD2-2467-454F-BC9D-5042DAAD4EA2</t>
  </si>
  <si>
    <t>DV - TP=TPH_2018|IUS=7c03f2eb-9b51-418d-be9a-504bcb84a391~784D95D4-0CE0-45D9-BAFF-C9D19082FFDD~A311B12B-026F-47CC-8D35-8E994906C86E</t>
  </si>
  <si>
    <t>DV - TP=TPH_2018|IUS=7c03f2eb-9b51-418d-be9a-504bcb84a391~784D95D4-0CE0-45D9-BAFF-C9D19082FFDD~5B840D1E-1143-4C88-9451-17FEA79E2BBD</t>
  </si>
  <si>
    <t>DV - TP=TPH_2018|IUS=7c03f2eb-9b51-418d-be9a-504bcb84a391~784D95D4-0CE0-45D9-BAFF-C9D19082FFDD~A4AF6DD2-2467-454F-BC9D-5042DAAD4EA2</t>
  </si>
  <si>
    <t>DV - TP=TPH_2018|IUS=1339cb77-96ab-4778-9a85-bed5ccd97e44~784D95D4-0CE0-45D9-BAFF-C9D19082FFDD~9F0958BB-07BF-4817-8243-23ABB5DDE043</t>
  </si>
  <si>
    <t>DV - TP=TPH_2018|IUS=1339cb77-96ab-4778-9a85-bed5ccd97e44~784D95D4-0CE0-45D9-BAFF-C9D19082FFDD~452D40AA-9B58-4469-B337-6A4B5822BB78</t>
  </si>
  <si>
    <t>DV - TP=TPH_2018|IUS=5ae16c18-eb29-4bb3-83c1-478cb5887225~784D95D4-0CE0-45D9-BAFF-C9D19082FFDD~9F0958BB-07BF-4817-8243-23ABB5DDE043</t>
  </si>
  <si>
    <t>DV - TP=TPH_2018|IUS=5ae16c18-eb29-4bb3-83c1-478cb5887225~784D95D4-0CE0-45D9-BAFF-C9D19082FFDD~452D40AA-9B58-4469-B337-6A4B5822BB78</t>
  </si>
  <si>
    <t>DV - TP=TPH_2018|IUS=1339cb77-96ab-4778-9a85-bed5ccd97e44~784D95D4-0CE0-45D9-BAFF-C9D19082FFDD~A311B12B-026F-47CC-8D35-8E994906C86E</t>
  </si>
  <si>
    <t>DV - TP=TPH_2018|IUS=5ae16c18-eb29-4bb3-83c1-478cb5887225~784D95D4-0CE0-45D9-BAFF-C9D19082FFDD~A311B12B-026F-47CC-8D35-8E994906C86E</t>
  </si>
  <si>
    <t>DV - TP=TPH_2018|IUS=e67d9f32-0795-4b55-ba34-5494fdec58e2~784D95D4-0CE0-45D9-BAFF-C9D19082FFDD~2349b437-f9f7-4a91-99c2-2e21d2065318</t>
  </si>
  <si>
    <t>DV - TP=TPH_2018|IUS=e67d9f32-0795-4b55-ba34-5494fdec58e2~784D95D4-0CE0-45D9-BAFF-C9D19082FFDD~6e3d3fc6-3f65-4825-8008-1cdea04224f0</t>
  </si>
  <si>
    <t>DV - TP=TPH_2018|IUS=27386afa-f032-4a3a-bf62-eba891d1890b~784D95D4-0CE0-45D9-BAFF-C9D19082FFDD~2349b437-f9f7-4a91-99c2-2e21d2065318</t>
  </si>
  <si>
    <t>DV - TP=TPH_2018|IUS=27386afa-f032-4a3a-bf62-eba891d1890b~784D95D4-0CE0-45D9-BAFF-C9D19082FFDD~6e3d3fc6-3f65-4825-8008-1cdea04224f0</t>
  </si>
  <si>
    <t>DV - TP=TPH_2018|IUS=dd0f7392-8254-44e1-a8cc-d848c624ba77~B602B58B-6879-4188-9D49-DD833281FE4E~A311B12B-026F-47CC-8D35-8E994906C86E</t>
  </si>
  <si>
    <t>DV - TP=TPH_2018|IUS=dd0f7392-8254-44e1-a8cc-d848c624ba77~B602B58B-6879-4188-9D49-DD833281FE4E~5B840D1E-1143-4C88-9451-17FEA79E2BBD</t>
  </si>
  <si>
    <t>DV - TP=TPH_2018|IUS=dd0f7392-8254-44e1-a8cc-d848c624ba77~B602B58B-6879-4188-9D49-DD833281FE4E~A4AF6DD2-2467-454F-BC9D-5042DAAD4EA2</t>
  </si>
  <si>
    <t>DV - TP=TPH_2018|IUS=8aa9c39b-be5c-478f-afe3-0eb3caee7db2~784D95D4-0CE0-45D9-BAFF-C9D19082FFDD~A311B12B-026F-47CC-8D35-8E994906C86E</t>
  </si>
  <si>
    <t>DV - TP=TPH_2018|IUS=8aa9c39b-be5c-478f-afe3-0eb3caee7db2~784D95D4-0CE0-45D9-BAFF-C9D19082FFDD~5B840D1E-1143-4C88-9451-17FEA79E2BBD</t>
  </si>
  <si>
    <t>DV - TP=TPH_2018|IUS=8aa9c39b-be5c-478f-afe3-0eb3caee7db2~784D95D4-0CE0-45D9-BAFF-C9D19082FFDD~A4AF6DD2-2467-454F-BC9D-5042DAAD4EA2</t>
  </si>
  <si>
    <t>DV - TP=TPH_2018|IUS=3af08de3-37fe-4f19-b4c8-d06a741b8cb1~784D95D4-0CE0-45D9-BAFF-C9D19082FFDD~A311B12B-026F-47CC-8D35-8E994906C86E</t>
  </si>
  <si>
    <t>DV - TP=TPH_2018|IUS=3af08de3-37fe-4f19-b4c8-d06a741b8cb1~784D95D4-0CE0-45D9-BAFF-C9D19082FFDD~5B840D1E-1143-4C88-9451-17FEA79E2BBD</t>
  </si>
  <si>
    <t>DV - TP=TPH_2018|IUS=3af08de3-37fe-4f19-b4c8-d06a741b8cb1~784D95D4-0CE0-45D9-BAFF-C9D19082FFDD~A4AF6DD2-2467-454F-BC9D-5042DAAD4EA2</t>
  </si>
  <si>
    <t>DV - TP=TPH_2018|IUS=d3490965-4609-42f4-b3b6-e944ab86a8f7~784D95D4-0CE0-45D9-BAFF-C9D19082FFDD~A311B12B-026F-47CC-8D35-8E994906C86E</t>
  </si>
  <si>
    <t>DV - TP=TPH_2018|IUS=d3490965-4609-42f4-b3b6-e944ab86a8f7~784D95D4-0CE0-45D9-BAFF-C9D19082FFDD~5B840D1E-1143-4C88-9451-17FEA79E2BBD</t>
  </si>
  <si>
    <t>DV - TP=TPH_2018|IUS=d3490965-4609-42f4-b3b6-e944ab86a8f7~784D95D4-0CE0-45D9-BAFF-C9D19082FFDD~A4AF6DD2-2467-454F-BC9D-5042DAAD4EA2</t>
  </si>
  <si>
    <t>DV - TP=TPH_2018|IUS=f96be299-a13a-4fdb-9894-c5a9a5037da5~B602B58B-6879-4188-9D49-DD833281FE4E~A311B12B-026F-47CC-8D35-8E994906C86E</t>
  </si>
  <si>
    <t>DV - TP=TPH_2018|IUS=f96be299-a13a-4fdb-9894-c5a9a5037da5~B602B58B-6879-4188-9D49-DD833281FE4E~5B840D1E-1143-4C88-9451-17FEA79E2BBD</t>
  </si>
  <si>
    <t>DV - TP=TPH_2018|IUS=f96be299-a13a-4fdb-9894-c5a9a5037da5~B602B58B-6879-4188-9D49-DD833281FE4E~A4AF6DD2-2467-454F-BC9D-5042DAAD4EA2</t>
  </si>
  <si>
    <t>DV - TP=TPH_2018|IUS=40664cde-edee-4f13-9ccb-9f5267fafd0e~B602B58B-6879-4188-9D49-DD833281FE4E~A311B12B-026F-47CC-8D35-8E994906C86E</t>
  </si>
  <si>
    <t>DV - TP=TPH_2018|IUS=40664cde-edee-4f13-9ccb-9f5267fafd0e~B602B58B-6879-4188-9D49-DD833281FE4E~5B840D1E-1143-4C88-9451-17FEA79E2BBD</t>
  </si>
  <si>
    <t>DV - TP=TPH_2018|IUS=40664cde-edee-4f13-9ccb-9f5267fafd0e~B602B58B-6879-4188-9D49-DD833281FE4E~A4AF6DD2-2467-454F-BC9D-5042DAAD4EA2</t>
  </si>
  <si>
    <t>DV - TP=TPH_2018|IUS=9e699203-18f2-4c16-8b91-4f40604a3ec0~784D95D4-0CE0-45D9-BAFF-C9D19082FFDD~8dff46f2-718b-4c40-b2b6-36fbd87c2b2e</t>
  </si>
  <si>
    <t>DV - TP=TPH_2018|IUS=9e699203-18f2-4c16-8b91-4f40604a3ec0~784D95D4-0CE0-45D9-BAFF-C9D19082FFDD~a11b73d6-d16e-40f5-9f3c-36900b73de74</t>
  </si>
  <si>
    <t>DV - TP=TPH_2018|IUS=9e699203-18f2-4c16-8b91-4f40604a3ec0~784D95D4-0CE0-45D9-BAFF-C9D19082FFDD~74b244d1-dbe5-4c45-8ec5-8ce69eefd22b</t>
  </si>
  <si>
    <t>DV - TP=TPH_2018|IUS=9e699203-18f2-4c16-8b91-4f40604a3ec0~784D95D4-0CE0-45D9-BAFF-C9D19082FFDD~6dac6e00-4d0b-4658-bea8-de97bb6741ef</t>
  </si>
  <si>
    <t>DV - TP=TPH_2018|IUS=9e699203-18f2-4c16-8b91-4f40604a3ec0~784D95D4-0CE0-45D9-BAFF-C9D19082FFDD~0bd4976d-37ed-4687-a1a9-803e6bedc784</t>
  </si>
  <si>
    <t>DV - TP=TPH_2018|IUS=9e699203-18f2-4c16-8b91-4f40604a3ec0~784D95D4-0CE0-45D9-BAFF-C9D19082FFDD~981b352e-6b36-479e-943a-80ba7f3a35fd</t>
  </si>
  <si>
    <t>DV - TP=TPH_2018|IUS=9e699203-18f2-4c16-8b91-4f40604a3ec0~784D95D4-0CE0-45D9-BAFF-C9D19082FFDD~0f1a3489-659e-4c97-bffc-de82a2ef75a9</t>
  </si>
  <si>
    <t>DV - TP=TPH_2018|IUS=9e699203-18f2-4c16-8b91-4f40604a3ec0~784D95D4-0CE0-45D9-BAFF-C9D19082FFDD~a0e22238-d1f2-42f5-8e2a-1729a93cea61</t>
  </si>
  <si>
    <t>DV - TP=TPH_2018|IUS=9e699203-18f2-4c16-8b91-4f40604a3ec0~784D95D4-0CE0-45D9-BAFF-C9D19082FFDD~e2817d9b-8400-4f3c-94a4-6e97a7e5ae1a</t>
  </si>
  <si>
    <t>DV - TP=TPH_2018|IUS=cbfdf264-3a9b-4345-9e6d-411e5515b223~784D95D4-0CE0-45D9-BAFF-C9D19082FFDD~a11b73d6-d16e-40f5-9f3c-36900b73de74</t>
  </si>
  <si>
    <t>DV - TP=TPH_2018|IUS=cbfdf264-3a9b-4345-9e6d-411e5515b223~784D95D4-0CE0-45D9-BAFF-C9D19082FFDD~8dff46f2-718b-4c40-b2b6-36fbd87c2b2e</t>
  </si>
  <si>
    <t>DV - TP=TPH_2018|IUS=cbfdf264-3a9b-4345-9e6d-411e5515b223~784D95D4-0CE0-45D9-BAFF-C9D19082FFDD~74b244d1-dbe5-4c45-8ec5-8ce69eefd22b</t>
  </si>
  <si>
    <t>DV - TP=TPH_2018|IUS=cbfdf264-3a9b-4345-9e6d-411e5515b223~784D95D4-0CE0-45D9-BAFF-C9D19082FFDD~0bd4976d-37ed-4687-a1a9-803e6bedc784</t>
  </si>
  <si>
    <t>DV - TP=TPH_2018|IUS=cbfdf264-3a9b-4345-9e6d-411e5515b223~784D95D4-0CE0-45D9-BAFF-C9D19082FFDD~6dac6e00-4d0b-4658-bea8-de97bb6741ef</t>
  </si>
  <si>
    <t>DV - TP=TPH_2018|IUS=cbfdf264-3a9b-4345-9e6d-411e5515b223~784D95D4-0CE0-45D9-BAFF-C9D19082FFDD~981b352e-6b36-479e-943a-80ba7f3a35fd</t>
  </si>
  <si>
    <t>DV - TP=TPH_2018|IUS=cbfdf264-3a9b-4345-9e6d-411e5515b223~784D95D4-0CE0-45D9-BAFF-C9D19082FFDD~a0e22238-d1f2-42f5-8e2a-1729a93cea61</t>
  </si>
  <si>
    <t>DV - TP=TPH_2018|IUS=cbfdf264-3a9b-4345-9e6d-411e5515b223~784D95D4-0CE0-45D9-BAFF-C9D19082FFDD~0f1a3489-659e-4c97-bffc-de82a2ef75a9</t>
  </si>
  <si>
    <t>DV - TP=TPH_2018|IUS=cbfdf264-3a9b-4345-9e6d-411e5515b223~784D95D4-0CE0-45D9-BAFF-C9D19082FFDD~e2817d9b-8400-4f3c-94a4-6e97a7e5ae1a</t>
  </si>
  <si>
    <t>DV - TP=TPH_2018|IUS=64409883-93de-4f38-a67b-f5e66d9395cf~784D95D4-0CE0-45D9-BAFF-C9D19082FFDD~A311B12B-026F-47CC-8D35-8E994906C86E</t>
  </si>
  <si>
    <t>DV - TP=TPH_2018|IUS=33c35d05-2621-439a-a3a6-81763c38a675~B602B58B-6879-4188-9D49-DD833281FE4E~A311B12B-026F-47CC-8D35-8E994906C86E</t>
  </si>
  <si>
    <t>DV - TP=TPH_2018|IUS=33c35d05-2621-439a-a3a6-81763c38a675~B602B58B-6879-4188-9D49-DD833281FE4E~5B840D1E-1143-4C88-9451-17FEA79E2BBD</t>
  </si>
  <si>
    <t>DV - TP=TPH_2018|IUS=33c35d05-2621-439a-a3a6-81763c38a675~B602B58B-6879-4188-9D49-DD833281FE4E~A4AF6DD2-2467-454F-BC9D-5042DAAD4EA2</t>
  </si>
  <si>
    <t>DV - TP=TPH_2018|IUS=41133b84-eef3-41e4-9b17-4d491bebabdf~784D95D4-0CE0-45D9-BAFF-C9D19082FFDD~A311B12B-026F-47CC-8D35-8E994906C86E</t>
  </si>
  <si>
    <t>DV - TP=TPH_2018|IUS=41133b84-eef3-41e4-9b17-4d491bebabdf~784D95D4-0CE0-45D9-BAFF-C9D19082FFDD~5B840D1E-1143-4C88-9451-17FEA79E2BBD</t>
  </si>
  <si>
    <t>DV - TP=TPH_2018|IUS=41133b84-eef3-41e4-9b17-4d491bebabdf~784D95D4-0CE0-45D9-BAFF-C9D19082FFDD~A4AF6DD2-2467-454F-BC9D-5042DAAD4EA2</t>
  </si>
  <si>
    <t>DV - TP=TPH_2018|IUS=9a74a691-c0a5-4b1c-93ea-53ef107fa0af~B602B58B-6879-4188-9D49-DD833281FE4E~A311B12B-026F-47CC-8D35-8E994906C86E</t>
  </si>
  <si>
    <t>DV - TP=TPH_2018|IUS=9a74a691-c0a5-4b1c-93ea-53ef107fa0af~B602B58B-6879-4188-9D49-DD833281FE4E~5B840D1E-1143-4C88-9451-17FEA79E2BBD</t>
  </si>
  <si>
    <t>DV - TP=TPH_2018|IUS=9a74a691-c0a5-4b1c-93ea-53ef107fa0af~B602B58B-6879-4188-9D49-DD833281FE4E~A4AF6DD2-2467-454F-BC9D-5042DAAD4EA2</t>
  </si>
  <si>
    <t>DV - TP=TPH_2018|IUS=077191f0-d9f1-4b8d-911b-55bec3e9c863~B602B58B-6879-4188-9D49-DD833281FE4E~A311B12B-026F-47CC-8D35-8E994906C86E</t>
  </si>
  <si>
    <t>DV - TP=TPH_2018|IUS=077191f0-d9f1-4b8d-911b-55bec3e9c863~B602B58B-6879-4188-9D49-DD833281FE4E~5B840D1E-1143-4C88-9451-17FEA79E2BBD</t>
  </si>
  <si>
    <t>DV - TP=TPH_2018|IUS=077191f0-d9f1-4b8d-911b-55bec3e9c863~B602B58B-6879-4188-9D49-DD833281FE4E~A4AF6DD2-2467-454F-BC9D-5042DAAD4EA2</t>
  </si>
  <si>
    <t>DV - TP=TPH_2018|IUS=e7552f57-f850-4ffe-8104-3c8fd6e14f63~35e45ad1-6bf0-4957-b759-6b12fcd283ce~A311B12B-026F-47CC-8D35-8E994906C86E</t>
  </si>
  <si>
    <t>DV - TP=TPH_2018|IUS=b25b8076-c6f4-493c-a9fa-c995d947e0a7~784D95D4-0CE0-45D9-BAFF-C9D19082FFDD~1dfe2695-591b-4e07-996b-330721dc48d5</t>
  </si>
  <si>
    <t>DV - TP=TPH_2018|IUS=b25b8076-c6f4-493c-a9fa-c995d947e0a7~784D95D4-0CE0-45D9-BAFF-C9D19082FFDD~58c5326c-1d8f-4024-a7f7-070b1b43c5eb</t>
  </si>
  <si>
    <t>DV - TP=TPH_2018|IUS=b25b8076-c6f4-493c-a9fa-c995d947e0a7~784D95D4-0CE0-45D9-BAFF-C9D19082FFDD~A311B12B-026F-47CC-8D35-8E994906C86E</t>
  </si>
  <si>
    <t>DV - TP=TPH_2018|IUS=7d94a980-dc15-4c2a-bfef-6a539fbe1370~784D95D4-0CE0-45D9-BAFF-C9D19082FFDD~1dfe2695-591b-4e07-996b-330721dc48d5</t>
  </si>
  <si>
    <t>DV - TP=TPH_2018|IUS=7d94a980-dc15-4c2a-bfef-6a539fbe1370~784D95D4-0CE0-45D9-BAFF-C9D19082FFDD~58c5326c-1d8f-4024-a7f7-070b1b43c5eb</t>
  </si>
  <si>
    <t>DV - TP=TPH_2018|IUS=7d94a980-dc15-4c2a-bfef-6a539fbe1370~784D95D4-0CE0-45D9-BAFF-C9D19082FFDD~A311B12B-026F-47CC-8D35-8E994906C86E</t>
  </si>
  <si>
    <t>DV - TP=TPH_2018|IUS=b66b4480-f5bd-4eb2-84fa-34c3dfb341a2~784D95D4-0CE0-45D9-BAFF-C9D19082FFDD~A311B12B-026F-47CC-8D35-8E994906C86E</t>
  </si>
  <si>
    <t>DV - TP=TPH_2018|IUS=b66b4480-f5bd-4eb2-84fa-34c3dfb341a2~784D95D4-0CE0-45D9-BAFF-C9D19082FFDD~1dfe2695-591b-4e07-996b-330721dc48d5</t>
  </si>
  <si>
    <t>DV - TP=TPH_2018|IUS=b66b4480-f5bd-4eb2-84fa-34c3dfb341a2~784D95D4-0CE0-45D9-BAFF-C9D19082FFDD~58c5326c-1d8f-4024-a7f7-070b1b43c5eb</t>
  </si>
  <si>
    <t>DV - TP=TPH_2018|IUS=b66b4480-f5bd-4eb2-84fa-34c3dfb341a2~784D95D4-0CE0-45D9-BAFF-C9D19082FFDD~5335a8c7-fa91-483c-99d6-e2f03d27e851</t>
  </si>
  <si>
    <t>DV - TP=TPH_2018|IUS=b66b4480-f5bd-4eb2-84fa-34c3dfb341a2~784D95D4-0CE0-45D9-BAFF-C9D19082FFDD~d31390c3-f8aa-4147-aa81-863e940c0784</t>
  </si>
  <si>
    <t>DV - TP=TPH_2018|IUS=bd8e236f-3511-46e8-9f06-5aa4f953e0b2~0d14b8cc-310a-4c59-b16c-f59c3dc98da0~A311B12B-026F-47CC-8D35-8E994906C86E</t>
  </si>
  <si>
    <t>DV - TP=TPH_2018|IUS=f91bb7b9-e3e0-4103-9fe7-a24491dd5691~0d14b8cc-310a-4c59-b16c-f59c3dc98da0~A311B12B-026F-47CC-8D35-8E994906C86E</t>
  </si>
  <si>
    <t>DV - TP=TPH_2018|IUS=ea053d20-23ce-4c76-8666-61b320d30bf1~387a6ab4-d645-4f22-aecc-531b05c4527c~A311B12B-026F-47CC-8D35-8E994906C86E</t>
  </si>
  <si>
    <t>DV - TP=TPH_2018|IUS=bc5f5ce9-7c9c-4c77-8940-54e439b68da4~0d14b8cc-310a-4c59-b16c-f59c3dc98da0~A311B12B-026F-47CC-8D35-8E994906C86E</t>
  </si>
  <si>
    <t>DV - TP=TPH_2018|IUS=b40a4cfe-c3d9-4268-a035-556a476a53b3~387a6ab4-d645-4f22-aecc-531b05c4527c~A311B12B-026F-47CC-8D35-8E994906C86E</t>
  </si>
  <si>
    <t>DV - TP=TPH_2018|IUS=5b19dc9f-2470-4df6-ada2-c4e4db19cd69~784D95D4-0CE0-45D9-BAFF-C9D19082FFDD~A311B12B-026F-47CC-8D35-8E994906C86E</t>
  </si>
  <si>
    <t>DV - TP=TPH_2018|IUS=549b1d40-e1bd-4cd2-b16b-fcafa02d3e14~784D95D4-0CE0-45D9-BAFF-C9D19082FFDD~A311B12B-026F-47CC-8D35-8E994906C86E</t>
  </si>
  <si>
    <t>DV - TP=TPH_2018|IUS=28a26199-76b6-4e21-b138-fbdc1a6c2db4~B602B58B-6879-4188-9D49-DD833281FE4E~A311B12B-026F-47CC-8D35-8E994906C86E</t>
  </si>
  <si>
    <t>DV - TP=TPH_2018|IUS=22258875-47b7-42d5-98a2-af5fb802e40f~b7abfa75-8d0e-4ae6-b2b6-d12801cb9478~A311B12B-026F-47CC-8D35-8E994906C86E</t>
  </si>
  <si>
    <t>DV - TP=TPH_2018|IUS=cd73e04b-b8ff-4f52-8fe3-2fef5a39b083~db4aadc2-9b8a-4c0c-8b4d-055d64000fb3~A311B12B-026F-47CC-8D35-8E994906C86E</t>
  </si>
  <si>
    <t>DV - TP=TPH_2018|IUS=c82952af-ad15-4436-b6ec-c9e4a5570943~b7abfa75-8d0e-4ae6-b2b6-d12801cb9478~A311B12B-026F-47CC-8D35-8E994906C86E</t>
  </si>
  <si>
    <t>DV - TP=TPH_2018|IUS=61b2c063-3edb-48b0-bcc2-e63cdc46ecf4~784D95D4-0CE0-45D9-BAFF-C9D19082FFDD~A311B12B-026F-47CC-8D35-8E994906C86E</t>
  </si>
  <si>
    <t>DV - TP=TPH_2018|IUS=55c29509-35aa-49bb-913f-b3109c96f588~db4aadc2-9b8a-4c0c-8b4d-055d64000fb3~A311B12B-026F-47CC-8D35-8E994906C86E</t>
  </si>
  <si>
    <t>DV - TP=TPH_2018|IUS=551fa32a-0da5-46da-a735-92fda434d136~db4aadc2-9b8a-4c0c-8b4d-055d64000fb3~A311B12B-026F-47CC-8D35-8E994906C86E</t>
  </si>
  <si>
    <t>DV - TP=TPH_2018|IUS=293c7c8c-1f8f-480c-b1a0-ddd251129ed6~db4aadc2-9b8a-4c0c-8b4d-055d64000fb3~A311B12B-026F-47CC-8D35-8E994906C86E</t>
  </si>
  <si>
    <t>DV - TP=TPH_2018|IUS=b9d6b528-8a92-4270-b45c-aab59377afb1~db4aadc2-9b8a-4c0c-8b4d-055d64000fb3~A311B12B-026F-47CC-8D35-8E994906C86E</t>
  </si>
  <si>
    <t>DV - TP=TPH_2018|IUS=59854FF8-91D3-418E-8C21-452042084FCA~B602B58B-6879-4188-9D49-DD833281FE4E~15D02518-65E3-44C8-9A50-ACE5BFF371F8</t>
  </si>
  <si>
    <t>DV - TP=TPH_2018|IUS=438b75fa-b3c4-4b9e-85de-733c64821df1~B602B58B-6879-4188-9D49-DD833281FE4E~15D02518-65E3-44C8-9A50-ACE5BFF371F8</t>
  </si>
  <si>
    <t>DV - TP=TPH_2018|IUS=ede54558-02cc-483e-aa62-0de8c8ba65f2~4F5FCB7B-B738-463D-B124-1DFDD5678A26~A311B12B-026F-47CC-8D35-8E994906C86E</t>
  </si>
  <si>
    <t>DV - TP=TPH_2018|IUS=7609c3dc-009f-4ac2-a7c8-eee73e02f0ca~784D95D4-0CE0-45D9-BAFF-C9D19082FFDD~A311B12B-026F-47CC-8D35-8E994906C86E</t>
  </si>
  <si>
    <t>DV - TP=TPH_2018|IUS=436b6678-66b4-410e-9f9b-980b3b1cabdd~f65eb32f-a909-4087-97b1-06de0101483d~4c1a5758-8db5-4ef3-8aa1-bf7bed7f3928</t>
  </si>
  <si>
    <t>DV - TP=TPH_2018|IUS=436b6678-66b4-410e-9f9b-980b3b1cabdd~f65eb32f-a909-4087-97b1-06de0101483d~A311B12B-026F-47CC-8D35-8E994906C86E</t>
  </si>
  <si>
    <t>DV - TP=TPH_2018|IUS=01349ABF-084C-4947-A789-97C36314BF39~18EBDC26-DBD5-4F46-93C3-624C14400D50~A311B12B-026F-47CC-8D35-8E994906C86E</t>
  </si>
  <si>
    <t>DV - TP=TPH_2018|IUS=fb98786f-8e01-45f6-8739-67ff3c53b393~784D95D4-0CE0-45D9-BAFF-C9D19082FFDD~A311B12B-026F-47CC-8D35-8E994906C86E</t>
  </si>
  <si>
    <t>DV - TP=TPH_2018|IUS=196f5f1f-6826-468a-a9bb-394f1a105a3b~784D95D4-0CE0-45D9-BAFF-C9D19082FFDD~A311B12B-026F-47CC-8D35-8E994906C86E</t>
  </si>
  <si>
    <t>DV - TP=TPH_2018|IUS=39588204-86ba-4a3a-a41f-45bf832b39d6~784D95D4-0CE0-45D9-BAFF-C9D19082FFDD~A311B12B-026F-47CC-8D35-8E994906C86E</t>
  </si>
  <si>
    <t>DV - TP=TPH_2018|IUS=1aeed8a9-accf-4c00-8942-f983c0bea025~f65eb32f-a909-4087-97b1-06de0101483d~A311B12B-026F-47CC-8D35-8E994906C86E</t>
  </si>
  <si>
    <t>DV - TP=TPH_2018|IUS=cc218562-729e-4428-ab94-8260e909b6c2~f65eb32f-a909-4087-97b1-06de0101483d~A311B12B-026F-47CC-8D35-8E994906C86E</t>
  </si>
  <si>
    <t>DV - TP=TPH_2018|IUS=9b553176-a3f2-4b2e-93d6-45dfe3e7ed6f~784D95D4-0CE0-45D9-BAFF-C9D19082FFDD~A311B12B-026F-47CC-8D35-8E994906C86E</t>
  </si>
  <si>
    <t>DV - TP=TPH_2018|IUS=a744104d-406d-49f7-bca8-aa6c2fd62142~784D95D4-0CE0-45D9-BAFF-C9D19082FFDD~A4AF6DD2-2467-454F-BC9D-5042DAAD4EA2</t>
  </si>
  <si>
    <t>DV - TP=TPH_2018|IUS=a744104d-406d-49f7-bca8-aa6c2fd62142~784D95D4-0CE0-45D9-BAFF-C9D19082FFDD~5B840D1E-1143-4C88-9451-17FEA79E2BBD</t>
  </si>
  <si>
    <t>DV - TP=TPH_2018|IUS=a744104d-406d-49f7-bca8-aa6c2fd62142~784D95D4-0CE0-45D9-BAFF-C9D19082FFDD~A311B12B-026F-47CC-8D35-8E994906C86E</t>
  </si>
  <si>
    <t>DV - TP=TPH_2018|IUS=b77fae4e-f7be-43b6-9fed-829302017320~784D95D4-0CE0-45D9-BAFF-C9D19082FFDD~d0c2f053-e12d-4489-b234-5e6442da99d4</t>
  </si>
  <si>
    <t>DV - TP=TPH_2018|IUS=56a49523-9072-4b0c-9647-3a66005319cf~35e45ad1-6bf0-4957-b759-6b12fcd283ce~d0c2f053-e12d-4489-b234-5e6442da99d4</t>
  </si>
  <si>
    <t>DV - TP=TPH_2018|IUS=25aaeed1-3e6f-434c-9729-0019b6b71287~784D95D4-0CE0-45D9-BAFF-C9D19082FFDD~A311B12B-026F-47CC-8D35-8E994906C86E</t>
  </si>
  <si>
    <t>DV - TP=TPH_2018|IUS=f5139e57-81f4-47d8-bb8a-7edd91a4374c~784D95D4-0CE0-45D9-BAFF-C9D19082FFDD~A311B12B-026F-47CC-8D35-8E994906C86E</t>
  </si>
  <si>
    <t>DV - TP=TPH_2018|IUS=0029da21-393c-40a6-b64c-6e6260e93836~B602B58B-6879-4188-9D49-DD833281FE4E~A311B12B-026F-47CC-8D35-8E994906C86E</t>
  </si>
  <si>
    <t>DV - TP=TPH_2018|IUS=f77d2647-3d78-43d5-8ac5-7668d5cba938~784D95D4-0CE0-45D9-BAFF-C9D19082FFDD~A311B12B-026F-47CC-8D35-8E994906C86E</t>
  </si>
  <si>
    <t>DV - TP=TPH_2018|IUS=e98a0b3c-6688-4fff-ad86-ca1c1070f27b~784D95D4-0CE0-45D9-BAFF-C9D19082FFDD~A311B12B-026F-47CC-8D35-8E994906C86E</t>
  </si>
  <si>
    <t>DV - TP=TPH_2018|IUS=a1523721-4135-47e5-95c4-070eb3456ef6~784D95D4-0CE0-45D9-BAFF-C9D19082FFDD~A311B12B-026F-47CC-8D35-8E994906C86E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</si>
  <si>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</si>
  <si>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</si>
  <si>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</si>
  <si>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</si>
  <si>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</si>
  <si>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</si>
  <si>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</si>
  <si>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</si>
  <si>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</si>
  <si>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</si>
  <si>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</si>
  <si>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</si>
  <si>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</si>
  <si>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</si>
  <si>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</si>
  <si>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</si>
  <si>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</si>
  <si>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</si>
  <si>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>Просечне зараде без пореза и доприноса, 2017-2019.</t>
  </si>
  <si>
    <t>Регистровани незапослени према полу, 2017-2019.</t>
  </si>
  <si>
    <t>Регистрована запослени, 2017-2019.</t>
  </si>
  <si>
    <t>Registered unemployed by sex, 2017-2019</t>
  </si>
  <si>
    <t>Registered employees, 2017-2019.</t>
  </si>
  <si>
    <t>Учешће незапослених према старосним групама у укупном броју незапослених, 2019.</t>
  </si>
  <si>
    <t>Учешће незапослених према старосним групама и полу у укупном броју незапослених, 2019.</t>
  </si>
  <si>
    <t>Share of unemployed by age groups in total number of unemployed, 2019</t>
  </si>
  <si>
    <t>Share of unemployed by age groups and sex in total number of unemployed, 2019</t>
  </si>
  <si>
    <t>Број брисаних/угашених и новооснованих привредних друштава, 2017-2019.</t>
  </si>
  <si>
    <t>Number of struck off/terminated and newly-established companies, 2017-2019</t>
  </si>
  <si>
    <t>Број брисаних/угашених и новооснованих предузетника, 2017-2019.</t>
  </si>
  <si>
    <t>Number of struck off/terminated and newly-established entrepreneurs, 2017-2019</t>
  </si>
  <si>
    <t>Број корисника дечијег додатка (0-17 година), 2017-2019.</t>
  </si>
  <si>
    <t>Број хранитељских породица, 2017-2019.</t>
  </si>
  <si>
    <t>Број корисника основног додатка за негу и помоћ другог лица према старости, 2019.</t>
  </si>
  <si>
    <t>DV - TP=TPH_2019|IUS=c3f93010-a547-45fe-9dc1-e1eddbae5a0e~784D95D4-0CE0-45D9-BAFF-C9D19082FFDD~8cd527c1-0548-44a5-8d7b-6f7e805000ac</t>
  </si>
  <si>
    <t>DV - TP=TPH_2019|IUS=c3f93010-a547-45fe-9dc1-e1eddbae5a0e~784D95D4-0CE0-45D9-BAFF-C9D19082FFDD~9190a7bf-3a1a-4b12-9ded-b43c2bfa9c6c</t>
  </si>
  <si>
    <t>DV - TP=TPH_2019|IUS=23658e74-ee9b-4a66-9047-fc703cfb4e50~B602B58B-6879-4188-9D49-DD833281FE4E~A311B12B-026F-47CC-8D35-8E994906C86E</t>
  </si>
  <si>
    <t>DV - TP=TPH_2019|IUS=d94b7afa-94c9-437c-ab33-3a4c62cd0cf8~387a6ab4-d645-4f22-aecc-531b05c4527c~A311B12B-026F-47CC-8D35-8E994906C86E</t>
  </si>
  <si>
    <t>DV - TP=TPH_2019|IUS=f8b23362-bb0e-4b51-b4b9-24e378fb2c5f~784D95D4-0CE0-45D9-BAFF-C9D19082FFDD~A311B12B-026F-47CC-8D35-8E994906C86E</t>
  </si>
  <si>
    <t>DV - TP=TPH_2019|IUS=f8b23362-bb0e-4b51-b4b9-24e378fb2c5f~784D95D4-0CE0-45D9-BAFF-C9D19082FFDD~5B840D1E-1143-4C88-9451-17FEA79E2BBD</t>
  </si>
  <si>
    <t>DV - TP=TPH_2019|IUS=f8b23362-bb0e-4b51-b4b9-24e378fb2c5f~784D95D4-0CE0-45D9-BAFF-C9D19082FFDD~A4AF6DD2-2467-454F-BC9D-5042DAAD4EA2</t>
  </si>
  <si>
    <t>DV - TP=TPH_2019|IUS=3a6c87d1-4476-4d5c-b167-f07086af338b~db4aadc2-9b8a-4c0c-8b4d-055d64000fb3~A311B12B-026F-47CC-8D35-8E994906C86E</t>
  </si>
  <si>
    <t>DV - TP=TPH_2019|IUS=80b6a966-be75-449e-897d-6e5ee91a34e9~B602B58B-6879-4188-9D49-DD833281FE4E~d103dd05-6cbe-4f43-a4d4-61bb55ee6f6b</t>
  </si>
  <si>
    <t>DV - TP=TPH_2019|IUS=80b6a966-be75-449e-897d-6e5ee91a34e9~B602B58B-6879-4188-9D49-DD833281FE4E~01b95879-977b-40d7-a6fc-904bd295560a</t>
  </si>
  <si>
    <t>DV - TP=TPH_2019|IUS=80b6a966-be75-449e-897d-6e5ee91a34e9~B602B58B-6879-4188-9D49-DD833281FE4E~e20caa1c-ff79-488b-aad0-608cf4f72a5d</t>
  </si>
  <si>
    <t>DV - TP=TPH_2019|IUS=80b6a966-be75-449e-897d-6e5ee91a34e9~B602B58B-6879-4188-9D49-DD833281FE4E~549ac43e-a66d-43f5-b01f-663484318d3e</t>
  </si>
  <si>
    <t>DV - TP=TPH_2019|IUS=80b6a966-be75-449e-897d-6e5ee91a34e9~B602B58B-6879-4188-9D49-DD833281FE4E~d7bc8a31-b7dd-4806-8a0b-1c0786767536</t>
  </si>
  <si>
    <t>DV - TP=TPH_2019|IUS=80b6a966-be75-449e-897d-6e5ee91a34e9~B602B58B-6879-4188-9D49-DD833281FE4E~bd5b0c11-64eb-4470-bd16-cfc42fea7a20</t>
  </si>
  <si>
    <t>DV - TP=TPH_2019|IUS=80b6a966-be75-449e-897d-6e5ee91a34e9~B602B58B-6879-4188-9D49-DD833281FE4E~ec97769e-af2c-42f6-8b04-e182775d686a</t>
  </si>
  <si>
    <t>DV - TP=TPH_2019|IUS=80b6a966-be75-449e-897d-6e5ee91a34e9~B602B58B-6879-4188-9D49-DD833281FE4E~f60a2593-5b40-4d65-ae64-edcf2cb46303</t>
  </si>
  <si>
    <t>DV - TP=TPH_2019|IUS=80b6a966-be75-449e-897d-6e5ee91a34e9~B602B58B-6879-4188-9D49-DD833281FE4E~104fafe5-f134-447c-889e-d3cf14f6a12f</t>
  </si>
  <si>
    <t>DV - TP=TPH_2017|IUS=c00d2b1a-2984-4d90-87fd-3185640eaf79~B602B58B-6879-4188-9D49-DD833281FE4E~A311B12B-026F-47CC-8D35-8E994906C86E</t>
  </si>
  <si>
    <t>DV - TP=TPH_2018|IUS=c00d2b1a-2984-4d90-87fd-3185640eaf79~B602B58B-6879-4188-9D49-DD833281FE4E~A311B12B-026F-47CC-8D35-8E994906C86E</t>
  </si>
  <si>
    <t>DV - TP=TPH_2017|IUS=3cdd68e8-320a-4e1d-8210-1fbdf2c58385~B602B58B-6879-4188-9D49-DD833281FE4E~A311B12B-026F-47CC-8D35-8E994906C86E</t>
  </si>
  <si>
    <t>DV - TP=TPH_2018|IUS=3cdd68e8-320a-4e1d-8210-1fbdf2c58385~B602B58B-6879-4188-9D49-DD833281FE4E~A311B12B-026F-47CC-8D35-8E994906C86E</t>
  </si>
  <si>
    <t>DV - TP=TPH_2017|IUS=132b1b19-cc80-48b1-bb76-ea9838cb8b01~B602B58B-6879-4188-9D49-DD833281FE4E~A311B12B-026F-47CC-8D35-8E994906C86E</t>
  </si>
  <si>
    <t>DV - TP=TPH_2018|IUS=132b1b19-cc80-48b1-bb76-ea9838cb8b01~B602B58B-6879-4188-9D49-DD833281FE4E~A311B12B-026F-47CC-8D35-8E994906C86E</t>
  </si>
  <si>
    <t>DV - TP=TPH_2019|IUS=8508c755-0e46-4e53-b223-1c95e7389643~784D95D4-0CE0-45D9-BAFF-C9D19082FFDD~A311B12B-026F-47CC-8D35-8E994906C86E</t>
  </si>
  <si>
    <t>DV - TP=TPH_2019|IUS=b44d5153-c90d-4605-84a5-595d7d796219~784D95D4-0CE0-45D9-BAFF-C9D19082FFDD~A311B12B-026F-47CC-8D35-8E994906C86E</t>
  </si>
  <si>
    <t>DV - TP=TPH_2019|IUS=01553513-944c-4d01-b145-4e9c5279adb2~784D95D4-0CE0-45D9-BAFF-C9D19082FFDD~A311B12B-026F-47CC-8D35-8E994906C86E</t>
  </si>
  <si>
    <t>DV - TP=TPH_2019|IUS=5b42cc75-1ce8-443a-a332-2340b3c17d32~784D95D4-0CE0-45D9-BAFF-C9D19082FFDD~A311B12B-026F-47CC-8D35-8E994906C86E</t>
  </si>
  <si>
    <t>DV - TP=TPH_2019|IUS=238ebb21-2d92-4b89-9776-7508417f2258~784D95D4-0CE0-45D9-BAFF-C9D19082FFDD~A311B12B-026F-47CC-8D35-8E994906C86E</t>
  </si>
  <si>
    <t>DV - TP=TPH_2019|IUS=2c90a63a-5838-4b2f-bec5-7b27329e1d9e~784D95D4-0CE0-45D9-BAFF-C9D19082FFDD~A311B12B-026F-47CC-8D35-8E994906C86E</t>
  </si>
  <si>
    <t>DV - TP=TPH_2017|IUS=4a3b15d2-5857-4996-b93f-1044dd236342~0d14b8cc-310a-4c59-b16c-f59c3dc98da0~A311B12B-026F-47CC-8D35-8E994906C86E</t>
  </si>
  <si>
    <t>DV - TP=TPH_2018|IUS=4a3b15d2-5857-4996-b93f-1044dd236342~0d14b8cc-310a-4c59-b16c-f59c3dc98da0~A311B12B-026F-47CC-8D35-8E994906C86E</t>
  </si>
  <si>
    <t>DV - TP=TPH_2017|IUS=358d57f8-74f5-4b66-9ae6-0119ac06202f~387a6ab4-d645-4f22-aecc-531b05c4527c~A311B12B-026F-47CC-8D35-8E994906C86E</t>
  </si>
  <si>
    <t>DV - TP=TPH_2018|IUS=358d57f8-74f5-4b66-9ae6-0119ac06202f~387a6ab4-d645-4f22-aecc-531b05c4527c~A311B12B-026F-47CC-8D35-8E994906C86E</t>
  </si>
  <si>
    <t>DV - TP=TPH_2017|IUS=af86280d-0553-4efd-9883-bb5997bacc2b~0d14b8cc-310a-4c59-b16c-f59c3dc98da0~A311B12B-026F-47CC-8D35-8E994906C86E</t>
  </si>
  <si>
    <t>DV - TP=TPH_2018|IUS=af86280d-0553-4efd-9883-bb5997bacc2b~0d14b8cc-310a-4c59-b16c-f59c3dc98da0~A311B12B-026F-47CC-8D35-8E994906C86E</t>
  </si>
  <si>
    <t>DV - TP=TPH_2017|IUS=ff869b50-8689-4e22-b346-37d28ca2387b~387a6ab4-d645-4f22-aecc-531b05c4527c~A311B12B-026F-47CC-8D35-8E994906C86E</t>
  </si>
  <si>
    <t>DV - TP=TPH_2018|IUS=ff869b50-8689-4e22-b346-37d28ca2387b~387a6ab4-d645-4f22-aecc-531b05c4527c~A311B12B-026F-47CC-8D35-8E994906C86E</t>
  </si>
  <si>
    <t>DV - TP=TPH_2017|IUS=f004a024-7286-4309-a595-c77b56d595c1~0d14b8cc-310a-4c59-b16c-f59c3dc98da0~A311B12B-026F-47CC-8D35-8E994906C86E</t>
  </si>
  <si>
    <t>DV - TP=TPH_2018|IUS=f004a024-7286-4309-a595-c77b56d595c1~0d14b8cc-310a-4c59-b16c-f59c3dc98da0~A311B12B-026F-47CC-8D35-8E994906C86E</t>
  </si>
  <si>
    <t>DV - TP=TPH_2017|IUS=8faf82db-5856-45c8-997a-8d9b45fa1897~387a6ab4-d645-4f22-aecc-531b05c4527c~A311B12B-026F-47CC-8D35-8E994906C86E</t>
  </si>
  <si>
    <t>DV - TP=TPH_2018|IUS=8faf82db-5856-45c8-997a-8d9b45fa1897~387a6ab4-d645-4f22-aecc-531b05c4527c~A311B12B-026F-47CC-8D35-8E994906C86E</t>
  </si>
  <si>
    <t>DV - TP=TPH_2017|IUS=268aa1d9-3e89-4cd6-9cc5-cc8aef9c0113~0d14b8cc-310a-4c59-b16c-f59c3dc98da0~A311B12B-026F-47CC-8D35-8E994906C86E</t>
  </si>
  <si>
    <t>DV - TP=TPH_2018|IUS=268aa1d9-3e89-4cd6-9cc5-cc8aef9c0113~0d14b8cc-310a-4c59-b16c-f59c3dc98da0~A311B12B-026F-47CC-8D35-8E994906C86E</t>
  </si>
  <si>
    <t>DV - TP=TPH_2017|IUS=2a0cf309-4062-4b0f-a491-65e5ac54336c~387a6ab4-d645-4f22-aecc-531b05c4527c~A311B12B-026F-47CC-8D35-8E994906C86E</t>
  </si>
  <si>
    <t>DV - TP=TPH_2018|IUS=2a0cf309-4062-4b0f-a491-65e5ac54336c~387a6ab4-d645-4f22-aecc-531b05c4527c~A311B12B-026F-47CC-8D35-8E994906C86E</t>
  </si>
  <si>
    <t>DV - TP=TPH_2018|IUS=ac822945-7126-430d-8d59-7fae14506d51~784D95D4-0CE0-45D9-BAFF-C9D19082FFDD~A311B12B-026F-47CC-8D35-8E994906C86E</t>
  </si>
  <si>
    <t>DV - TP=TPH_2018|IUS=f76db236-e7a8-40be-92f3-691f9efeedce~784D95D4-0CE0-45D9-BAFF-C9D19082FFDD~A311B12B-026F-47CC-8D35-8E994906C86E</t>
  </si>
  <si>
    <t>DV - TP=TPH_2018|IUS=4278c82c-db36-4b67-b132-dfc4308629ec~784D95D4-0CE0-45D9-BAFF-C9D19082FFDD~A311B12B-026F-47CC-8D35-8E994906C86E</t>
  </si>
  <si>
    <t>DV - TP=TPH_2018|IUS=9872d102-cae4-43fb-ab5a-f05c390710cd~784D95D4-0CE0-45D9-BAFF-C9D19082FFDD~A311B12B-026F-47CC-8D35-8E994906C86E</t>
  </si>
  <si>
    <t>DV - TP=TPH_2018|IUS=7b14deff-2355-49f4-b9c0-3a10b1638430~784D95D4-0CE0-45D9-BAFF-C9D19082FFDD~A311B12B-026F-47CC-8D35-8E994906C86E</t>
  </si>
  <si>
    <t>DV - TP=TPH_2018|IUS=b2c9cb69-5038-48af-a45f-038c63b3a64d~784D95D4-0CE0-45D9-BAFF-C9D19082FFDD~A311B12B-026F-47CC-8D35-8E994906C86E</t>
  </si>
  <si>
    <t>DV - TP=TPH_2018|IUS=240f0fb5-072c-42ec-9a6d-e42a41ae82dd~784D95D4-0CE0-45D9-BAFF-C9D19082FFDD~A311B12B-026F-47CC-8D35-8E994906C86E</t>
  </si>
  <si>
    <t>DV - TP=TPH_2019|IUS=577c285c-919b-467b-88a6-67950a05fb33~35e45ad1-6bf0-4957-b759-6b12fcd283ce~A311B12B-026F-47CC-8D35-8E994906C86E</t>
  </si>
  <si>
    <t>DV - TP=TPH_2019|IUS=9429b501-09ef-4c61-b948-1d42432837f8~35e45ad1-6bf0-4957-b759-6b12fcd283ce~A311B12B-026F-47CC-8D35-8E994906C86E</t>
  </si>
  <si>
    <t>DV - TP=TPH_2019|IUS=45244088-571c-40b5-b42c-557321560a5d~784D95D4-0CE0-45D9-BAFF-C9D19082FFDD~A311B12B-026F-47CC-8D35-8E994906C86E</t>
  </si>
  <si>
    <t>DV - TP=TPH_2019|IUS=d99fa4a1-e197-402a-b009-5f419cb9cda0~784D95D4-0CE0-45D9-BAFF-C9D19082FFDD~A311B12B-026F-47CC-8D35-8E994906C86E</t>
  </si>
  <si>
    <t>DV - TP=TPH_2019|IUS=75d091f1-0eda-49a9-8448-e781bc68c341~784D95D4-0CE0-45D9-BAFF-C9D19082FFDD~A311B12B-026F-47CC-8D35-8E994906C86E</t>
  </si>
  <si>
    <t>DV - TP=TPH_2019|IUS=73132686-4a6a-4aac-aebf-ad06b917b6df~784D95D4-0CE0-45D9-BAFF-C9D19082FFDD~A311B12B-026F-47CC-8D35-8E994906C86E</t>
  </si>
  <si>
    <t>DV - TP=TPH_2019|IUS=c50392d0-1621-4e21-b844-f328026b4461~784D95D4-0CE0-45D9-BAFF-C9D19082FFDD~A311B12B-026F-47CC-8D35-8E994906C86E</t>
  </si>
  <si>
    <t>DV - TP=TPH_2019|IUS=8dd53b76-7090-4a02-9750-4efb914c4352~784D95D4-0CE0-45D9-BAFF-C9D19082FFDD~6644a696-fef9-4e3b-b828-c31dc96c038c</t>
  </si>
  <si>
    <t>DV - TP=TPH_2019|IUS=8dd53b76-7090-4a02-9750-4efb914c4352~784D95D4-0CE0-45D9-BAFF-C9D19082FFDD~5f91ae4f-0330-4c24-9f04-2aa81bb1d530</t>
  </si>
  <si>
    <t>DV - TP=TPH_2019|IUS=8dd53b76-7090-4a02-9750-4efb914c4352~784D95D4-0CE0-45D9-BAFF-C9D19082FFDD~b86e0719-d9d1-4564-aa4f-707100b0b831</t>
  </si>
  <si>
    <t>DV - TP=TPH_2019|IUS=5d3fed1a-def0-4ee2-9230-caf50ca8b517~B602B58B-6879-4188-9D49-DD833281FE4E~A311B12B-026F-47CC-8D35-8E994906C86E</t>
  </si>
  <si>
    <t>DV - TP=TPH_2019|IUS=b17e182c-101b-4a6b-8097-d692fa623edd~B602B58B-6879-4188-9D49-DD833281FE4E~b86e0719-d9d1-4564-aa4f-707100b0b831</t>
  </si>
  <si>
    <t>DV - TP=TPH_2019|IUS=b17e182c-101b-4a6b-8097-d692fa623edd~B602B58B-6879-4188-9D49-DD833281FE4E~6644a696-fef9-4e3b-b828-c31dc96c038c</t>
  </si>
  <si>
    <t>DV - TP=TPH_2019|IUS=b17e182c-101b-4a6b-8097-d692fa623edd~B602B58B-6879-4188-9D49-DD833281FE4E~5f91ae4f-0330-4c24-9f04-2aa81bb1d530</t>
  </si>
  <si>
    <t>DV - TP=TPH_2019|IUS=c2e280eb-d5d5-415c-b09f-e5a26ac4d4e3~784D95D4-0CE0-45D9-BAFF-C9D19082FFDD~A311B12B-026F-47CC-8D35-8E994906C86E</t>
  </si>
  <si>
    <t>DV - TP=TPH_2019|IUS=a3ea39c4-baad-4731-8e2b-fd1a68b6dfe8~784D95D4-0CE0-45D9-BAFF-C9D19082FFDD~A311B12B-026F-47CC-8D35-8E994906C86E</t>
  </si>
  <si>
    <t>DV - TP=TPH_2019|IUS=7c1a4dcc-9777-492d-ae52-7f43ad8540d3~B602B58B-6879-4188-9D49-DD833281FE4E~A311B12B-026F-47CC-8D35-8E994906C86E</t>
  </si>
  <si>
    <t>DV - TP=TPH_2019|IUS=60c8af21-4ca5-4221-945e-2cc76a328307~784D95D4-0CE0-45D9-BAFF-C9D19082FFDD~A311B12B-026F-47CC-8D35-8E994906C86E</t>
  </si>
  <si>
    <t>DV - TP=TPH_2019|IUS=2c5a1df4-27e8-4d25-886a-9c85c7484540~B602B58B-6879-4188-9D49-DD833281FE4E~A311B12B-026F-47CC-8D35-8E994906C86E</t>
  </si>
  <si>
    <t>DV - TP=TPH_2019|IUS=652a3f07-a611-4912-a5c0-8e08b95816a2~784D95D4-0CE0-45D9-BAFF-C9D19082FFDD~A311B12B-026F-47CC-8D35-8E994906C86E</t>
  </si>
  <si>
    <t>DV - TP=TPH_2019|IUS=7dbdcfe9-5680-45f2-9aac-c9f349a46fcf~784D95D4-0CE0-45D9-BAFF-C9D19082FFDD~A311B12B-026F-47CC-8D35-8E994906C86E</t>
  </si>
  <si>
    <t>DV - TP=TPH_2019|IUS=40085de5-1df1-4161-ac61-30dcb8787a68~B602B58B-6879-4188-9D49-DD833281FE4E~A311B12B-026F-47CC-8D35-8E994906C86E</t>
  </si>
  <si>
    <t>DV - TP=TPH_2019|IUS=2d372ca4-fd39-4ac4-80be-39ff7e9d867c~B602B58B-6879-4188-9D49-DD833281FE4E~A311B12B-026F-47CC-8D35-8E994906C86E</t>
  </si>
  <si>
    <t>DV - TP=TPH_2019|IUS=824ce582-cc59-4a91-8886-45b09e71ed26~784D95D4-0CE0-45D9-BAFF-C9D19082FFDD~A311B12B-026F-47CC-8D35-8E994906C86E</t>
  </si>
  <si>
    <t>DV - TP=TPH_2019|IUS=a9e688af-0114-42dc-bec0-94a47ff46aeb~784D95D4-0CE0-45D9-BAFF-C9D19082FFDD~A311B12B-026F-47CC-8D35-8E994906C86E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</si>
  <si>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</si>
  <si>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</si>
  <si>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</si>
  <si>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</si>
  <si>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</si>
  <si>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</si>
  <si>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</si>
  <si>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</si>
  <si>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</si>
  <si>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</si>
  <si>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</si>
  <si>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</si>
  <si>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3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</si>
  <si>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3</t>
    </r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</si>
  <si>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</si>
  <si>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</si>
  <si>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</si>
  <si>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</si>
  <si>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</si>
  <si>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 xml:space="preserve">PROFILE   </t>
  </si>
  <si>
    <t>Chart 262</t>
  </si>
  <si>
    <t>$A$32:$A$34</t>
  </si>
  <si>
    <t>Chart 256</t>
  </si>
  <si>
    <t>$A$15:$A$17</t>
  </si>
  <si>
    <t>Chart 69</t>
  </si>
  <si>
    <t>Расходи корисника буџетских средстава за образовање, 2018.  (у хиљадама РСД)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</si>
  <si>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</si>
  <si>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</si>
  <si>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</si>
  <si>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Расходи буџетских средстава, 2018.</t>
  </si>
  <si>
    <t>Приходи и примања буџета локалне самоуправе, 2018.</t>
  </si>
  <si>
    <t>Активна привредна друштва и предузетници</t>
  </si>
  <si>
    <t>Основни подаци</t>
  </si>
  <si>
    <t>Basic information</t>
  </si>
  <si>
    <t>Employment and earnings</t>
  </si>
  <si>
    <t>Expenditures of budgetary funds beneficiaries, 2018</t>
  </si>
  <si>
    <t>Revenues and expenditure of the budget of cities and municipalities, 2018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</si>
  <si>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</si>
  <si>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</si>
  <si>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</si>
  <si>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Основни подаци, 2018.</t>
  </si>
  <si>
    <t>Basic information, 2018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</si>
  <si>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</si>
  <si>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</si>
  <si>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</si>
  <si>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</si>
  <si>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</si>
  <si>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TP - TP=TPH_2018|IUS=af86280d-0553-4efd-9883-bb5997bacc2b~0d14b8cc-310a-4c59-b16c-f59c3dc98da0~8d18126e-b67c-438f-973d-c499b94ddb8b</t>
  </si>
  <si>
    <t>DV - TP=TPH_2018|IUS=af86280d-0553-4efd-9883-bb5997bacc2b~0d14b8cc-310a-4c59-b16c-f59c3dc98da0~8d18126e-b67c-438f-973d-c499b94ddb8b</t>
  </si>
  <si>
    <t>DV - TP=TPH_2018|IUS=af86280d-0553-4efd-9883-bb5997bacc2b~0d14b8cc-310a-4c59-b16c-f59c3dc98da0~af780702-c41d-4ab9-88c7-dbcbe4ebb047</t>
  </si>
  <si>
    <t>$A$15:$A$19</t>
  </si>
  <si>
    <r>
      <t>Број становника по старосним групама, 2019.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</si>
  <si>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2019.</t>
  </si>
  <si>
    <t>Стопа смртности услед самоубиства, 2017-2019.</t>
  </si>
  <si>
    <t>Становништво према старосним групама и полу, 2018─2019.</t>
  </si>
  <si>
    <t>Population by age and sex, 2018─2019</t>
  </si>
  <si>
    <t>Број основних школа, 2019.</t>
  </si>
  <si>
    <t>Number of primary schools, 2019</t>
  </si>
  <si>
    <t>Ученици уписани у средње школе, 2017-2019.</t>
  </si>
  <si>
    <t>Ученици који завршавају средњу школу, 2017-2019.</t>
  </si>
  <si>
    <t>Ученици уписани у средње школе, 2019.</t>
  </si>
  <si>
    <t>Students enrolled in secondary school, 2019</t>
  </si>
  <si>
    <t>Ученици који завршавају средњу школу, 2019.</t>
  </si>
  <si>
    <t>Students completing the secondary school, 2019</t>
  </si>
  <si>
    <t>Становништво старости 15 и више година према школској спреми, 2011.</t>
  </si>
  <si>
    <t>2019.</t>
  </si>
  <si>
    <t>Предшколско образовање ─ капацитет, 2019.</t>
  </si>
  <si>
    <t>Preschool education ─ capacity, 2019</t>
  </si>
  <si>
    <t>Укупан број корисника социјалне заштите на евиденцији Центра за социјални рад, 2019.</t>
  </si>
  <si>
    <t>Total number of social protection beneficiaries registered at the Centre for Social Work, 2019</t>
  </si>
  <si>
    <t>Број деце старости 6-17 година у сукобу са законом, 2017-2019</t>
  </si>
  <si>
    <t>Стопа деце старости 6-17 година у сукобу са законом, 2017-2019 (на 1000 деце)</t>
  </si>
  <si>
    <t>Удео корисника основног додатка за негу и помоћ другог лица у укупној популацији, 2019 (%)</t>
  </si>
  <si>
    <t>Правноснажно осуђена пунолетна лица према месту извршења и старости, 2019.</t>
  </si>
  <si>
    <t>devinfo.stat.gov.rs/diProfili</t>
  </si>
  <si>
    <t>DV - TP=TPH_2019|IUS=15979461-7bed-4c0c-a855-73ce69d8cf79~784D95D4-0CE0-45D9-BAFF-C9D19082FFDD~A311B12B-026F-47CC-8D35-8E994906C86E</t>
  </si>
  <si>
    <t>DV - TP=TPH_2019|IUS=15979461-7bed-4c0c-a855-73ce69d8cf79~784D95D4-0CE0-45D9-BAFF-C9D19082FFDD~5B840D1E-1143-4C88-9451-17FEA79E2BBD</t>
  </si>
  <si>
    <t>DV - TP=TPH_2019|IUS=15979461-7bed-4c0c-a855-73ce69d8cf79~784D95D4-0CE0-45D9-BAFF-C9D19082FFDD~A4AF6DD2-2467-454F-BC9D-5042DAAD4EA2</t>
  </si>
  <si>
    <t>DV - TP=TPH_2019|IUS=1acd8af0-968f-446d-b9d6-dfd47bff4ec6~784D95D4-0CE0-45D9-BAFF-C9D19082FFDD~A311B12B-026F-47CC-8D35-8E994906C86E</t>
  </si>
  <si>
    <t>DV - TP=TPH_2019|IUS=1acd8af0-968f-446d-b9d6-dfd47bff4ec6~784D95D4-0CE0-45D9-BAFF-C9D19082FFDD~5B840D1E-1143-4C88-9451-17FEA79E2BBD</t>
  </si>
  <si>
    <t>DV - TP=TPH_2019|IUS=1acd8af0-968f-446d-b9d6-dfd47bff4ec6~784D95D4-0CE0-45D9-BAFF-C9D19082FFDD~A4AF6DD2-2467-454F-BC9D-5042DAAD4EA2</t>
  </si>
  <si>
    <t>DV - TP=TPH_2019|IUS=658c3397-3487-4a03-8f5b-2bdfc302df70~784D95D4-0CE0-45D9-BAFF-C9D19082FFDD~A311B12B-026F-47CC-8D35-8E994906C86E</t>
  </si>
  <si>
    <t>DV - TP=TPH_2019|IUS=658c3397-3487-4a03-8f5b-2bdfc302df70~784D95D4-0CE0-45D9-BAFF-C9D19082FFDD~5B840D1E-1143-4C88-9451-17FEA79E2BBD</t>
  </si>
  <si>
    <t>DV - TP=TPH_2019|IUS=658c3397-3487-4a03-8f5b-2bdfc302df70~784D95D4-0CE0-45D9-BAFF-C9D19082FFDD~A4AF6DD2-2467-454F-BC9D-5042DAAD4EA2</t>
  </si>
  <si>
    <t>DV - TP=TPH_2019|IUS=92cd69a0-dada-4df7-94d3-71fc1d61d36a~784D95D4-0CE0-45D9-BAFF-C9D19082FFDD~A311B12B-026F-47CC-8D35-8E994906C86E</t>
  </si>
  <si>
    <t>DV - TP=TPH_2019|IUS=92cd69a0-dada-4df7-94d3-71fc1d61d36a~784D95D4-0CE0-45D9-BAFF-C9D19082FFDD~5B840D1E-1143-4C88-9451-17FEA79E2BBD</t>
  </si>
  <si>
    <t>DV - TP=TPH_2019|IUS=92cd69a0-dada-4df7-94d3-71fc1d61d36a~784D95D4-0CE0-45D9-BAFF-C9D19082FFDD~A4AF6DD2-2467-454F-BC9D-5042DAAD4EA2</t>
  </si>
  <si>
    <t>DV - TP=TPH_2019|IUS=8eacad9c-8fca-477d-af89-8d3c804e7517~784D95D4-0CE0-45D9-BAFF-C9D19082FFDD~A311B12B-026F-47CC-8D35-8E994906C86E</t>
  </si>
  <si>
    <t>DV - TP=TPH_2019|IUS=8eacad9c-8fca-477d-af89-8d3c804e7517~784D95D4-0CE0-45D9-BAFF-C9D19082FFDD~5B840D1E-1143-4C88-9451-17FEA79E2BBD</t>
  </si>
  <si>
    <t>DV - TP=TPH_2019|IUS=8eacad9c-8fca-477d-af89-8d3c804e7517~784D95D4-0CE0-45D9-BAFF-C9D19082FFDD~A4AF6DD2-2467-454F-BC9D-5042DAAD4EA2</t>
  </si>
  <si>
    <t>DV - TP=TPH_2019|IUS=b821f47c-4cab-4279-9e90-5faa1d44827f~784D95D4-0CE0-45D9-BAFF-C9D19082FFDD~A311B12B-026F-47CC-8D35-8E994906C86E</t>
  </si>
  <si>
    <t>DV - TP=TPH_2019|IUS=b821f47c-4cab-4279-9e90-5faa1d44827f~784D95D4-0CE0-45D9-BAFF-C9D19082FFDD~5B840D1E-1143-4C88-9451-17FEA79E2BBD</t>
  </si>
  <si>
    <t>DV - TP=TPH_2019|IUS=b821f47c-4cab-4279-9e90-5faa1d44827f~784D95D4-0CE0-45D9-BAFF-C9D19082FFDD~A4AF6DD2-2467-454F-BC9D-5042DAAD4EA2</t>
  </si>
  <si>
    <t>DV - TP=TPH_2019|IUS=f17e8ebe-329b-40fa-ba77-710646c3fab6~784D95D4-0CE0-45D9-BAFF-C9D19082FFDD~A311B12B-026F-47CC-8D35-8E994906C86E</t>
  </si>
  <si>
    <t>DV - TP=TPH_2019|IUS=f17e8ebe-329b-40fa-ba77-710646c3fab6~784D95D4-0CE0-45D9-BAFF-C9D19082FFDD~5B840D1E-1143-4C88-9451-17FEA79E2BBD</t>
  </si>
  <si>
    <t>DV - TP=TPH_2019|IUS=f17e8ebe-329b-40fa-ba77-710646c3fab6~784D95D4-0CE0-45D9-BAFF-C9D19082FFDD~A4AF6DD2-2467-454F-BC9D-5042DAAD4EA2</t>
  </si>
  <si>
    <t>DV - TP=TPH_2019|IUS=9DDEEF57-452C-4EC7-BDD7-B9C22850A1BE~E009CCF1-8466-4816-B705-169EDB7E9802~A311B12B-026F-47CC-8D35-8E994906C86E</t>
  </si>
  <si>
    <t>DV - TP=TPH_2019|IUS=46f82ae0-9436-4f0e-8f9e-9996b87b5a9a~03447435-ea07-4f59-9725-b246a7104363~A311B12B-026F-47CC-8D35-8E994906C86E</t>
  </si>
  <si>
    <t>DV - TP=TPH_2019|IUS=0694f35a-869a-4d87-929e-29a719f2d84b~E009CCF1-8466-4816-B705-169EDB7E9802~A311B12B-026F-47CC-8D35-8E994906C86E</t>
  </si>
  <si>
    <t>DV - TP=TPH_2019|IUS=0694f35a-869a-4d87-929e-29a719f2d84b~E009CCF1-8466-4816-B705-169EDB7E9802~5B840D1E-1143-4C88-9451-17FEA79E2BBD</t>
  </si>
  <si>
    <t>DV - TP=TPH_2019|IUS=0694f35a-869a-4d87-929e-29a719f2d84b~E009CCF1-8466-4816-B705-169EDB7E9802~A4AF6DD2-2467-454F-BC9D-5042DAAD4EA2</t>
  </si>
  <si>
    <t>DV - TP=TPH_2019|IUS=c388236e-9718-4ac8-9984-3d90554a7813~784D95D4-0CE0-45D9-BAFF-C9D19082FFDD~A311B12B-026F-47CC-8D35-8E994906C86E</t>
  </si>
  <si>
    <t>DV - TP=TPH_2019|IUS=c388236e-9718-4ac8-9984-3d90554a7813~784D95D4-0CE0-45D9-BAFF-C9D19082FFDD~5B840D1E-1143-4C88-9451-17FEA79E2BBD</t>
  </si>
  <si>
    <t>DV - TP=TPH_2019|IUS=c388236e-9718-4ac8-9984-3d90554a7813~784D95D4-0CE0-45D9-BAFF-C9D19082FFDD~A4AF6DD2-2467-454F-BC9D-5042DAAD4EA2</t>
  </si>
  <si>
    <t>DV - TP=TPH_2019|IUS=daa131f0-cc28-43b6-96e0-d3b17839d6ac~784D95D4-0CE0-45D9-BAFF-C9D19082FFDD~A311B12B-026F-47CC-8D35-8E994906C86E</t>
  </si>
  <si>
    <t>DV - TP=TPH_2019|IUS=daa131f0-cc28-43b6-96e0-d3b17839d6ac~784D95D4-0CE0-45D9-BAFF-C9D19082FFDD~5B840D1E-1143-4C88-9451-17FEA79E2BBD</t>
  </si>
  <si>
    <t>DV - TP=TPH_2019|IUS=daa131f0-cc28-43b6-96e0-d3b17839d6ac~784D95D4-0CE0-45D9-BAFF-C9D19082FFDD~A4AF6DD2-2467-454F-BC9D-5042DAAD4EA2</t>
  </si>
  <si>
    <t>DV - TP=TPH_2019|IUS=059e9403-ce3c-4a44-82e3-618e67119ec8~db4aadc2-9b8a-4c0c-8b4d-055d64000fb3~A311B12B-026F-47CC-8D35-8E994906C86E</t>
  </si>
  <si>
    <t>DV - TP=TPH_2019|IUS=7636ebf8-af9f-4c33-b3d4-4f6fa45ddda1~db4aadc2-9b8a-4c0c-8b4d-055d64000fb3~A311B12B-026F-47CC-8D35-8E994906C86E</t>
  </si>
  <si>
    <t>DV - TP=TPH_2019|IUS=ae2506db-3e96-4d98-aa31-a4adbbc130ef~db4aadc2-9b8a-4c0c-8b4d-055d64000fb3~A311B12B-026F-47CC-8D35-8E994906C86E</t>
  </si>
  <si>
    <t>DV - TP=TPH_2019|IUS=81418b96-9cb3-4285-b03b-508ac5a2daf7~784D95D4-0CE0-45D9-BAFF-C9D19082FFDD~A311B12B-026F-47CC-8D35-8E994906C86E</t>
  </si>
  <si>
    <t>DV - TP=TPH_2019|IUS=81418b96-9cb3-4285-b03b-508ac5a2daf7~784D95D4-0CE0-45D9-BAFF-C9D19082FFDD~5B840D1E-1143-4C88-9451-17FEA79E2BBD</t>
  </si>
  <si>
    <t>DV - TP=TPH_2019|IUS=81418b96-9cb3-4285-b03b-508ac5a2daf7~784D95D4-0CE0-45D9-BAFF-C9D19082FFDD~A4AF6DD2-2467-454F-BC9D-5042DAAD4EA2</t>
  </si>
  <si>
    <t>DV - TP=TPH_2019|IUS=8c675256-3332-45a8-a8a2-be34e13d85cc~784D95D4-0CE0-45D9-BAFF-C9D19082FFDD~A311B12B-026F-47CC-8D35-8E994906C86E</t>
  </si>
  <si>
    <t>DV - TP=TPH_2019|IUS=8c675256-3332-45a8-a8a2-be34e13d85cc~784D95D4-0CE0-45D9-BAFF-C9D19082FFDD~5B840D1E-1143-4C88-9451-17FEA79E2BBD</t>
  </si>
  <si>
    <t>DV - TP=TPH_2019|IUS=8c675256-3332-45a8-a8a2-be34e13d85cc~784D95D4-0CE0-45D9-BAFF-C9D19082FFDD~A4AF6DD2-2467-454F-BC9D-5042DAAD4EA2</t>
  </si>
  <si>
    <t>DV - TP=TPH_2019|IUS=c66fb4e3-f060-484a-8f14-24b3f998654e~cd60cbd1-1f82-4aa0-adf8-4d66e145c512~A311B12B-026F-47CC-8D35-8E994906C86E</t>
  </si>
  <si>
    <t>DV - TP=TPH_2019|IUS=3075adc2-ba8d-4aa8-abb4-5efe8086bd62~784D95D4-0CE0-45D9-BAFF-C9D19082FFDD~A311B12B-026F-47CC-8D35-8E994906C86E</t>
  </si>
  <si>
    <t>DV - TP=TPH_2019|IUS=7abc031d-00eb-46d6-896f-1235f9d463d7~784D95D4-0CE0-45D9-BAFF-C9D19082FFDD~A311B12B-026F-47CC-8D35-8E994906C86E</t>
  </si>
  <si>
    <t>DV - TP=TPH_2019|IUS=26b2e5ad-776d-4593-893e-120cf7e6f38c~784D95D4-0CE0-45D9-BAFF-C9D19082FFDD~9b309b1b-a16b-4052-a812-e5ec122abc1b</t>
  </si>
  <si>
    <t>DV - TP=TPH_2019|IUS=26b2e5ad-776d-4593-893e-120cf7e6f38c~784D95D4-0CE0-45D9-BAFF-C9D19082FFDD~85213b5d-d685-4971-822b-fe4fac2dffcb</t>
  </si>
  <si>
    <t>DV - TP=TPH_2019|IUS=26b2e5ad-776d-4593-893e-120cf7e6f38c~784D95D4-0CE0-45D9-BAFF-C9D19082FFDD~c76fe56b-fd89-444a-9e74-c7740e7efe56</t>
  </si>
  <si>
    <t>DV - TP=TPH_2019|IUS=26b2e5ad-776d-4593-893e-120cf7e6f38c~784D95D4-0CE0-45D9-BAFF-C9D19082FFDD~9173ce53-416e-4a54-94cc-d4ee343c9512</t>
  </si>
  <si>
    <t>DV - TP=TPH_2019|IUS=26b2e5ad-776d-4593-893e-120cf7e6f38c~784D95D4-0CE0-45D9-BAFF-C9D19082FFDD~493e75b0-e339-4e93-89fa-1539184cb9da</t>
  </si>
  <si>
    <t>DV - TP=TPH_2019|IUS=26b2e5ad-776d-4593-893e-120cf7e6f38c~784D95D4-0CE0-45D9-BAFF-C9D19082FFDD~530510e6-ae02-4ba8-a89e-bdc5b77191a2</t>
  </si>
  <si>
    <t>DV - TP=TPH_2019|IUS=26b2e5ad-776d-4593-893e-120cf7e6f38c~784D95D4-0CE0-45D9-BAFF-C9D19082FFDD~cc613988-4c76-4ba8-8737-98e4fb94447c</t>
  </si>
  <si>
    <t>DV - TP=TPH_2019|IUS=26b2e5ad-776d-4593-893e-120cf7e6f38c~784D95D4-0CE0-45D9-BAFF-C9D19082FFDD~00346ccd-134d-4818-853b-8418a2de7f2e</t>
  </si>
  <si>
    <t>DV - TP=TPH_2019|IUS=26b2e5ad-776d-4593-893e-120cf7e6f38c~784D95D4-0CE0-45D9-BAFF-C9D19082FFDD~eedec35e-00cc-4bc4-ba96-78dd60f4c3b0</t>
  </si>
  <si>
    <t>DV - TP=TPH_2019|IUS=26b2e5ad-776d-4593-893e-120cf7e6f38c~784D95D4-0CE0-45D9-BAFF-C9D19082FFDD~071ba885-c956-4ab4-b3c2-068dfdcace8c</t>
  </si>
  <si>
    <t>DV - TP=TPH_2019|IUS=26b2e5ad-776d-4593-893e-120cf7e6f38c~784D95D4-0CE0-45D9-BAFF-C9D19082FFDD~011790b0-054c-4f97-9e50-af90ef22c7a3</t>
  </si>
  <si>
    <t>DV - TP=TPH_2019|IUS=26b2e5ad-776d-4593-893e-120cf7e6f38c~784D95D4-0CE0-45D9-BAFF-C9D19082FFDD~80accebd-d1d1-40b1-95dc-d3ffcb8d7775</t>
  </si>
  <si>
    <t>DV - TP=TPH_2019|IUS=26b2e5ad-776d-4593-893e-120cf7e6f38c~784D95D4-0CE0-45D9-BAFF-C9D19082FFDD~203bea9e-0590-48bf-8c76-9253e8b8fe00</t>
  </si>
  <si>
    <t>DV - TP=TPH_2019|IUS=26b2e5ad-776d-4593-893e-120cf7e6f38c~784D95D4-0CE0-45D9-BAFF-C9D19082FFDD~c29ed5da-2320-4ae3-8db8-8fd5926a93d4</t>
  </si>
  <si>
    <t>DV - TP=TPH_2019|IUS=26b2e5ad-776d-4593-893e-120cf7e6f38c~784D95D4-0CE0-45D9-BAFF-C9D19082FFDD~7d174833-fd07-49ea-9be4-cc48c7192745</t>
  </si>
  <si>
    <t>DV - TP=TPH_2019|IUS=26b2e5ad-776d-4593-893e-120cf7e6f38c~784D95D4-0CE0-45D9-BAFF-C9D19082FFDD~2593f883-b6d2-450c-8325-14446fec0430</t>
  </si>
  <si>
    <t>DV - TP=TPH_2019|IUS=26b2e5ad-776d-4593-893e-120cf7e6f38c~784D95D4-0CE0-45D9-BAFF-C9D19082FFDD~abbe53f8-6262-4dfb-8cbe-0927ca285a9e</t>
  </si>
  <si>
    <t>DV - TP=TPH_2019|IUS=26b2e5ad-776d-4593-893e-120cf7e6f38c~784D95D4-0CE0-45D9-BAFF-C9D19082FFDD~d3682857-5ca0-4653-bfdb-2e783f1bdd8a</t>
  </si>
  <si>
    <t>DV - TP=TPH_2019|IUS=26b2e5ad-776d-4593-893e-120cf7e6f38c~784D95D4-0CE0-45D9-BAFF-C9D19082FFDD~e9ad9aeb-c599-4907-8748-ca5a5ed0f080</t>
  </si>
  <si>
    <t>DV - TP=TPH_2019|IUS=26b2e5ad-776d-4593-893e-120cf7e6f38c~784D95D4-0CE0-45D9-BAFF-C9D19082FFDD~b93ce289-195c-4605-886b-67038b47e18e</t>
  </si>
  <si>
    <t>DV - TP=TPH_2019|IUS=26b2e5ad-776d-4593-893e-120cf7e6f38c~784D95D4-0CE0-45D9-BAFF-C9D19082FFDD~0a064862-7f93-4bae-a792-54fc276cbe14</t>
  </si>
  <si>
    <t>DV - TP=TPH_2019|IUS=26b2e5ad-776d-4593-893e-120cf7e6f38c~784D95D4-0CE0-45D9-BAFF-C9D19082FFDD~a6582bb7-8270-4d23-91d7-93cc50965a98</t>
  </si>
  <si>
    <t>DV - TP=TPH_2019|IUS=26b2e5ad-776d-4593-893e-120cf7e6f38c~784D95D4-0CE0-45D9-BAFF-C9D19082FFDD~b89b952a-bc22-4b90-b48d-9361b0cd21f9</t>
  </si>
  <si>
    <t>DV - TP=TPH_2019|IUS=26b2e5ad-776d-4593-893e-120cf7e6f38c~784D95D4-0CE0-45D9-BAFF-C9D19082FFDD~3e69366e-0897-47d4-b854-5b76f8eaa735</t>
  </si>
  <si>
    <t>DV - TP=TPH_2019|IUS=26b2e5ad-776d-4593-893e-120cf7e6f38c~784D95D4-0CE0-45D9-BAFF-C9D19082FFDD~b1af3207-d9e6-4dce-8f85-69fb5f0a8049</t>
  </si>
  <si>
    <t>DV - TP=TPH_2019|IUS=26b2e5ad-776d-4593-893e-120cf7e6f38c~784D95D4-0CE0-45D9-BAFF-C9D19082FFDD~eaa19783-ad48-4bfc-a58c-e093abdf3b14</t>
  </si>
  <si>
    <t>DV - TP=TPH_2019|IUS=26b2e5ad-776d-4593-893e-120cf7e6f38c~784D95D4-0CE0-45D9-BAFF-C9D19082FFDD~d7bb730d-c27e-468b-8329-5be3d0f8e80a</t>
  </si>
  <si>
    <t>DV - TP=TPH_2019|IUS=26b2e5ad-776d-4593-893e-120cf7e6f38c~784D95D4-0CE0-45D9-BAFF-C9D19082FFDD~762d7c87-8b54-413d-a59a-0a3d4f7b2775</t>
  </si>
  <si>
    <t>DV - TP=TPH_2019|IUS=26b2e5ad-776d-4593-893e-120cf7e6f38c~784D95D4-0CE0-45D9-BAFF-C9D19082FFDD~584fea00-f4f8-43d4-b6ca-0928240925f4</t>
  </si>
  <si>
    <t>DV - TP=TPH_2019|IUS=26b2e5ad-776d-4593-893e-120cf7e6f38c~784D95D4-0CE0-45D9-BAFF-C9D19082FFDD~721ff788-6dd1-483a-8ba9-334dc1f27500</t>
  </si>
  <si>
    <t>DV - TP=TPH_2019|IUS=26b2e5ad-776d-4593-893e-120cf7e6f38c~784D95D4-0CE0-45D9-BAFF-C9D19082FFDD~260c23d2-68fd-41d3-9639-83aa8842fa5d</t>
  </si>
  <si>
    <t>DV - TP=TPH_2019|IUS=26b2e5ad-776d-4593-893e-120cf7e6f38c~784D95D4-0CE0-45D9-BAFF-C9D19082FFDD~c65ffbd2-43d9-4377-ad6d-ecf12c5d0321</t>
  </si>
  <si>
    <t>DV - TP=TPH_2019|IUS=26b2e5ad-776d-4593-893e-120cf7e6f38c~784D95D4-0CE0-45D9-BAFF-C9D19082FFDD~7d88bb1c-9487-49df-9d60-e506bffd2d7b</t>
  </si>
  <si>
    <t>DV - TP=TPH_2019|IUS=26b2e5ad-776d-4593-893e-120cf7e6f38c~784D95D4-0CE0-45D9-BAFF-C9D19082FFDD~ccbf54f2-c029-4510-ab4d-c9a49bab48ba</t>
  </si>
  <si>
    <t>DV - TP=TPH_2019|IUS=26b2e5ad-776d-4593-893e-120cf7e6f38c~784D95D4-0CE0-45D9-BAFF-C9D19082FFDD~576ec8ef-0c51-48e6-8898-72f3324c7ebf</t>
  </si>
  <si>
    <t>DV - TP=TPH_2019|IUS=26b2e5ad-776d-4593-893e-120cf7e6f38c~784D95D4-0CE0-45D9-BAFF-C9D19082FFDD~24d4277e-e8a3-460b-bc31-dddf22b633ad</t>
  </si>
  <si>
    <t>DV - TP=TPH_2019|IUS=a1c464e2-003b-4ea5-86f0-18f9fa900d29~cd60cbd1-1f82-4aa0-adf8-4d66e145c512~A311B12B-026F-47CC-8D35-8E994906C86E</t>
  </si>
  <si>
    <t>DV - TP=TPH_2019|IUS=a1c464e2-003b-4ea5-86f0-18f9fa900d29~cd60cbd1-1f82-4aa0-adf8-4d66e145c512~5B840D1E-1143-4C88-9451-17FEA79E2BBD</t>
  </si>
  <si>
    <t>DV - TP=TPH_2019|IUS=a1c464e2-003b-4ea5-86f0-18f9fa900d29~cd60cbd1-1f82-4aa0-adf8-4d66e145c512~A4AF6DD2-2467-454F-BC9D-5042DAAD4EA2</t>
  </si>
  <si>
    <t>DV - TP=TPH_2019|IUS=ea2ef13d-ffa1-46f2-b301-5e2b122ef632~9b0c298f-1b36-42c9-963a-8e74c29d944d~A311B12B-026F-47CC-8D35-8E994906C86E</t>
  </si>
  <si>
    <t>DV - TP=TPH_2019|IUS=b8cf56ea-2abe-4a2e-856f-332a125d5ea4~1a6b0005-85af-4235-862a-57c0e25bffc8~A311B12B-026F-47CC-8D35-8E994906C86E</t>
  </si>
  <si>
    <t>DV - TP=TPH_2019|IUS=afdef5da-b8b6-4620-9b91-d183fcde91c1~cd60cbd1-1f82-4aa0-adf8-4d66e145c512~A311B12B-026F-47CC-8D35-8E994906C86E</t>
  </si>
  <si>
    <t>DV - TP=TPH_2019|IUS=afdef5da-b8b6-4620-9b91-d183fcde91c1~cd60cbd1-1f82-4aa0-adf8-4d66e145c512~5B840D1E-1143-4C88-9451-17FEA79E2BBD</t>
  </si>
  <si>
    <t>DV - TP=TPH_2019|IUS=afdef5da-b8b6-4620-9b91-d183fcde91c1~cd60cbd1-1f82-4aa0-adf8-4d66e145c512~A4AF6DD2-2467-454F-BC9D-5042DAAD4EA2</t>
  </si>
  <si>
    <t>DV - TP=TPH_2019|IUS=a9e094aa-03d6-4008-87ce-425afcaeedc7~4F5FCB7B-B738-463D-B124-1DFDD5678A26~A311B12B-026F-47CC-8D35-8E994906C86E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</si>
  <si>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</si>
  <si>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</si>
  <si>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</si>
  <si>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</si>
  <si>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</si>
  <si>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</si>
  <si>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</si>
  <si>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</si>
  <si>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</si>
  <si>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TP=TPH_2019|IUS=3c67219b-6e9e-47ac-ba8a-6286be4d89a4~784D95D4-0CE0-45D9-BAFF-C9D19082FFDD~342798b8-763a-4289-b1ff-aa843f6f6cbf</t>
  </si>
  <si>
    <t>DV - TP=TPH_2019|IUS=3c67219b-6e9e-47ac-ba8a-6286be4d89a4~784D95D4-0CE0-45D9-BAFF-C9D19082FFDD~844864b6-2893-4b51-b4f0-0fabf7719470</t>
  </si>
  <si>
    <t>DV - TP=TPH_2019|IUS=3c67219b-6e9e-47ac-ba8a-6286be4d89a4~784D95D4-0CE0-45D9-BAFF-C9D19082FFDD~62c0563f-4d65-4dcd-a139-fe7c2663743b</t>
  </si>
  <si>
    <t>DV - TP=TPH_2019|IUS=3c67219b-6e9e-47ac-ba8a-6286be4d89a4~784D95D4-0CE0-45D9-BAFF-C9D19082FFDD~63704437-04a5-4e0d-ade2-25dc2989dd23</t>
  </si>
  <si>
    <t>DV - TP=TPH_2019|IUS=3c67219b-6e9e-47ac-ba8a-6286be4d89a4~784D95D4-0CE0-45D9-BAFF-C9D19082FFDD~4d0cd28c-8d97-4e31-8874-64bb2f015045</t>
  </si>
  <si>
    <t>DV - TP=TPH_2019|IUS=3c67219b-6e9e-47ac-ba8a-6286be4d89a4~784D95D4-0CE0-45D9-BAFF-C9D19082FFDD~2dd4517e-d6f1-4e9f-9a18-36c30709a8ce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</si>
  <si>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</si>
  <si>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</si>
  <si>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</si>
  <si>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TP=TPH_2019|IUS=0a678d46-a321-4775-87dc-5aae9f44717c~B602B58B-6879-4188-9D49-DD833281FE4E~A4AF6DD2-2467-454F-BC9D-5042DAAD4EA2</t>
  </si>
  <si>
    <t>DV - TP=TPH_2019|IUS=0a678d46-a321-4775-87dc-5aae9f44717c~B602B58B-6879-4188-9D49-DD833281FE4E~5B840D1E-1143-4C88-9451-17FEA79E2BBD</t>
  </si>
  <si>
    <t>DV - TP=TPH_2019|IUS=0a678d46-a321-4775-87dc-5aae9f44717c~B602B58B-6879-4188-9D49-DD833281FE4E~A311B12B-026F-47CC-8D35-8E994906C86E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</si>
  <si>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</si>
  <si>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</si>
  <si>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</si>
  <si>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</si>
  <si>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</si>
  <si>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</si>
  <si>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</si>
  <si>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</si>
  <si>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</si>
  <si>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</si>
  <si>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</si>
  <si>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</si>
  <si>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</si>
  <si>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</si>
  <si>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</si>
  <si>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</si>
  <si>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</si>
  <si>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</si>
  <si>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</si>
  <si>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TP=TPH_2019|IUS=1339cb77-96ab-4778-9a85-bed5ccd97e44~784D95D4-0CE0-45D9-BAFF-C9D19082FFDD~9F0958BB-07BF-4817-8243-23ABB5DDE043</t>
  </si>
  <si>
    <t>DV - TP=TPH_2019|IUS=1339cb77-96ab-4778-9a85-bed5ccd97e44~784D95D4-0CE0-45D9-BAFF-C9D19082FFDD~452D40AA-9B58-4469-B337-6A4B5822BB78</t>
  </si>
  <si>
    <t>DV - TP=TPH_2019|IUS=5ae16c18-eb29-4bb3-83c1-478cb5887225~784D95D4-0CE0-45D9-BAFF-C9D19082FFDD~9F0958BB-07BF-4817-8243-23ABB5DDE043</t>
  </si>
  <si>
    <t>DV - TP=TPH_2019|IUS=5ae16c18-eb29-4bb3-83c1-478cb5887225~784D95D4-0CE0-45D9-BAFF-C9D19082FFDD~452D40AA-9B58-4469-B337-6A4B5822BB78</t>
  </si>
  <si>
    <t>DV - TP=TPH_2019|IUS=1339cb77-96ab-4778-9a85-bed5ccd97e44~784D95D4-0CE0-45D9-BAFF-C9D19082FFDD~A311B12B-026F-47CC-8D35-8E994906C86E</t>
  </si>
  <si>
    <t>DV - TP=TPH_2019|IUS=5ae16c18-eb29-4bb3-83c1-478cb5887225~784D95D4-0CE0-45D9-BAFF-C9D19082FFDD~A311B12B-026F-47CC-8D35-8E994906C86E</t>
  </si>
  <si>
    <t>DV - TP=TPH_2019|IUS=e67d9f32-0795-4b55-ba34-5494fdec58e2~784D95D4-0CE0-45D9-BAFF-C9D19082FFDD~2349b437-f9f7-4a91-99c2-2e21d2065318</t>
  </si>
  <si>
    <t>DV - TP=TPH_2019|IUS=e67d9f32-0795-4b55-ba34-5494fdec58e2~784D95D4-0CE0-45D9-BAFF-C9D19082FFDD~6e3d3fc6-3f65-4825-8008-1cdea04224f0</t>
  </si>
  <si>
    <t>DV - TP=TPH_2019|IUS=27386afa-f032-4a3a-bf62-eba891d1890b~784D95D4-0CE0-45D9-BAFF-C9D19082FFDD~2349b437-f9f7-4a91-99c2-2e21d2065318</t>
  </si>
  <si>
    <t>DV - TP=TPH_2019|IUS=27386afa-f032-4a3a-bf62-eba891d1890b~784D95D4-0CE0-45D9-BAFF-C9D19082FFDD~6e3d3fc6-3f65-4825-8008-1cdea04224f0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</si>
  <si>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</si>
  <si>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</si>
  <si>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</si>
  <si>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</si>
  <si>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</si>
  <si>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</si>
  <si>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</si>
  <si>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</si>
  <si>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</si>
  <si>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</si>
  <si>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</si>
  <si>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</si>
  <si>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</si>
  <si>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</si>
  <si>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</si>
  <si>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</si>
  <si>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</si>
  <si>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</si>
  <si>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TP=TPH_2019|IUS=9e699203-18f2-4c16-8b91-4f40604a3ec0~784D95D4-0CE0-45D9-BAFF-C9D19082FFDD~8dff46f2-718b-4c40-b2b6-36fbd87c2b2e</t>
  </si>
  <si>
    <t>DV - TP=TPH_2019|IUS=9e699203-18f2-4c16-8b91-4f40604a3ec0~784D95D4-0CE0-45D9-BAFF-C9D19082FFDD~a11b73d6-d16e-40f5-9f3c-36900b73de74</t>
  </si>
  <si>
    <t>DV - TP=TPH_2019|IUS=9e699203-18f2-4c16-8b91-4f40604a3ec0~784D95D4-0CE0-45D9-BAFF-C9D19082FFDD~74b244d1-dbe5-4c45-8ec5-8ce69eefd22b</t>
  </si>
  <si>
    <t>DV - TP=TPH_2019|IUS=9e699203-18f2-4c16-8b91-4f40604a3ec0~784D95D4-0CE0-45D9-BAFF-C9D19082FFDD~6dac6e00-4d0b-4658-bea8-de97bb6741ef</t>
  </si>
  <si>
    <t>DV - TP=TPH_2019|IUS=9e699203-18f2-4c16-8b91-4f40604a3ec0~784D95D4-0CE0-45D9-BAFF-C9D19082FFDD~0bd4976d-37ed-4687-a1a9-803e6bedc784</t>
  </si>
  <si>
    <t>DV - TP=TPH_2019|IUS=9e699203-18f2-4c16-8b91-4f40604a3ec0~784D95D4-0CE0-45D9-BAFF-C9D19082FFDD~981b352e-6b36-479e-943a-80ba7f3a35fd</t>
  </si>
  <si>
    <t>DV - TP=TPH_2019|IUS=9e699203-18f2-4c16-8b91-4f40604a3ec0~784D95D4-0CE0-45D9-BAFF-C9D19082FFDD~0f1a3489-659e-4c97-bffc-de82a2ef75a9</t>
  </si>
  <si>
    <t>DV - TP=TPH_2019|IUS=9e699203-18f2-4c16-8b91-4f40604a3ec0~784D95D4-0CE0-45D9-BAFF-C9D19082FFDD~a0e22238-d1f2-42f5-8e2a-1729a93cea61</t>
  </si>
  <si>
    <t>DV - TP=TPH_2019|IUS=9e699203-18f2-4c16-8b91-4f40604a3ec0~784D95D4-0CE0-45D9-BAFF-C9D19082FFDD~e2817d9b-8400-4f3c-94a4-6e97a7e5ae1a</t>
  </si>
  <si>
    <t>DV - TP=TPH_2019|IUS=cbfdf264-3a9b-4345-9e6d-411e5515b223~784D95D4-0CE0-45D9-BAFF-C9D19082FFDD~a11b73d6-d16e-40f5-9f3c-36900b73de74</t>
  </si>
  <si>
    <t>DV - TP=TPH_2019|IUS=cbfdf264-3a9b-4345-9e6d-411e5515b223~784D95D4-0CE0-45D9-BAFF-C9D19082FFDD~8dff46f2-718b-4c40-b2b6-36fbd87c2b2e</t>
  </si>
  <si>
    <t>DV - TP=TPH_2019|IUS=cbfdf264-3a9b-4345-9e6d-411e5515b223~784D95D4-0CE0-45D9-BAFF-C9D19082FFDD~74b244d1-dbe5-4c45-8ec5-8ce69eefd22b</t>
  </si>
  <si>
    <t>DV - TP=TPH_2019|IUS=cbfdf264-3a9b-4345-9e6d-411e5515b223~784D95D4-0CE0-45D9-BAFF-C9D19082FFDD~0bd4976d-37ed-4687-a1a9-803e6bedc784</t>
  </si>
  <si>
    <t>DV - TP=TPH_2019|IUS=cbfdf264-3a9b-4345-9e6d-411e5515b223~784D95D4-0CE0-45D9-BAFF-C9D19082FFDD~6dac6e00-4d0b-4658-bea8-de97bb6741ef</t>
  </si>
  <si>
    <t>DV - TP=TPH_2019|IUS=cbfdf264-3a9b-4345-9e6d-411e5515b223~784D95D4-0CE0-45D9-BAFF-C9D19082FFDD~981b352e-6b36-479e-943a-80ba7f3a35fd</t>
  </si>
  <si>
    <t>DV - TP=TPH_2019|IUS=cbfdf264-3a9b-4345-9e6d-411e5515b223~784D95D4-0CE0-45D9-BAFF-C9D19082FFDD~a0e22238-d1f2-42f5-8e2a-1729a93cea61</t>
  </si>
  <si>
    <t>DV - TP=TPH_2019|IUS=cbfdf264-3a9b-4345-9e6d-411e5515b223~784D95D4-0CE0-45D9-BAFF-C9D19082FFDD~0f1a3489-659e-4c97-bffc-de82a2ef75a9</t>
  </si>
  <si>
    <t>DV - TP=TPH_2019|IUS=cbfdf264-3a9b-4345-9e6d-411e5515b223~784D95D4-0CE0-45D9-BAFF-C9D19082FFDD~e2817d9b-8400-4f3c-94a4-6e97a7e5ae1a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</si>
  <si>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</si>
  <si>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</si>
  <si>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</si>
  <si>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</si>
  <si>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</si>
  <si>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</si>
  <si>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</si>
  <si>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</si>
  <si>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</si>
  <si>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</si>
  <si>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</si>
  <si>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</si>
  <si>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</si>
  <si>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t>DV - TP=TPH_2019|IUS=a744104d-406d-49f7-bca8-aa6c2fd62142~784D95D4-0CE0-45D9-BAFF-C9D19082FFDD~A4AF6DD2-2467-454F-BC9D-5042DAAD4EA2</t>
  </si>
  <si>
    <t>DV - TP=TPH_2019|IUS=a744104d-406d-49f7-bca8-aa6c2fd62142~784D95D4-0CE0-45D9-BAFF-C9D19082FFDD~5B840D1E-1143-4C88-9451-17FEA79E2BBD</t>
  </si>
  <si>
    <t>DV - TP=TPH_2019|IUS=a744104d-406d-49f7-bca8-aa6c2fd62142~784D95D4-0CE0-45D9-BAFF-C9D19082FFDD~A311B12B-026F-47CC-8D35-8E994906C86E</t>
  </si>
  <si>
    <t>DV - TP=TPH_2019|IUS=b77fae4e-f7be-43b6-9fed-829302017320~784D95D4-0CE0-45D9-BAFF-C9D19082FFDD~d0c2f053-e12d-4489-b234-5e6442da99d4</t>
  </si>
  <si>
    <t>DV - TP=TPH_2019|IUS=56a49523-9072-4b0c-9647-3a66005319cf~35e45ad1-6bf0-4957-b759-6b12fcd283ce~d0c2f053-e12d-4489-b234-5e6442da99d4</t>
  </si>
  <si>
    <t>DV - TP=TPH_2019|IUS=e7552f57-f850-4ffe-8104-3c8fd6e14f63~35e45ad1-6bf0-4957-b759-6b12fcd283ce~A311B12B-026F-47CC-8D35-8E994906C86E</t>
  </si>
  <si>
    <t>DV - TP=TPH_2019|IUS=25aaeed1-3e6f-434c-9729-0019b6b71287~784D95D4-0CE0-45D9-BAFF-C9D19082FFDD~A311B12B-026F-47CC-8D35-8E994906C86E</t>
  </si>
  <si>
    <t>DV - TP=TPH_2019|IUS=f5139e57-81f4-47d8-bb8a-7edd91a4374c~784D95D4-0CE0-45D9-BAFF-C9D19082FFDD~A311B12B-026F-47CC-8D35-8E994906C86E</t>
  </si>
  <si>
    <t>DV - TP=TPH_2019|IUS=0029da21-393c-40a6-b64c-6e6260e93836~B602B58B-6879-4188-9D49-DD833281FE4E~A311B12B-026F-47CC-8D35-8E994906C86E</t>
  </si>
  <si>
    <t>DV - TP=TPH_2019|IUS=f77d2647-3d78-43d5-8ac5-7668d5cba938~784D95D4-0CE0-45D9-BAFF-C9D19082FFDD~A311B12B-026F-47CC-8D35-8E994906C86E</t>
  </si>
  <si>
    <t>DV - TP=TPH_2019|IUS=e98a0b3c-6688-4fff-ad86-ca1c1070f27b~784D95D4-0CE0-45D9-BAFF-C9D19082FFDD~A311B12B-026F-47CC-8D35-8E994906C86E</t>
  </si>
  <si>
    <t>DV - TP=TPH_2019|IUS=a1523721-4135-47e5-95c4-070eb3456ef6~784D95D4-0CE0-45D9-BAFF-C9D19082FFDD~A311B12B-026F-47CC-8D35-8E994906C86E</t>
  </si>
  <si>
    <t>DV - TP=TPH_2019|IUS=b25b8076-c6f4-493c-a9fa-c995d947e0a7~784D95D4-0CE0-45D9-BAFF-C9D19082FFDD~1dfe2695-591b-4e07-996b-330721dc48d5</t>
  </si>
  <si>
    <t>DV - TP=TPH_2019|IUS=b25b8076-c6f4-493c-a9fa-c995d947e0a7~784D95D4-0CE0-45D9-BAFF-C9D19082FFDD~58c5326c-1d8f-4024-a7f7-070b1b43c5eb</t>
  </si>
  <si>
    <t>DV - TP=TPH_2019|IUS=b25b8076-c6f4-493c-a9fa-c995d947e0a7~784D95D4-0CE0-45D9-BAFF-C9D19082FFDD~A311B12B-026F-47CC-8D35-8E994906C86E</t>
  </si>
  <si>
    <t>DV - TP=TPH_2019|IUS=7d94a980-dc15-4c2a-bfef-6a539fbe1370~784D95D4-0CE0-45D9-BAFF-C9D19082FFDD~1dfe2695-591b-4e07-996b-330721dc48d5</t>
  </si>
  <si>
    <t>DV - TP=TPH_2019|IUS=7d94a980-dc15-4c2a-bfef-6a539fbe1370~784D95D4-0CE0-45D9-BAFF-C9D19082FFDD~58c5326c-1d8f-4024-a7f7-070b1b43c5eb</t>
  </si>
  <si>
    <t>DV - TP=TPH_2019|IUS=7d94a980-dc15-4c2a-bfef-6a539fbe1370~784D95D4-0CE0-45D9-BAFF-C9D19082FFDD~A311B12B-026F-47CC-8D35-8E994906C86E</t>
  </si>
  <si>
    <t>DV - TP=TPH_2019|IUS=b66b4480-f5bd-4eb2-84fa-34c3dfb341a2~784D95D4-0CE0-45D9-BAFF-C9D19082FFDD~A311B12B-026F-47CC-8D35-8E994906C86E</t>
  </si>
  <si>
    <t>DV - TP=TPH_2019|IUS=b66b4480-f5bd-4eb2-84fa-34c3dfb341a2~784D95D4-0CE0-45D9-BAFF-C9D19082FFDD~1dfe2695-591b-4e07-996b-330721dc48d5</t>
  </si>
  <si>
    <t>DV - TP=TPH_2019|IUS=b66b4480-f5bd-4eb2-84fa-34c3dfb341a2~784D95D4-0CE0-45D9-BAFF-C9D19082FFDD~58c5326c-1d8f-4024-a7f7-070b1b43c5eb</t>
  </si>
  <si>
    <t>DV - TP=TPH_2019|IUS=b66b4480-f5bd-4eb2-84fa-34c3dfb341a2~784D95D4-0CE0-45D9-BAFF-C9D19082FFDD~5335a8c7-fa91-483c-99d6-e2f03d27e851</t>
  </si>
  <si>
    <t>DV - TP=TPH_2019|IUS=b66b4480-f5bd-4eb2-84fa-34c3dfb341a2~784D95D4-0CE0-45D9-BAFF-C9D19082FFDD~d31390c3-f8aa-4147-aa81-863e940c0784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</si>
  <si>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</si>
  <si>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</si>
  <si>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</si>
  <si>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</si>
  <si>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November 2020</t>
  </si>
  <si>
    <t>РЗС - Статистика и рачуни животне средине</t>
  </si>
  <si>
    <t>Дужина путева (km), 2019.</t>
  </si>
  <si>
    <t>Road length (km), 2019</t>
  </si>
  <si>
    <t>DV - TP=TPH_2019|IUS=bd8e236f-3511-46e8-9f06-5aa4f953e0b2~0d14b8cc-310a-4c59-b16c-f59c3dc98da0~A311B12B-026F-47CC-8D35-8E994906C86E</t>
  </si>
  <si>
    <t>DV - TP=TPH_2019|IUS=f91bb7b9-e3e0-4103-9fe7-a24491dd5691~0d14b8cc-310a-4c59-b16c-f59c3dc98da0~A311B12B-026F-47CC-8D35-8E994906C86E</t>
  </si>
  <si>
    <t>DV - TP=TPH_2019|IUS=ea053d20-23ce-4c76-8666-61b320d30bf1~387a6ab4-d645-4f22-aecc-531b05c4527c~A311B12B-026F-47CC-8D35-8E994906C86E</t>
  </si>
  <si>
    <t>DV - TP=TPH_2019|IUS=bc5f5ce9-7c9c-4c77-8940-54e439b68da4~0d14b8cc-310a-4c59-b16c-f59c3dc98da0~A311B12B-026F-47CC-8D35-8E994906C86E</t>
  </si>
  <si>
    <t>DV - TP=TPH_2019|IUS=b40a4cfe-c3d9-4268-a035-556a476a53b3~387a6ab4-d645-4f22-aecc-531b05c4527c~A311B12B-026F-47CC-8D35-8E994906C86E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</si>
  <si>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</si>
  <si>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</si>
  <si>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</si>
  <si>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</si>
  <si>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TP=TPH_2019|IUS=436b6678-66b4-410e-9f9b-980b3b1cabdd~f65eb32f-a909-4087-97b1-06de0101483d~4c1a5758-8db5-4ef3-8aa1-bf7bed7f3928</t>
  </si>
  <si>
    <t>DV - TP=TPH_2019|IUS=436b6678-66b4-410e-9f9b-980b3b1cabdd~f65eb32f-a909-4087-97b1-06de0101483d~A311B12B-026F-47CC-8D35-8E994906C86E</t>
  </si>
  <si>
    <t>DV - TP=TPH_2019|IUS=01349ABF-084C-4947-A789-97C36314BF39~18EBDC26-DBD5-4F46-93C3-624C14400D50~A311B12B-026F-47CC-8D35-8E994906C86E</t>
  </si>
  <si>
    <t>DV - TP=TPH_2019|IUS=fb98786f-8e01-45f6-8739-67ff3c53b393~784D95D4-0CE0-45D9-BAFF-C9D19082FFDD~A311B12B-026F-47CC-8D35-8E994906C86E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</si>
  <si>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</si>
  <si>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</si>
  <si>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</si>
  <si>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</si>
  <si>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</si>
  <si>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Number of TB cases, 2019</t>
  </si>
  <si>
    <r>
      <t xml:space="preserve">Incidence of tuberculosis, 2019 </t>
    </r>
    <r>
      <rPr>
        <sz val="12"/>
        <rFont val="Arial"/>
        <family val="2"/>
      </rPr>
      <t>(per 100,000 population)</t>
    </r>
  </si>
  <si>
    <t>Proportion of infants vaccinated against diphtheria, tetanus and pertussis, 2019 (%)</t>
  </si>
  <si>
    <t>Proportion of children vaccinated against measles, 2019 (%)</t>
  </si>
  <si>
    <r>
      <t>Проценат деце која су вакцинисана против малих богиња у првих 18 месеци живота, 2019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</si>
  <si>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Проценат деце која су вакцинисана против дифтерије, тетануса и великог кашља у првој години живота, 2019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</si>
  <si>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Инциденција туберкулозе, 2019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</t>
    </r>
  </si>
  <si>
    <t>Број оболелих од туберкулозе, 2019</t>
  </si>
  <si>
    <t>Петроварадин</t>
  </si>
  <si>
    <t>Профил, јануар 2024. године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</si>
</sst>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i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36"/>
      <color rgb="FF777777"/>
      <name val="Arial"/>
      <family val="2"/>
    </font>
    <font>
      <b/>
      <sz val="2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dotted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thin">
        <color indexed="64"/>
      </bottom>
      <diagonal/>
    </border>
    <border>
      <left/>
      <right style="thick">
        <color rgb="FF0067B1"/>
      </right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137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31" fillId="4" borderId="25" xfId="0" applyFont="1" applyFill="1" applyBorder="1"/>
    <xf numFmtId="0" fontId="0" fillId="0" borderId="22" xfId="0" applyBorder="1"/>
    <xf numFmtId="0" fontId="31" fillId="4" borderId="26" xfId="0" applyFont="1" applyFill="1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38" fillId="7" borderId="13" xfId="0" applyNumberFormat="1" applyFont="1" applyFill="1" applyBorder="1"/>
    <xf numFmtId="0" fontId="38" fillId="7" borderId="2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46" fillId="0" borderId="18" xfId="0" applyFont="1" applyBorder="1" applyAlignment="1">
      <alignment vertical="center" wrapText="1"/>
    </xf>
    <xf numFmtId="0" fontId="31" fillId="0" borderId="0" xfId="0" applyFont="1" applyBorder="1"/>
    <xf numFmtId="0" fontId="46" fillId="0" borderId="17" xfId="0" applyFont="1" applyBorder="1" applyAlignment="1">
      <alignment vertical="center" wrapText="1"/>
    </xf>
    <xf numFmtId="0" fontId="45" fillId="0" borderId="19" xfId="0" applyFont="1" applyBorder="1" applyAlignment="1">
      <alignment vertical="center" wrapText="1"/>
    </xf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38" fillId="7" borderId="25" xfId="0" applyNumberFormat="1" applyFont="1" applyFill="1" applyBorder="1"/>
    <xf numFmtId="0" fontId="38" fillId="7" borderId="26" xfId="0" applyNumberFormat="1" applyFont="1" applyFill="1" applyBorder="1"/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31" fillId="0" borderId="19" xfId="0" applyFont="1" applyFill="1" applyBorder="1"/>
    <xf numFmtId="0" fontId="31" fillId="0" borderId="17" xfId="0" applyFont="1" applyFill="1" applyBorder="1"/>
    <xf numFmtId="0" fontId="31" fillId="0" borderId="18" xfId="0" applyFont="1" applyFill="1" applyBorder="1"/>
    <xf numFmtId="0" fontId="31" fillId="0" borderId="0" xfId="0" applyFont="1" applyFill="1" applyBorder="1"/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38" fillId="7" borderId="20" xfId="0" applyNumberFormat="1" applyFont="1" applyFill="1" applyBorder="1"/>
    <xf numFmtId="0" fontId="38" fillId="7" borderId="22" xfId="0" applyNumberFormat="1" applyFont="1" applyFill="1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5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61" fillId="0" borderId="20" xfId="0" applyFont="1" applyBorder="1"/>
    <xf numFmtId="0" fontId="61" fillId="0" borderId="22" xfId="0" applyFont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8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61" fillId="0" borderId="20" xfId="0" applyFont="1" applyFill="1" applyBorder="1"/>
    <xf numFmtId="0" fontId="61" fillId="0" borderId="22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28" fillId="0" borderId="0" xfId="0" applyFont="1" applyFill="1"/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0" fillId="5" borderId="0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33" fillId="0" borderId="11" xfId="0" applyFont="1" applyBorder="1" applyAlignment="1">
      <alignment horizontal="center" vertical="center" wrapText="1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95" fillId="0" borderId="0" xfId="0" applyFont="1"/>
    <xf numFmtId="0" fontId="0" fillId="0" borderId="0" xfId="0" applyFont="1"/>
    <xf numFmtId="0" fontId="70" fillId="0" borderId="0" xfId="0" applyFont="1" applyBorder="1"/>
    <xf numFmtId="0" fontId="70" fillId="0" borderId="0" xfId="0" applyFont="1" applyFill="1" applyBorder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0" fillId="5" borderId="24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0" fontId="46" fillId="7" borderId="2" xfId="0" applyFont="1" applyFill="1" applyBorder="1"/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9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6" fillId="7" borderId="0" xfId="0" applyFont="1" applyFill="1"/>
    <xf numFmtId="0" fontId="80" fillId="0" borderId="2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100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1" fillId="0" borderId="0" xfId="4" applyFont="1" applyFill="1" applyBorder="1" applyAlignment="1">
      <alignment wrapText="1"/>
    </xf>
    <xf numFmtId="0" fontId="101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5" borderId="0" xfId="0" applyFont="1" applyFill="1"/>
    <xf numFmtId="0" fontId="0" fillId="4" borderId="17" xfId="0" applyFont="1" applyFill="1" applyBorder="1"/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45" fillId="4" borderId="18" xfId="0" applyFont="1" applyFill="1" applyBorder="1"/>
    <xf numFmtId="0" fontId="0" fillId="0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81" fillId="0" borderId="17" xfId="0" applyFont="1" applyFill="1" applyBorder="1"/>
    <xf numFmtId="0" fontId="0" fillId="0" borderId="12" xfId="0" applyFont="1" applyBorder="1"/>
    <xf numFmtId="0" fontId="0" fillId="0" borderId="3" xfId="0" applyFont="1" applyBorder="1"/>
    <xf numFmtId="0" fontId="45" fillId="0" borderId="12" xfId="0" applyFont="1" applyBorder="1" applyAlignment="1">
      <alignment horizontal="center"/>
    </xf>
    <xf numFmtId="0" fontId="45" fillId="0" borderId="14" xfId="0" applyFont="1" applyBorder="1" applyAlignment="1">
      <alignment horizontal="center"/>
    </xf>
    <xf numFmtId="0" fontId="45" fillId="0" borderId="13" xfId="0" applyFont="1" applyBorder="1" applyAlignment="1">
      <alignment horizontal="center"/>
    </xf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0" fillId="0" borderId="4" xfId="0" applyFont="1" applyBorder="1"/>
    <xf numFmtId="0" fontId="0" fillId="0" borderId="9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9" xfId="0" applyFont="1" applyFill="1" applyBorder="1"/>
    <xf numFmtId="0" fontId="0" fillId="0" borderId="24" xfId="0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2" fillId="0" borderId="0" xfId="0" applyNumberFormat="1" applyFont="1" applyFill="1" applyBorder="1"/>
    <xf numFmtId="0" fontId="98" fillId="0" borderId="2" xfId="0" applyFont="1" applyFill="1" applyBorder="1" applyAlignment="1">
      <alignment horizontal="right"/>
    </xf>
    <xf numFmtId="0" fontId="0" fillId="5" borderId="30" xfId="0" applyFont="1" applyFill="1" applyBorder="1"/>
    <xf numFmtId="0" fontId="0" fillId="0" borderId="30" xfId="0" applyFill="1" applyBorder="1"/>
    <xf numFmtId="0" fontId="0" fillId="0" borderId="0" xfId="0" quotePrefix="1" applyFill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3" fillId="0" borderId="91" xfId="0" applyFont="1" applyFill="1" applyBorder="1" applyAlignment="1">
      <alignment horizontal="left" indent="2"/>
    </xf>
    <xf numFmtId="0" fontId="81" fillId="0" borderId="16" xfId="0" applyFont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0" fillId="7" borderId="0" xfId="0" applyFill="1" applyAlignment="1">
      <alignment horizontal="center" vertical="center" wrapText="1"/>
    </xf>
    <xf numFmtId="0" fontId="104" fillId="0" borderId="0" xfId="0" applyFont="1" applyFill="1" applyBorder="1" applyAlignment="1">
      <alignment horizontal="left" vertical="center" wrapText="1" indent="2"/>
    </xf>
    <xf numFmtId="0" fontId="0" fillId="0" borderId="11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97" fillId="5" borderId="11" xfId="0" applyNumberFormat="1" applyFont="1" applyFill="1" applyBorder="1"/>
    <xf numFmtId="0" fontId="96" fillId="5" borderId="11" xfId="0" applyFont="1" applyFill="1" applyBorder="1"/>
    <xf numFmtId="0" fontId="97" fillId="5" borderId="30" xfId="0" applyNumberFormat="1" applyFont="1" applyFill="1" applyBorder="1"/>
    <xf numFmtId="0" fontId="96" fillId="5" borderId="30" xfId="0" applyFont="1" applyFill="1" applyBorder="1"/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center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8" fillId="0" borderId="92" xfId="0" applyFont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5" borderId="91" xfId="0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0" xfId="0" applyFill="1"/>
    <xf numFmtId="0" fontId="45" fillId="5" borderId="8" xfId="0" applyNumberFormat="1" applyFont="1" applyFill="1" applyBorder="1"/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8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5" xfId="0" applyFont="1" applyFill="1" applyBorder="1"/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45" fillId="5" borderId="31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31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45" fillId="5" borderId="22" xfId="0" applyNumberFormat="1" applyFont="1" applyFill="1" applyBorder="1"/>
    <xf numFmtId="0" fontId="45" fillId="5" borderId="18" xfId="0" applyNumberFormat="1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38" fillId="5" borderId="20" xfId="0" applyNumberFormat="1" applyFont="1" applyFill="1" applyBorder="1"/>
    <xf numFmtId="0" fontId="38" fillId="5" borderId="25" xfId="0" applyNumberFormat="1" applyFont="1" applyFill="1" applyBorder="1"/>
    <xf numFmtId="0" fontId="38" fillId="5" borderId="22" xfId="0" applyNumberFormat="1" applyFont="1" applyFill="1" applyBorder="1"/>
    <xf numFmtId="0" fontId="38" fillId="5" borderId="26" xfId="0" applyNumberFormat="1" applyFont="1" applyFill="1" applyBorder="1"/>
    <xf numFmtId="1" fontId="7" fillId="5" borderId="29" xfId="0" applyNumberFormat="1" applyFont="1" applyFill="1" applyBorder="1"/>
    <xf numFmtId="0" fontId="45" fillId="5" borderId="14" xfId="0" applyNumberFormat="1" applyFont="1" applyFill="1" applyBorder="1"/>
    <xf numFmtId="0" fontId="45" fillId="5" borderId="26" xfId="0" applyNumberFormat="1" applyFont="1" applyFill="1" applyBorder="1"/>
    <xf numFmtId="0" fontId="0" fillId="5" borderId="94" xfId="0" applyFill="1" applyBorder="1"/>
    <xf numFmtId="0" fontId="0" fillId="5" borderId="95" xfId="0" applyFill="1" applyBorder="1"/>
    <xf numFmtId="0" fontId="0" fillId="5" borderId="96" xfId="0" applyFill="1" applyBorder="1"/>
    <xf numFmtId="0" fontId="0" fillId="5" borderId="97" xfId="0" applyFill="1" applyBorder="1"/>
    <xf numFmtId="0" fontId="0" fillId="5" borderId="99" xfId="0" applyFill="1" applyBorder="1"/>
    <xf numFmtId="0" fontId="0" fillId="5" borderId="98" xfId="0" applyFill="1" applyBorder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7" fillId="5" borderId="23" xfId="0" applyNumberFormat="1" applyFont="1" applyFill="1" applyBorder="1"/>
    <xf numFmtId="0" fontId="110" fillId="11" borderId="0" xfId="6" applyFont="1" applyFill="1" applyAlignment="1" applyProtection="1">
      <alignment horizontal="left" vertical="center" indent="5"/>
    </xf>
    <xf numFmtId="0" fontId="109" fillId="11" borderId="0" xfId="0" applyFont="1" applyFill="1" applyBorder="1"/>
    <xf numFmtId="0" fontId="111" fillId="11" borderId="0" xfId="0" applyFont="1" applyFill="1" applyBorder="1"/>
    <xf numFmtId="0" fontId="109" fillId="11" borderId="0" xfId="0" applyFont="1" applyFill="1"/>
    <xf numFmtId="0" fontId="110" fillId="11" borderId="0" xfId="6" applyFont="1" applyFill="1" applyBorder="1" applyAlignment="1" applyProtection="1">
      <alignment horizontal="left" vertical="center" indent="5"/>
    </xf>
    <xf numFmtId="0" fontId="112" fillId="0" borderId="0" xfId="0" applyFont="1" applyFill="1" applyBorder="1" applyAlignment="1">
      <alignment horizontal="left" wrapText="1" indent="5"/>
    </xf>
    <xf numFmtId="0" fontId="90" fillId="0" borderId="0" xfId="0" applyFont="1" applyFill="1" applyBorder="1" applyAlignment="1">
      <alignment horizont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105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07" fillId="0" borderId="0" xfId="0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19" fillId="0" borderId="58" xfId="0" applyFont="1" applyFill="1" applyBorder="1" applyAlignment="1">
      <alignment horizontal="left" vertical="center" wrapText="1"/>
    </xf>
    <xf numFmtId="0" fontId="40" fillId="0" borderId="0" xfId="0" applyFont="1" applyFill="1" applyAlignment="1">
      <alignment horizontal="left"/>
    </xf>
    <xf numFmtId="0" fontId="36" fillId="0" borderId="53" xfId="0" applyFont="1" applyFill="1" applyBorder="1" applyAlignment="1">
      <alignment horizontal="left" vertical="center" wrapText="1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0" fontId="106" fillId="0" borderId="0" xfId="0" applyFont="1" applyFill="1" applyBorder="1" applyAlignment="1">
      <alignment horizontal="right" vertical="center"/>
    </xf>
    <xf numFmtId="0" fontId="106" fillId="0" borderId="100" xfId="0" applyFont="1" applyFill="1" applyBorder="1" applyAlignment="1">
      <alignment horizontal="right" vertical="center"/>
    </xf>
    <xf numFmtId="17" fontId="107" fillId="0" borderId="0" xfId="0" quotePrefix="1" applyNumberFormat="1" applyFont="1" applyFill="1" applyBorder="1" applyAlignment="1">
      <alignment horizontal="left" vertical="center" indent="4"/>
    </xf>
    <xf numFmtId="0" fontId="107" fillId="0" borderId="0" xfId="0" applyFont="1" applyFill="1" applyBorder="1" applyAlignment="1">
      <alignment horizontal="left" vertical="center" indent="4"/>
    </xf>
    <xf numFmtId="0" fontId="18" fillId="0" borderId="56" xfId="0" applyFont="1" applyFill="1" applyBorder="1" applyAlignment="1">
      <alignment horizontal="left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1" fillId="0" borderId="32" xfId="4" applyFont="1" applyFill="1" applyBorder="1" applyAlignment="1">
      <alignment horizontal="left" wrapText="1"/>
    </xf>
    <xf numFmtId="0" fontId="101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0" xfId="0" applyFont="1" applyFill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00ABBD"/>
      <color rgb="FFF15A22"/>
      <color rgb="FFAFF7FF"/>
      <color rgb="FF00D4EA"/>
      <color rgb="FFFBCDBD"/>
      <color rgb="FFF79A79"/>
      <color rgb="FFB09A79"/>
      <color rgb="FFB5380B"/>
      <color rgb="FFD8430E"/>
      <color rgb="FFF7A0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897</c:v>
                </c:pt>
                <c:pt idx="1">
                  <c:v>1009</c:v>
                </c:pt>
                <c:pt idx="2">
                  <c:v>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731</c:v>
                </c:pt>
                <c:pt idx="1">
                  <c:v>852</c:v>
                </c:pt>
                <c:pt idx="2">
                  <c:v>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8914560"/>
        <c:axId val="148916480"/>
      </c:barChart>
      <c:catAx>
        <c:axId val="14891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16480"/>
        <c:crosses val="autoZero"/>
        <c:auto val="1"/>
        <c:lblAlgn val="ctr"/>
        <c:lblOffset val="100"/>
        <c:noMultiLvlLbl val="0"/>
      </c:catAx>
      <c:valAx>
        <c:axId val="14891648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14560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3160463508746885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79535104"/>
        <c:axId val="79536896"/>
      </c:barChart>
      <c:catAx>
        <c:axId val="7953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79536896"/>
        <c:crosses val="autoZero"/>
        <c:auto val="1"/>
        <c:lblAlgn val="ctr"/>
        <c:lblOffset val="100"/>
        <c:noMultiLvlLbl val="0"/>
      </c:catAx>
      <c:valAx>
        <c:axId val="7953689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535104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79545088"/>
        <c:axId val="79546624"/>
      </c:barChart>
      <c:catAx>
        <c:axId val="7954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546624"/>
        <c:crosses val="autoZero"/>
        <c:auto val="1"/>
        <c:lblAlgn val="ctr"/>
        <c:lblOffset val="100"/>
        <c:noMultiLvlLbl val="0"/>
      </c:catAx>
      <c:valAx>
        <c:axId val="7954662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545088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79561472"/>
        <c:axId val="79563008"/>
      </c:barChart>
      <c:catAx>
        <c:axId val="79561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563008"/>
        <c:crosses val="autoZero"/>
        <c:auto val="1"/>
        <c:lblAlgn val="ctr"/>
        <c:lblOffset val="100"/>
        <c:noMultiLvlLbl val="0"/>
      </c:catAx>
      <c:valAx>
        <c:axId val="79563008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56147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4507440301305614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79579392"/>
        <c:axId val="79585280"/>
      </c:barChart>
      <c:catAx>
        <c:axId val="7957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585280"/>
        <c:crosses val="autoZero"/>
        <c:auto val="1"/>
        <c:lblAlgn val="ctr"/>
        <c:lblOffset val="100"/>
        <c:noMultiLvlLbl val="0"/>
      </c:catAx>
      <c:valAx>
        <c:axId val="7958528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57939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582-4C8D-B1E6-EBAEA756627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15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79595392"/>
        <c:axId val="79596928"/>
      </c:barChart>
      <c:catAx>
        <c:axId val="79595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596928"/>
        <c:crosses val="autoZero"/>
        <c:auto val="1"/>
        <c:lblAlgn val="ctr"/>
        <c:lblOffset val="100"/>
        <c:noMultiLvlLbl val="0"/>
      </c:catAx>
      <c:valAx>
        <c:axId val="79596928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59539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986239051985091"/>
          <c:y val="7.5272575873500683E-2"/>
          <c:w val="0.73937146506092855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79606528"/>
        <c:axId val="79608064"/>
      </c:barChart>
      <c:catAx>
        <c:axId val="79606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608064"/>
        <c:crosses val="autoZero"/>
        <c:auto val="1"/>
        <c:lblAlgn val="ctr"/>
        <c:lblOffset val="100"/>
        <c:noMultiLvlLbl val="0"/>
      </c:catAx>
      <c:valAx>
        <c:axId val="79608064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606528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3350454406890162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711-4E29-94DD-DDFE171EB409}"/>
              </c:ext>
            </c:extLst>
          </c:dPt>
          <c:dPt>
            <c:idx val="1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2421.08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79647104"/>
        <c:axId val="79648640"/>
      </c:barChart>
      <c:catAx>
        <c:axId val="7964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648640"/>
        <c:crosses val="autoZero"/>
        <c:auto val="1"/>
        <c:lblAlgn val="ctr"/>
        <c:lblOffset val="100"/>
        <c:noMultiLvlLbl val="0"/>
      </c:catAx>
      <c:valAx>
        <c:axId val="7964864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647104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4190731210410885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11017</c:v>
                </c:pt>
                <c:pt idx="1">
                  <c:v>10429</c:v>
                </c:pt>
                <c:pt idx="2">
                  <c:v>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79661312"/>
        <c:axId val="79671296"/>
      </c:barChart>
      <c:catAx>
        <c:axId val="7966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671296"/>
        <c:crosses val="autoZero"/>
        <c:auto val="1"/>
        <c:lblAlgn val="ctr"/>
        <c:lblOffset val="100"/>
        <c:noMultiLvlLbl val="0"/>
      </c:catAx>
      <c:valAx>
        <c:axId val="7967129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66131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4.5833348370521117E-2"/>
          <c:w val="0.88743981119993276"/>
          <c:h val="0.8553677347007003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79678080"/>
        <c:axId val="79679872"/>
      </c:barChart>
      <c:catAx>
        <c:axId val="7967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679872"/>
        <c:crosses val="autoZero"/>
        <c:auto val="1"/>
        <c:lblAlgn val="ctr"/>
        <c:lblOffset val="100"/>
        <c:noMultiLvlLbl val="0"/>
      </c:catAx>
      <c:valAx>
        <c:axId val="7967987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678080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2.4875621890547265E-2"/>
          <c:w val="0.87247640815499383"/>
          <c:h val="0.84779547146159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\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79688832"/>
        <c:axId val="79690368"/>
      </c:barChart>
      <c:catAx>
        <c:axId val="7968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690368"/>
        <c:crosses val="autoZero"/>
        <c:auto val="1"/>
        <c:lblAlgn val="ctr"/>
        <c:lblOffset val="100"/>
        <c:noMultiLvlLbl val="0"/>
      </c:catAx>
      <c:valAx>
        <c:axId val="79690368"/>
        <c:scaling>
          <c:orientation val="minMax"/>
          <c:max val="5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79688832"/>
        <c:crosses val="autoZero"/>
        <c:crossBetween val="between"/>
        <c:majorUnit val="1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3.6552442681740481E-2"/>
          <c:w val="0.88767254176979971"/>
          <c:h val="0.8046937836775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195</c:v>
                </c:pt>
                <c:pt idx="1">
                  <c:v>172</c:v>
                </c:pt>
                <c:pt idx="2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41</c:v>
                </c:pt>
                <c:pt idx="1">
                  <c:v>35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61611776"/>
        <c:axId val="161613312"/>
      </c:barChart>
      <c:catAx>
        <c:axId val="16161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13312"/>
        <c:crosses val="autoZero"/>
        <c:auto val="1"/>
        <c:lblAlgn val="ctr"/>
        <c:lblOffset val="100"/>
        <c:noMultiLvlLbl val="0"/>
      </c:catAx>
      <c:valAx>
        <c:axId val="16161331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1177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0"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16.819812724249584</c:v>
                </c:pt>
                <c:pt idx="1">
                  <c:v>62.279396750386503</c:v>
                </c:pt>
                <c:pt idx="2">
                  <c:v>20.900790525363906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80755783404575598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79730944"/>
        <c:axId val="79732736"/>
      </c:barChart>
      <c:catAx>
        <c:axId val="7973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732736"/>
        <c:crosses val="autoZero"/>
        <c:auto val="1"/>
        <c:lblAlgn val="ctr"/>
        <c:lblOffset val="100"/>
        <c:noMultiLvlLbl val="0"/>
      </c:catAx>
      <c:valAx>
        <c:axId val="7973273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7973094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1489672016660164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79739520"/>
        <c:axId val="79741312"/>
      </c:barChart>
      <c:catAx>
        <c:axId val="7973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741312"/>
        <c:crosses val="autoZero"/>
        <c:auto val="1"/>
        <c:lblAlgn val="ctr"/>
        <c:lblOffset val="100"/>
        <c:noMultiLvlLbl val="0"/>
      </c:catAx>
      <c:valAx>
        <c:axId val="7974131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79739520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314129049519543E-2"/>
          <c:y val="6.1949185343978599E-2"/>
          <c:w val="0.76083578512749617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109.2</c:v>
                </c:pt>
                <c:pt idx="1">
                  <c:v>111.3</c:v>
                </c:pt>
                <c:pt idx="2">
                  <c:v>83.7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111.7</c:v>
                </c:pt>
                <c:pt idx="1">
                  <c:v>95.4</c:v>
                </c:pt>
                <c:pt idx="2">
                  <c:v>101.3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79752576"/>
        <c:axId val="79754368"/>
      </c:barChart>
      <c:catAx>
        <c:axId val="797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754368"/>
        <c:crosses val="autoZero"/>
        <c:auto val="1"/>
        <c:lblAlgn val="ctr"/>
        <c:lblOffset val="100"/>
        <c:noMultiLvlLbl val="0"/>
      </c:catAx>
      <c:valAx>
        <c:axId val="79754368"/>
        <c:scaling>
          <c:orientation val="minMax"/>
          <c:max val="1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752576"/>
        <c:crosses val="autoZero"/>
        <c:crossBetween val="between"/>
        <c:majorUnit val="20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83071644915808029"/>
          <c:y val="0.34857384137511138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01839887251457"/>
          <c:y val="4.971753181815277E-2"/>
          <c:w val="0.84138465082335567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C0-418B-9240-31942737C726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317</c:v>
                </c:pt>
                <c:pt idx="2">
                  <c:v>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79837440"/>
        <c:axId val="79847424"/>
      </c:barChart>
      <c:catAx>
        <c:axId val="798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847424"/>
        <c:crosses val="autoZero"/>
        <c:auto val="1"/>
        <c:lblAlgn val="ctr"/>
        <c:lblOffset val="100"/>
        <c:noMultiLvlLbl val="0"/>
      </c:catAx>
      <c:valAx>
        <c:axId val="7984742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837440"/>
        <c:crosses val="autoZero"/>
        <c:crossBetween val="between"/>
        <c:majorUnit val="200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3.8621876348620909E-2"/>
          <c:w val="0.888549630626155"/>
          <c:h val="0.793272052552292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79864576"/>
        <c:axId val="79866112"/>
      </c:barChart>
      <c:catAx>
        <c:axId val="7986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866112"/>
        <c:crosses val="autoZero"/>
        <c:auto val="1"/>
        <c:lblAlgn val="ctr"/>
        <c:lblOffset val="100"/>
        <c:noMultiLvlLbl val="0"/>
      </c:catAx>
      <c:valAx>
        <c:axId val="7986611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86457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3.858023625907029E-2"/>
          <c:w val="0.88389673652602474"/>
          <c:h val="0.793494935826181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79873152"/>
        <c:axId val="79874688"/>
      </c:barChart>
      <c:catAx>
        <c:axId val="7987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874688"/>
        <c:crosses val="autoZero"/>
        <c:auto val="1"/>
        <c:lblAlgn val="ctr"/>
        <c:lblOffset val="100"/>
        <c:noMultiLvlLbl val="0"/>
      </c:catAx>
      <c:valAx>
        <c:axId val="7987468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79873152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2.2753128555176336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2.1702984160322045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2.3599078206586741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2.3861614305300312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2.540766021994691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3.0512528806044168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3.261281759575275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3.3254572503719264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3.5588226714506579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3.4275546220938717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3.6930077885709283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3.5354861293427846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3.7075931273883493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4.0284705813716046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3.1416819812724248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1.9923572824596714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1.5460459146465972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0.9363787520784107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9912320"/>
        <c:axId val="79918208"/>
      </c:barChart>
      <c:catAx>
        <c:axId val="799123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79918208"/>
        <c:crosses val="autoZero"/>
        <c:auto val="1"/>
        <c:lblAlgn val="ctr"/>
        <c:lblOffset val="100"/>
        <c:noMultiLvlLbl val="0"/>
      </c:catAx>
      <c:valAx>
        <c:axId val="799182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79912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2.2432251101193081</c:v>
                </c:pt>
                <c:pt idx="1">
                  <c:v>2.3628248884221579</c:v>
                </c:pt>
                <c:pt idx="2">
                  <c:v>2.4270003792188093</c:v>
                </c:pt>
                <c:pt idx="3">
                  <c:v>2.546600157521659</c:v>
                </c:pt>
                <c:pt idx="4">
                  <c:v>2.8849800180858201</c:v>
                </c:pt>
                <c:pt idx="5">
                  <c:v>3.1037601003471313</c:v>
                </c:pt>
                <c:pt idx="6">
                  <c:v>3.5559056036871732</c:v>
                </c:pt>
                <c:pt idx="7">
                  <c:v>3.3983839444590296</c:v>
                </c:pt>
                <c:pt idx="8">
                  <c:v>3.7250955339692542</c:v>
                </c:pt>
                <c:pt idx="9">
                  <c:v>3.3254572503719264</c:v>
                </c:pt>
                <c:pt idx="10">
                  <c:v>3.4800618418365863</c:v>
                </c:pt>
                <c:pt idx="11">
                  <c:v>3.3079548437910216</c:v>
                </c:pt>
                <c:pt idx="12">
                  <c:v>3.4450570286747766</c:v>
                </c:pt>
                <c:pt idx="13">
                  <c:v>3.3575449957702515</c:v>
                </c:pt>
                <c:pt idx="14">
                  <c:v>2.3949126338204838</c:v>
                </c:pt>
                <c:pt idx="15">
                  <c:v>1.6714798284764156</c:v>
                </c:pt>
                <c:pt idx="16">
                  <c:v>1.2339196639537937</c:v>
                </c:pt>
                <c:pt idx="17">
                  <c:v>0.5979988915142499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9942784"/>
        <c:axId val="79944320"/>
      </c:barChart>
      <c:catAx>
        <c:axId val="799427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79944320"/>
        <c:crosses val="autoZero"/>
        <c:auto val="1"/>
        <c:lblAlgn val="ctr"/>
        <c:lblOffset val="100"/>
        <c:noMultiLvlLbl val="0"/>
      </c:catAx>
      <c:valAx>
        <c:axId val="799443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9427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293600416252168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OBRAZ10!$A$29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OBRAZ10!$B$29:$C$29</c:f>
              <c:numCache>
                <c:formatCode>0.0</c:formatCode>
                <c:ptCount val="2"/>
                <c:pt idx="0">
                  <c:v>0.18790685188913497</c:v>
                </c:pt>
                <c:pt idx="1">
                  <c:v>0.14199503017394391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OBRAZ10!$A$30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OBRAZ10!$B$30:$C$30</c:f>
              <c:numCache>
                <c:formatCode>0.0</c:formatCode>
                <c:ptCount val="2"/>
                <c:pt idx="0">
                  <c:v>2.5367425005033217</c:v>
                </c:pt>
                <c:pt idx="1">
                  <c:v>0.58927937522186724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OBRAZ10!$A$31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C6C-4987-A67C-69F43A36BA5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OBRAZ10!$B$31:$C$31</c:f>
              <c:numCache>
                <c:formatCode>0.0</c:formatCode>
                <c:ptCount val="2"/>
                <c:pt idx="0">
                  <c:v>7.0867726998188036</c:v>
                </c:pt>
                <c:pt idx="1">
                  <c:v>2.6766063187788425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OBRAZ10!$A$32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C6C-4987-A67C-69F43A36BA5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OBRAZ10!$B$32:$C$32</c:f>
              <c:numCache>
                <c:formatCode>0.0</c:formatCode>
                <c:ptCount val="2"/>
                <c:pt idx="0">
                  <c:v>17.146500234883565</c:v>
                </c:pt>
                <c:pt idx="1">
                  <c:v>13.759318423855166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OBRAZ10!$A$33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C6C-4987-A67C-69F43A36BA53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OBRAZ10!$B$33:$C$33</c:f>
              <c:numCache>
                <c:formatCode>0.0</c:formatCode>
                <c:ptCount val="2"/>
                <c:pt idx="0">
                  <c:v>52.533387021005304</c:v>
                </c:pt>
                <c:pt idx="1">
                  <c:v>62.12282570110046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OBRAZ10!$A$34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C6C-4987-A67C-69F43A36BA5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OBRAZ10!$B$34:$C$34</c:f>
              <c:numCache>
                <c:formatCode>0.0</c:formatCode>
                <c:ptCount val="2"/>
                <c:pt idx="0">
                  <c:v>6.5767398161197237</c:v>
                </c:pt>
                <c:pt idx="1">
                  <c:v>6.9506567270145547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OBRAZ10!$A$35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FBCD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OBRAZ10!$B$35:$C$35</c:f>
              <c:numCache>
                <c:formatCode>0.0</c:formatCode>
                <c:ptCount val="2"/>
                <c:pt idx="0">
                  <c:v>13.931950875780149</c:v>
                </c:pt>
                <c:pt idx="1">
                  <c:v>13.759318423855166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79981184"/>
        <c:axId val="79991168"/>
      </c:barChart>
      <c:catAx>
        <c:axId val="79981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79991168"/>
        <c:crosses val="autoZero"/>
        <c:auto val="1"/>
        <c:lblAlgn val="ctr"/>
        <c:lblOffset val="100"/>
        <c:noMultiLvlLbl val="0"/>
      </c:catAx>
      <c:valAx>
        <c:axId val="79991168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79981184"/>
        <c:crosses val="autoZero"/>
        <c:crossBetween val="between"/>
        <c:majorUnit val="10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785819818880261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'EKO2'!$I$14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EDC1DD"/>
            </a:solidFill>
            <a:ln w="50800">
              <a:noFill/>
            </a:ln>
          </c:spPr>
          <c:invertIfNegative val="0"/>
          <c:cat>
            <c:numRef>
              <c:f>'EKO2'!$H$15:$H$17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'EKO2'!$I$15:$I$17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'EKO2'!$J$14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67B1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cat>
            <c:numRef>
              <c:f>'EKO2'!$H$15:$H$17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'EKO2'!$J$15:$J$17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161906048"/>
        <c:axId val="161928320"/>
      </c:barChart>
      <c:catAx>
        <c:axId val="16190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28320"/>
        <c:crosses val="autoZero"/>
        <c:auto val="1"/>
        <c:lblAlgn val="ctr"/>
        <c:lblOffset val="100"/>
        <c:noMultiLvlLbl val="0"/>
      </c:catAx>
      <c:valAx>
        <c:axId val="16192832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06048"/>
        <c:crosses val="autoZero"/>
        <c:crossBetween val="between"/>
      </c:valAx>
      <c:spPr>
        <a:solidFill>
          <a:srgbClr val="FFFFFF"/>
        </a:solidFill>
        <a:ln w="12700">
          <a:solidFill>
            <a:srgbClr val="7F7F7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231684704496479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OBRAZ11!$A$21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887-44DA-B01E-3911838BBDE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887-44DA-B01E-3911838BBDE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OBRAZ11!$B$20:$C$20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OBRAZ11!$B$21:$C$21</c:f>
              <c:numCache>
                <c:formatCode>0.0</c:formatCode>
                <c:ptCount val="2"/>
                <c:pt idx="0">
                  <c:v>41.379773169585931</c:v>
                </c:pt>
                <c:pt idx="1">
                  <c:v>38.445154419595312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OBRAZ11!$A$22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887-44DA-B01E-3911838BBDE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887-44DA-B01E-3911838BBDE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OBRAZ11!$B$20:$C$20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OBRAZ11!$B$22:$C$22</c:f>
              <c:numCache>
                <c:formatCode>0.0</c:formatCode>
                <c:ptCount val="2"/>
                <c:pt idx="0">
                  <c:v>14.07959197369304</c:v>
                </c:pt>
                <c:pt idx="1">
                  <c:v>14.597089101881433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OBRAZ11!$A$23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887-44DA-B01E-3911838BBDE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1887-44DA-B01E-3911838BBDE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OBRAZ11!$B$20:$C$20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OBRAZ11!$B$23:$C$23</c:f>
              <c:numCache>
                <c:formatCode>0.0</c:formatCode>
                <c:ptCount val="2"/>
                <c:pt idx="0">
                  <c:v>44.54063485672102</c:v>
                </c:pt>
                <c:pt idx="1">
                  <c:v>46.957756478523251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80004224"/>
        <c:axId val="80005760"/>
      </c:barChart>
      <c:catAx>
        <c:axId val="80004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80005760"/>
        <c:crosses val="autoZero"/>
        <c:auto val="1"/>
        <c:lblAlgn val="ctr"/>
        <c:lblOffset val="100"/>
        <c:noMultiLvlLbl val="0"/>
      </c:catAx>
      <c:valAx>
        <c:axId val="80005760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8000422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1276318963825894"/>
          <c:h val="0.4420528636571827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1.9157088122605363E-2"/>
          <c:w val="0.81353041860869102"/>
          <c:h val="0.893925845476212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OBRAZ12!$B$4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9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OBRAZ12!$A$5:$A$10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OBRAZ12!$B$5:$B$10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3</c:v>
                </c:pt>
                <c:pt idx="4">
                  <c:v>20</c:v>
                </c:pt>
                <c:pt idx="5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OBRAZ12!$C$4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9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OBRAZ12!$A$5:$A$10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OBRAZ12!$C$5:$C$10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13</c:v>
                </c:pt>
                <c:pt idx="3">
                  <c:v>4</c:v>
                </c:pt>
                <c:pt idx="4">
                  <c:v>5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80283136"/>
        <c:axId val="80284672"/>
      </c:barChart>
      <c:catAx>
        <c:axId val="80283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80284672"/>
        <c:crosses val="autoZero"/>
        <c:auto val="1"/>
        <c:lblAlgn val="ctr"/>
        <c:lblOffset val="100"/>
        <c:noMultiLvlLbl val="0"/>
      </c:catAx>
      <c:valAx>
        <c:axId val="80284672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8028313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6525030396896625"/>
          <c:y val="0.59362735500267139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OBRAZ12!$A$15:$A$19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OBRAZ12!$B$15:$B$19</c:f>
              <c:numCache>
                <c:formatCode>General</c:formatCode>
                <c:ptCount val="5"/>
                <c:pt idx="0">
                  <c:v>1.43</c:v>
                </c:pt>
                <c:pt idx="1">
                  <c:v>0.32</c:v>
                </c:pt>
                <c:pt idx="3">
                  <c:v>0.64</c:v>
                </c:pt>
                <c:pt idx="4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80325632"/>
        <c:axId val="80331520"/>
      </c:barChart>
      <c:catAx>
        <c:axId val="803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80331520"/>
        <c:crosses val="autoZero"/>
        <c:auto val="1"/>
        <c:lblAlgn val="ctr"/>
        <c:lblOffset val="100"/>
        <c:noMultiLvlLbl val="0"/>
      </c:catAx>
      <c:valAx>
        <c:axId val="80331520"/>
        <c:scaling>
          <c:orientation val="minMax"/>
          <c:max val="5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80325632"/>
        <c:crosses val="autoZero"/>
        <c:crossBetween val="between"/>
        <c:majorUnit val="1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78906386701663"/>
          <c:y val="3.30507765909221E-2"/>
          <c:w val="0.66035940507436575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20</c:v>
                </c:pt>
                <c:pt idx="1">
                  <c:v>64.612954186413901</c:v>
                </c:pt>
                <c:pt idx="2">
                  <c:v>17.237442922374431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80</c:v>
                </c:pt>
                <c:pt idx="1">
                  <c:v>35.387045813586099</c:v>
                </c:pt>
                <c:pt idx="2">
                  <c:v>82.762557077625573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80346112"/>
        <c:axId val="80413440"/>
      </c:barChart>
      <c:catAx>
        <c:axId val="80346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80413440"/>
        <c:crosses val="autoZero"/>
        <c:auto val="1"/>
        <c:lblAlgn val="ctr"/>
        <c:lblOffset val="100"/>
        <c:noMultiLvlLbl val="0"/>
      </c:catAx>
      <c:valAx>
        <c:axId val="80413440"/>
        <c:scaling>
          <c:orientation val="minMax"/>
          <c:max val="1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80346112"/>
        <c:crosses val="autoZero"/>
        <c:crossBetween val="between"/>
        <c:majorUnit val="20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150</c:v>
                </c:pt>
                <c:pt idx="1">
                  <c:v>144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157</c:v>
                </c:pt>
                <c:pt idx="1">
                  <c:v>146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80432512"/>
        <c:axId val="80442496"/>
      </c:barChart>
      <c:catAx>
        <c:axId val="8043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80442496"/>
        <c:crosses val="autoZero"/>
        <c:auto val="1"/>
        <c:lblAlgn val="ctr"/>
        <c:lblOffset val="100"/>
        <c:noMultiLvlLbl val="0"/>
      </c:catAx>
      <c:valAx>
        <c:axId val="80442496"/>
        <c:scaling>
          <c:orientation val="minMax"/>
          <c:max val="25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80432512"/>
        <c:crosses val="autoZero"/>
        <c:crossBetween val="between"/>
        <c:majorUnit val="50"/>
      </c:valAx>
      <c:spPr>
        <a:ln>
          <a:solidFill>
            <a:srgbClr val="7F7F7F"/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185</c:v>
                </c:pt>
                <c:pt idx="1">
                  <c:v>163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213</c:v>
                </c:pt>
                <c:pt idx="1">
                  <c:v>169</c:v>
                </c:pt>
                <c:pt idx="2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80470016"/>
        <c:axId val="80471552"/>
      </c:barChart>
      <c:catAx>
        <c:axId val="8047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80471552"/>
        <c:crosses val="autoZero"/>
        <c:auto val="1"/>
        <c:lblAlgn val="ctr"/>
        <c:lblOffset val="100"/>
        <c:noMultiLvlLbl val="0"/>
      </c:catAx>
      <c:valAx>
        <c:axId val="8047155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8047001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'DEM6'!$A$13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'DEM6'!$B$13:$C$13</c:f>
              <c:numCache>
                <c:formatCode>0.0</c:formatCode>
                <c:ptCount val="2"/>
                <c:pt idx="0">
                  <c:v>16.31504922644163</c:v>
                </c:pt>
                <c:pt idx="1">
                  <c:v>19.622000424718625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'DEM6'!$A$14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'DEM6'!$B$14:$C$14</c:f>
              <c:numCache>
                <c:formatCode>0.0</c:formatCode>
                <c:ptCount val="2"/>
                <c:pt idx="0">
                  <c:v>22.550398499765588</c:v>
                </c:pt>
                <c:pt idx="1">
                  <c:v>26.173285198555956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'DEM6'!$A$15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'DEM6'!$B$15:$C$15</c:f>
              <c:numCache>
                <c:formatCode>0.0</c:formatCode>
                <c:ptCount val="2"/>
                <c:pt idx="0">
                  <c:v>19.831223628691983</c:v>
                </c:pt>
                <c:pt idx="1">
                  <c:v>20.864302399660225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'DEM6'!$A$16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'DEM6'!$B$16:$C$16</c:f>
              <c:numCache>
                <c:formatCode>0.0</c:formatCode>
                <c:ptCount val="2"/>
                <c:pt idx="0">
                  <c:v>22.362869198312236</c:v>
                </c:pt>
                <c:pt idx="1">
                  <c:v>21.214695264387341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'DEM6'!$A$17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'DEM6'!$B$17:$C$17</c:f>
              <c:numCache>
                <c:formatCode>0.0</c:formatCode>
                <c:ptCount val="2"/>
                <c:pt idx="0">
                  <c:v>10.87669948429442</c:v>
                </c:pt>
                <c:pt idx="1">
                  <c:v>7.9316203015502227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'DEM6'!$A$18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'DEM6'!$B$18:$C$18</c:f>
              <c:numCache>
                <c:formatCode>0.0</c:formatCode>
                <c:ptCount val="2"/>
                <c:pt idx="0">
                  <c:v>8.0637599624941387</c:v>
                </c:pt>
                <c:pt idx="1">
                  <c:v>4.194096411127628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80524032"/>
        <c:axId val="80525568"/>
      </c:barChart>
      <c:catAx>
        <c:axId val="80524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80525568"/>
        <c:crosses val="autoZero"/>
        <c:auto val="1"/>
        <c:lblAlgn val="ctr"/>
        <c:lblOffset val="100"/>
        <c:noMultiLvlLbl val="0"/>
      </c:catAx>
      <c:valAx>
        <c:axId val="80525568"/>
        <c:scaling>
          <c:orientation val="minMax"/>
          <c:max val="1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80524032"/>
        <c:crosses val="autoZero"/>
        <c:crossBetween val="between"/>
        <c:majorUnit val="20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32566787760476"/>
          <c:y val="0.18239657895730599"/>
          <c:w val="0.51734866424479065"/>
          <c:h val="0.78404407561401201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bubble3D val="0"/>
            <c:spPr>
              <a:solidFill>
                <a:srgbClr val="7F7F7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dLbl>
              <c:idx val="0"/>
              <c:layout>
                <c:manualLayout>
                  <c:x val="3.6866878151217183E-2"/>
                  <c:y val="4.447829343778413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C5E-4548-BC31-745A543EA0B1}"/>
                </c:ext>
              </c:extLst>
            </c:dLbl>
            <c:dLbl>
              <c:idx val="1"/>
              <c:layout>
                <c:manualLayout>
                  <c:x val="-2.5179234875016811E-2"/>
                  <c:y val="4.836817866191724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C5E-4548-BC31-745A543EA0B1}"/>
                </c:ext>
              </c:extLst>
            </c:dLbl>
            <c:dLbl>
              <c:idx val="2"/>
              <c:layout>
                <c:manualLayout>
                  <c:x val="-5.7049274983760598E-2"/>
                  <c:y val="1.29981870641214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C5E-4548-BC31-745A543EA0B1}"/>
                </c:ext>
              </c:extLst>
            </c:dLbl>
            <c:dLbl>
              <c:idx val="3"/>
              <c:layout>
                <c:manualLayout>
                  <c:x val="-2.0234809715458202E-3"/>
                  <c:y val="-2.19954867029622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C5E-4548-BC31-745A543EA0B1}"/>
                </c:ext>
              </c:extLst>
            </c:dLbl>
            <c:dLbl>
              <c:idx val="4"/>
              <c:layout>
                <c:manualLayout>
                  <c:x val="0.15515373300018215"/>
                  <c:y val="3.44366665548977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C5E-4548-BC31-745A543EA0B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48.65</c:v>
                </c:pt>
                <c:pt idx="1">
                  <c:v>42.82</c:v>
                </c:pt>
                <c:pt idx="2">
                  <c:v>7.48</c:v>
                </c:pt>
                <c:pt idx="3">
                  <c:v>0.81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3.4108527131782945E-2"/>
          <c:w val="0.86228545569734816"/>
          <c:h val="0.89236672160166031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08-48B1-B4DB-A2EDE4383E76}"/>
                </c:ext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'EKO2'!$A$14:$A$16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'EKO2'!$B$14:$B$16</c:f>
              <c:numCache>
                <c:formatCode>General</c:formatCode>
                <c:ptCount val="3"/>
                <c:pt idx="0">
                  <c:v>40156</c:v>
                </c:pt>
                <c:pt idx="1">
                  <c:v>44811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95002624"/>
        <c:axId val="95004160"/>
      </c:barChart>
      <c:catAx>
        <c:axId val="9500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5004160"/>
        <c:crosses val="autoZero"/>
        <c:auto val="1"/>
        <c:lblAlgn val="ctr"/>
        <c:lblOffset val="100"/>
        <c:noMultiLvlLbl val="0"/>
      </c:catAx>
      <c:valAx>
        <c:axId val="9500416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5002624"/>
        <c:crosses val="autoZero"/>
        <c:crossBetween val="between"/>
        <c:majorUnit val="10000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89845234862884"/>
          <c:y val="3.6438918643136739E-2"/>
          <c:w val="0.85051534075481949"/>
          <c:h val="0.804956579781016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'EKO2'!$B$21</c:f>
              <c:strCache>
                <c:ptCount val="1"/>
                <c:pt idx="0">
                  <c:v> према општини рада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'EKO2'!$A$22:$A$24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'EKO2'!$B$22:$B$24</c:f>
              <c:numCache>
                <c:formatCode>General</c:formatCode>
                <c:ptCount val="3"/>
                <c:pt idx="0">
                  <c:v>7733</c:v>
                </c:pt>
                <c:pt idx="1">
                  <c:v>7823</c:v>
                </c:pt>
                <c:pt idx="2">
                  <c:v>7754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'EKO2'!$C$21</c:f>
              <c:strCache>
                <c:ptCount val="1"/>
                <c:pt idx="0">
                  <c:v> према општини пребивалишта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'EKO2'!$A$22:$A$24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'EKO2'!$C$22:$C$24</c:f>
              <c:numCache>
                <c:formatCode>General</c:formatCode>
                <c:ptCount val="3"/>
                <c:pt idx="0">
                  <c:v>10364</c:v>
                </c:pt>
                <c:pt idx="1">
                  <c:v>11258</c:v>
                </c:pt>
                <c:pt idx="2">
                  <c:v>2843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A-48E1-BA88-84CA12630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95031296"/>
        <c:axId val="95032832"/>
      </c:barChart>
      <c:catAx>
        <c:axId val="9503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5032832"/>
        <c:crosses val="autoZero"/>
        <c:auto val="1"/>
        <c:lblAlgn val="ctr"/>
        <c:lblOffset val="100"/>
        <c:noMultiLvlLbl val="0"/>
      </c:catAx>
      <c:valAx>
        <c:axId val="9503283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rgbClr val="808080"/>
            </a:solidFill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503129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elete val="1"/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91.9</c:v>
                </c:pt>
                <c:pt idx="1">
                  <c:v>4</c:v>
                </c:pt>
                <c:pt idx="2">
                  <c:v>0.4</c:v>
                </c:pt>
                <c:pt idx="3">
                  <c:v>3.6999999999999886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1603546732863208"/>
          <c:h val="0.7537057436199539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91.00946372239747</c:v>
                </c:pt>
                <c:pt idx="1">
                  <c:v>91.491154170176912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8.9905362776025228</c:v>
                </c:pt>
                <c:pt idx="1">
                  <c:v>8.508845829823084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95297536"/>
        <c:axId val="95299072"/>
      </c:barChart>
      <c:catAx>
        <c:axId val="952975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299072"/>
        <c:crosses val="autoZero"/>
        <c:auto val="1"/>
        <c:lblAlgn val="ctr"/>
        <c:lblOffset val="100"/>
        <c:noMultiLvlLbl val="0"/>
      </c:catAx>
      <c:valAx>
        <c:axId val="95299072"/>
        <c:scaling>
          <c:orientation val="minMax"/>
          <c:max val="100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297536"/>
        <c:crosses val="autoZero"/>
        <c:crossBetween val="between"/>
        <c:majorUnit val="20"/>
      </c:valAx>
      <c:spPr>
        <a:noFill/>
        <a:ln w="9525">
          <a:solidFill>
            <a:srgbClr val="7F7F7F"/>
          </a:solidFill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8558190783648594"/>
          <c:w val="0.48909476941362784"/>
          <c:h val="6.77557303737708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238383446422383E-2"/>
          <c:y val="5.0965257162953477E-2"/>
          <c:w val="0.88631945904092579"/>
          <c:h val="0.8329652914559683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95326592"/>
        <c:axId val="95328128"/>
      </c:barChart>
      <c:catAx>
        <c:axId val="953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5328128"/>
        <c:crosses val="autoZero"/>
        <c:auto val="1"/>
        <c:lblAlgn val="ctr"/>
        <c:lblOffset val="100"/>
        <c:noMultiLvlLbl val="0"/>
      </c:catAx>
      <c:valAx>
        <c:axId val="9532812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532659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3.6549707602339179E-2"/>
          <c:w val="0.9064167439706553"/>
          <c:h val="0.88466330315169939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'DEM9'!$A$15:$A$17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'DEM9'!$B$15:$B$17</c:f>
              <c:numCache>
                <c:formatCode>General</c:formatCode>
                <c:ptCount val="3"/>
                <c:pt idx="0">
                  <c:v>14.7</c:v>
                </c:pt>
                <c:pt idx="1">
                  <c:v>2.9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2-4BA0-9FBE-7EC179F26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95353472"/>
        <c:axId val="95359360"/>
      </c:barChart>
      <c:catAx>
        <c:axId val="953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5359360"/>
        <c:crosses val="autoZero"/>
        <c:auto val="1"/>
        <c:lblAlgn val="ctr"/>
        <c:lblOffset val="100"/>
        <c:noMultiLvlLbl val="0"/>
      </c:catAx>
      <c:valAx>
        <c:axId val="9535936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535347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2.6583545988618788E-2"/>
          <c:w val="0.91980352849594593"/>
          <c:h val="0.814318117654692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19.350000000000001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95500928"/>
        <c:axId val="95531392"/>
      </c:barChart>
      <c:catAx>
        <c:axId val="9550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5531392"/>
        <c:crosses val="autoZero"/>
        <c:auto val="1"/>
        <c:lblAlgn val="ctr"/>
        <c:lblOffset val="100"/>
        <c:noMultiLvlLbl val="0"/>
      </c:catAx>
      <c:valAx>
        <c:axId val="9553139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9550092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897</c:v>
                </c:pt>
                <c:pt idx="1">
                  <c:v>1009</c:v>
                </c:pt>
                <c:pt idx="2">
                  <c:v>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731</c:v>
                </c:pt>
                <c:pt idx="1">
                  <c:v>852</c:v>
                </c:pt>
                <c:pt idx="2">
                  <c:v>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95853184"/>
        <c:axId val="95883648"/>
      </c:barChart>
      <c:catAx>
        <c:axId val="9585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5883648"/>
        <c:crosses val="autoZero"/>
        <c:auto val="1"/>
        <c:lblAlgn val="ctr"/>
        <c:lblOffset val="100"/>
        <c:noMultiLvlLbl val="0"/>
      </c:catAx>
      <c:valAx>
        <c:axId val="9588364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585318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469889546888716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195</c:v>
                </c:pt>
                <c:pt idx="1">
                  <c:v>172</c:v>
                </c:pt>
                <c:pt idx="2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41</c:v>
                </c:pt>
                <c:pt idx="1">
                  <c:v>35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95922432"/>
        <c:axId val="95940608"/>
      </c:barChart>
      <c:catAx>
        <c:axId val="9592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5940608"/>
        <c:crosses val="autoZero"/>
        <c:auto val="1"/>
        <c:lblAlgn val="ctr"/>
        <c:lblOffset val="100"/>
        <c:noMultiLvlLbl val="0"/>
      </c:catAx>
      <c:valAx>
        <c:axId val="9594060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5922432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9738308659628069E-2"/>
          <c:w val="0.86556378300394565"/>
          <c:h val="0.780493314129245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'EKO2'!$I$21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EDC1D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'EKO2'!$H$22:$H$24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'EKO2'!$J$21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67B1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'EKO2'!$H$22:$H$24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'EKO2'!$J$22:$J$24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95954816"/>
        <c:axId val="95956352"/>
      </c:barChart>
      <c:catAx>
        <c:axId val="9595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56352"/>
        <c:crosses val="autoZero"/>
        <c:auto val="1"/>
        <c:lblAlgn val="ctr"/>
        <c:lblOffset val="100"/>
        <c:noMultiLvlLbl val="0"/>
      </c:catAx>
      <c:valAx>
        <c:axId val="9595635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54816"/>
        <c:crosses val="autoZero"/>
        <c:crossBetween val="between"/>
      </c:valAx>
      <c:spPr>
        <a:solidFill>
          <a:srgbClr val="FFFFFF"/>
        </a:solidFill>
        <a:ln w="12700">
          <a:solidFill>
            <a:srgbClr val="7F7F7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6318592"/>
        <c:axId val="116320128"/>
      </c:barChart>
      <c:catAx>
        <c:axId val="116318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320128"/>
        <c:crosses val="autoZero"/>
        <c:auto val="1"/>
        <c:lblAlgn val="ctr"/>
        <c:lblOffset val="100"/>
        <c:noMultiLvlLbl val="0"/>
      </c:catAx>
      <c:valAx>
        <c:axId val="116320128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318592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69091840"/>
        <c:axId val="169093760"/>
      </c:barChart>
      <c:catAx>
        <c:axId val="169091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69093760"/>
        <c:crosses val="autoZero"/>
        <c:auto val="1"/>
        <c:lblAlgn val="ctr"/>
        <c:lblOffset val="100"/>
        <c:noMultiLvlLbl val="0"/>
      </c:catAx>
      <c:valAx>
        <c:axId val="169093760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9091840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983663544660764"/>
          <c:y val="0.14824470055989541"/>
          <c:w val="0.56032672910678627"/>
          <c:h val="0.6897914143831152"/>
        </c:manualLayout>
      </c:layout>
      <c:pieChart>
        <c:varyColors val="1"/>
        <c:ser>
          <c:idx val="1"/>
          <c:order val="0"/>
          <c:tx>
            <c:strRef>
              <c:f>OBRAZ3!$B$17</c:f>
              <c:strCache>
                <c:ptCount val="1"/>
                <c:pt idx="0">
                  <c:v>2019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84C-46AD-BC92-459AECC55581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84C-46AD-BC92-459AECC55581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84C-46AD-BC92-459AECC55581}"/>
              </c:ext>
            </c:extLst>
          </c:dPt>
          <c:dPt>
            <c:idx val="3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84C-46AD-BC92-459AECC55581}"/>
              </c:ext>
            </c:extLst>
          </c:dPt>
          <c:dLbls>
            <c:dLbl>
              <c:idx val="0"/>
              <c:layout>
                <c:manualLayout>
                  <c:x val="4.6067321078432553E-2"/>
                  <c:y val="6.646512788548477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4C-46AD-BC92-459AECC55581}"/>
                </c:ext>
              </c:extLst>
            </c:dLbl>
            <c:dLbl>
              <c:idx val="1"/>
              <c:layout>
                <c:manualLayout>
                  <c:x val="4.4427708530679885E-2"/>
                  <c:y val="7.578499121216017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4C-46AD-BC92-459AECC55581}"/>
                </c:ext>
              </c:extLst>
            </c:dLbl>
            <c:dLbl>
              <c:idx val="2"/>
              <c:layout>
                <c:manualLayout>
                  <c:x val="-2.8357355682725099E-2"/>
                  <c:y val="7.093196472765257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4C-46AD-BC92-459AECC55581}"/>
                </c:ext>
              </c:extLst>
            </c:dLbl>
            <c:dLbl>
              <c:idx val="3"/>
              <c:layout>
                <c:manualLayout>
                  <c:x val="-2.4129112139055992E-3"/>
                  <c:y val="-7.23835801360941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4C-46AD-BC92-459AECC55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OBRAZ3!$A$18:$A$20</c:f>
              <c:strCache>
                <c:ptCount val="3"/>
                <c:pt idx="0">
                  <c:v>Do not pay</c:v>
                </c:pt>
                <c:pt idx="1">
                  <c:v>At discount price</c:v>
                </c:pt>
                <c:pt idx="2">
                  <c:v>Pay the full cost</c:v>
                </c:pt>
              </c:strCache>
            </c:strRef>
          </c:cat>
          <c:val>
            <c:numRef>
              <c:f>OBRAZ3!$B$18:$B$20</c:f>
              <c:numCache>
                <c:formatCode>General</c:formatCode>
                <c:ptCount val="3"/>
                <c:pt idx="0">
                  <c:v>28.8</c:v>
                </c:pt>
                <c:pt idx="1">
                  <c:v>66.900000000000006</c:v>
                </c:pt>
                <c:pt idx="2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4C-46AD-BC92-459AECC5558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3.1809954534762909E-2"/>
          <c:w val="0.88835481337835687"/>
          <c:h val="0.80452202298559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</c:v>
                </c:pt>
                <c:pt idx="1">
                  <c:v>Rural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</c:v>
                </c:pt>
                <c:pt idx="1">
                  <c:v>Rural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16370432"/>
        <c:axId val="116380416"/>
      </c:barChart>
      <c:catAx>
        <c:axId val="116370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380416"/>
        <c:crosses val="autoZero"/>
        <c:auto val="1"/>
        <c:lblAlgn val="ctr"/>
        <c:lblOffset val="100"/>
        <c:noMultiLvlLbl val="0"/>
      </c:catAx>
      <c:valAx>
        <c:axId val="11638041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370432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9448588718811251"/>
          <c:h val="0.803507019008987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16428160"/>
        <c:axId val="116470912"/>
      </c:barChart>
      <c:catAx>
        <c:axId val="11642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470912"/>
        <c:crosses val="autoZero"/>
        <c:auto val="1"/>
        <c:lblAlgn val="ctr"/>
        <c:lblOffset val="100"/>
        <c:noMultiLvlLbl val="0"/>
      </c:catAx>
      <c:valAx>
        <c:axId val="11647091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428160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7864189950262328"/>
          <c:y val="0.1269980812057584"/>
          <c:w val="0.12650998900366811"/>
          <c:h val="0.1462563628410086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5.388696157580191E-2"/>
          <c:w val="0.88207598697114953"/>
          <c:h val="0.79652750668250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16501504"/>
        <c:axId val="116568832"/>
      </c:barChart>
      <c:catAx>
        <c:axId val="116501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568832"/>
        <c:crosses val="autoZero"/>
        <c:auto val="1"/>
        <c:lblAlgn val="ctr"/>
        <c:lblOffset val="100"/>
        <c:noMultiLvlLbl val="0"/>
      </c:catAx>
      <c:valAx>
        <c:axId val="11656883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50150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81180126208457692"/>
          <c:y val="0.14917701480973275"/>
          <c:w val="0.12232887848742592"/>
          <c:h val="0.13991009148642289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3442735056327633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EDC1D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36288"/>
        <c:axId val="116711808"/>
      </c:barChart>
      <c:catAx>
        <c:axId val="11663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711808"/>
        <c:crosses val="autoZero"/>
        <c:auto val="1"/>
        <c:lblAlgn val="ctr"/>
        <c:lblOffset val="100"/>
        <c:noMultiLvlLbl val="0"/>
      </c:catAx>
      <c:valAx>
        <c:axId val="11671180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36288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85536"/>
        <c:axId val="116787072"/>
      </c:barChart>
      <c:catAx>
        <c:axId val="11678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87072"/>
        <c:crosses val="autoZero"/>
        <c:auto val="1"/>
        <c:lblAlgn val="ctr"/>
        <c:lblOffset val="100"/>
        <c:noMultiLvlLbl val="0"/>
      </c:catAx>
      <c:valAx>
        <c:axId val="11678707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85536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2325546796609805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810112"/>
        <c:axId val="116811648"/>
      </c:barChart>
      <c:catAx>
        <c:axId val="116810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11648"/>
        <c:crosses val="autoZero"/>
        <c:auto val="1"/>
        <c:lblAlgn val="ctr"/>
        <c:lblOffset val="100"/>
        <c:noMultiLvlLbl val="0"/>
      </c:catAx>
      <c:valAx>
        <c:axId val="116811648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1011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8828382821423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88B-459F-BDFD-5D5CCFC4AB1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15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874624"/>
        <c:axId val="116909184"/>
      </c:barChart>
      <c:catAx>
        <c:axId val="116874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09184"/>
        <c:crosses val="autoZero"/>
        <c:auto val="1"/>
        <c:lblAlgn val="ctr"/>
        <c:lblOffset val="100"/>
        <c:noMultiLvlLbl val="0"/>
      </c:catAx>
      <c:valAx>
        <c:axId val="116909184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74624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0893300248138944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054080"/>
        <c:axId val="117072256"/>
      </c:barChart>
      <c:catAx>
        <c:axId val="117054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72256"/>
        <c:crosses val="autoZero"/>
        <c:auto val="1"/>
        <c:lblAlgn val="ctr"/>
        <c:lblOffset val="100"/>
        <c:noMultiLvlLbl val="0"/>
      </c:catAx>
      <c:valAx>
        <c:axId val="117072256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54080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350588555689944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26A-444B-B1D1-595E3F1B3A1B}"/>
              </c:ext>
            </c:extLst>
          </c:dPt>
          <c:dPt>
            <c:idx val="1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2421.08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098368"/>
        <c:axId val="117099904"/>
      </c:barChart>
      <c:catAx>
        <c:axId val="117098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99904"/>
        <c:crosses val="autoZero"/>
        <c:auto val="1"/>
        <c:lblAlgn val="ctr"/>
        <c:lblOffset val="100"/>
        <c:noMultiLvlLbl val="0"/>
      </c:catAx>
      <c:valAx>
        <c:axId val="11709990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98368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88367851109057"/>
          <c:y val="0.17319165693612068"/>
          <c:w val="0.55071448233890063"/>
          <c:h val="0.66155026151640162"/>
        </c:manualLayout>
      </c:layout>
      <c:pieChart>
        <c:varyColors val="1"/>
        <c:ser>
          <c:idx val="1"/>
          <c:order val="0"/>
          <c:tx>
            <c:strRef>
              <c:f>OBRAZ3!$B$12</c:f>
              <c:strCache>
                <c:ptCount val="1"/>
                <c:pt idx="0">
                  <c:v>2019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dLbl>
              <c:idx val="0"/>
              <c:layout>
                <c:manualLayout>
                  <c:x val="4.6060980768604994E-2"/>
                  <c:y val="1.9308607842137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8B-4147-8A7F-4C17AFF3358E}"/>
                </c:ext>
              </c:extLst>
            </c:dLbl>
            <c:dLbl>
              <c:idx val="1"/>
              <c:layout>
                <c:manualLayout>
                  <c:x val="-3.0939794045452825E-2"/>
                  <c:y val="-2.52850691209916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8B-4147-8A7F-4C17AFF3358E}"/>
                </c:ext>
              </c:extLst>
            </c:dLbl>
            <c:dLbl>
              <c:idx val="2"/>
              <c:layout>
                <c:manualLayout>
                  <c:x val="2.3685256634070534E-2"/>
                  <c:y val="-1.69909727121243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8B-4147-8A7F-4C17AFF3358E}"/>
                </c:ext>
              </c:extLst>
            </c:dLbl>
            <c:dLbl>
              <c:idx val="3"/>
              <c:layout>
                <c:manualLayout>
                  <c:x val="-3.2777888688858087E-2"/>
                  <c:y val="-4.89035538920819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8B-4147-8A7F-4C17AFF33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OBRAZ3!$A$13:$A$15</c:f>
              <c:strCache>
                <c:ptCount val="3"/>
                <c:pt idx="0">
                  <c:v>Не плаћају</c:v>
                </c:pt>
                <c:pt idx="1">
                  <c:v>Плаћају регресирану цену</c:v>
                </c:pt>
                <c:pt idx="2">
                  <c:v>Плаћају пуну цену</c:v>
                </c:pt>
              </c:strCache>
            </c:strRef>
          </c:cat>
          <c:val>
            <c:numRef>
              <c:f>OBRAZ3!$B$13:$B$15</c:f>
              <c:numCache>
                <c:formatCode>General</c:formatCode>
                <c:ptCount val="3"/>
                <c:pt idx="0">
                  <c:v>28.8</c:v>
                </c:pt>
                <c:pt idx="1">
                  <c:v>66.900000000000006</c:v>
                </c:pt>
                <c:pt idx="2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4278204950254454"/>
          <c:h val="0.811967622684178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11017</c:v>
                </c:pt>
                <c:pt idx="1">
                  <c:v>10429</c:v>
                </c:pt>
                <c:pt idx="2">
                  <c:v>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108096"/>
        <c:axId val="135730304"/>
      </c:barChart>
      <c:catAx>
        <c:axId val="11710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730304"/>
        <c:crosses val="autoZero"/>
        <c:auto val="1"/>
        <c:lblAlgn val="ctr"/>
        <c:lblOffset val="100"/>
        <c:noMultiLvlLbl val="0"/>
      </c:catAx>
      <c:valAx>
        <c:axId val="13573030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08096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16.819812724249584</c:v>
                </c:pt>
                <c:pt idx="1">
                  <c:v>62.279396750386503</c:v>
                </c:pt>
                <c:pt idx="2">
                  <c:v>20.900790525363906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83556683169722878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5786880"/>
        <c:axId val="135788416"/>
      </c:barChart>
      <c:catAx>
        <c:axId val="13578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788416"/>
        <c:crosses val="autoZero"/>
        <c:auto val="1"/>
        <c:lblAlgn val="ctr"/>
        <c:lblOffset val="100"/>
        <c:noMultiLvlLbl val="0"/>
      </c:catAx>
      <c:valAx>
        <c:axId val="13578841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5786880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2647942384911077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5868416"/>
        <c:axId val="135869952"/>
      </c:barChart>
      <c:catAx>
        <c:axId val="13586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869952"/>
        <c:crosses val="autoZero"/>
        <c:auto val="1"/>
        <c:lblAlgn val="ctr"/>
        <c:lblOffset val="100"/>
        <c:noMultiLvlLbl val="0"/>
      </c:catAx>
      <c:valAx>
        <c:axId val="13586995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586841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33439853056671E-2"/>
          <c:y val="6.2761478285958933E-2"/>
          <c:w val="0.79232046791951261"/>
          <c:h val="0.84333291450270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109.2</c:v>
                </c:pt>
                <c:pt idx="1">
                  <c:v>111.3</c:v>
                </c:pt>
                <c:pt idx="2">
                  <c:v>83.7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111.7</c:v>
                </c:pt>
                <c:pt idx="1">
                  <c:v>95.4</c:v>
                </c:pt>
                <c:pt idx="2">
                  <c:v>101.3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35908736"/>
        <c:axId val="135914624"/>
      </c:barChart>
      <c:catAx>
        <c:axId val="135908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914624"/>
        <c:crosses val="autoZero"/>
        <c:auto val="1"/>
        <c:lblAlgn val="ctr"/>
        <c:lblOffset val="100"/>
        <c:noMultiLvlLbl val="0"/>
      </c:catAx>
      <c:valAx>
        <c:axId val="135914624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908736"/>
        <c:crosses val="autoZero"/>
        <c:crossBetween val="between"/>
        <c:majorUnit val="10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93206096151561"/>
          <c:y val="5.4237288135593219E-2"/>
          <c:w val="0.83863218229408565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317</c:v>
                </c:pt>
                <c:pt idx="2">
                  <c:v>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005120"/>
        <c:axId val="136006656"/>
      </c:barChart>
      <c:catAx>
        <c:axId val="13600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06656"/>
        <c:crosses val="autoZero"/>
        <c:auto val="1"/>
        <c:lblAlgn val="ctr"/>
        <c:lblOffset val="100"/>
        <c:noMultiLvlLbl val="0"/>
      </c:catAx>
      <c:valAx>
        <c:axId val="13600665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05120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3.7971944794174123E-2"/>
          <c:w val="0.91004600136875691"/>
          <c:h val="0.796750884471784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36045312"/>
        <c:axId val="136046848"/>
      </c:barChart>
      <c:catAx>
        <c:axId val="13604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46848"/>
        <c:crosses val="autoZero"/>
        <c:auto val="1"/>
        <c:lblAlgn val="ctr"/>
        <c:lblOffset val="100"/>
        <c:noMultiLvlLbl val="0"/>
      </c:catAx>
      <c:valAx>
        <c:axId val="13604684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45312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3.7849446983545379E-2"/>
          <c:w val="0.90074021316849628"/>
          <c:h val="0.797406567813773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36130944"/>
        <c:axId val="136132480"/>
      </c:barChart>
      <c:catAx>
        <c:axId val="13613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32480"/>
        <c:crosses val="autoZero"/>
        <c:auto val="1"/>
        <c:lblAlgn val="ctr"/>
        <c:lblOffset val="100"/>
        <c:noMultiLvlLbl val="0"/>
      </c:catAx>
      <c:valAx>
        <c:axId val="13613248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3094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2.2753128555176336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2.1702984160322045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2.3599078206586741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2.3861614305300312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2.540766021994691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3.0512528806044168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3.261281759575275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3.3254572503719264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3.5588226714506579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3.4275546220938717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3.6930077885709283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3.5354861293427846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3.7075931273883493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4.0284705813716046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3.1416819812724248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1.9923572824596714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1.5460459146465972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0.9363787520784107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6395008"/>
        <c:axId val="136400896"/>
      </c:barChart>
      <c:catAx>
        <c:axId val="1363950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6400896"/>
        <c:crosses val="autoZero"/>
        <c:auto val="1"/>
        <c:lblAlgn val="ctr"/>
        <c:lblOffset val="100"/>
        <c:noMultiLvlLbl val="0"/>
      </c:catAx>
      <c:valAx>
        <c:axId val="1364008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63950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67B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2.2432251101193081</c:v>
                </c:pt>
                <c:pt idx="1">
                  <c:v>2.3628248884221579</c:v>
                </c:pt>
                <c:pt idx="2">
                  <c:v>2.4270003792188093</c:v>
                </c:pt>
                <c:pt idx="3">
                  <c:v>2.546600157521659</c:v>
                </c:pt>
                <c:pt idx="4">
                  <c:v>2.8849800180858201</c:v>
                </c:pt>
                <c:pt idx="5">
                  <c:v>3.1037601003471313</c:v>
                </c:pt>
                <c:pt idx="6">
                  <c:v>3.5559056036871732</c:v>
                </c:pt>
                <c:pt idx="7">
                  <c:v>3.3983839444590296</c:v>
                </c:pt>
                <c:pt idx="8">
                  <c:v>3.7250955339692542</c:v>
                </c:pt>
                <c:pt idx="9">
                  <c:v>3.3254572503719264</c:v>
                </c:pt>
                <c:pt idx="10">
                  <c:v>3.4800618418365863</c:v>
                </c:pt>
                <c:pt idx="11">
                  <c:v>3.3079548437910216</c:v>
                </c:pt>
                <c:pt idx="12">
                  <c:v>3.4450570286747766</c:v>
                </c:pt>
                <c:pt idx="13">
                  <c:v>3.3575449957702515</c:v>
                </c:pt>
                <c:pt idx="14">
                  <c:v>2.3949126338204838</c:v>
                </c:pt>
                <c:pt idx="15">
                  <c:v>1.6714798284764156</c:v>
                </c:pt>
                <c:pt idx="16">
                  <c:v>1.2339196639537937</c:v>
                </c:pt>
                <c:pt idx="17">
                  <c:v>0.5979988915142499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6412160"/>
        <c:axId val="136418048"/>
      </c:barChart>
      <c:catAx>
        <c:axId val="1364121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6418048"/>
        <c:crosses val="autoZero"/>
        <c:auto val="1"/>
        <c:lblAlgn val="ctr"/>
        <c:lblOffset val="100"/>
        <c:noMultiLvlLbl val="0"/>
      </c:catAx>
      <c:valAx>
        <c:axId val="13641804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4121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2.934380159977281E-2"/>
          <c:w val="0.86882846986563855"/>
          <c:h val="0.816049022002810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201432448"/>
        <c:axId val="201482624"/>
      </c:barChart>
      <c:catAx>
        <c:axId val="20143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1482624"/>
        <c:crosses val="autoZero"/>
        <c:auto val="1"/>
        <c:lblAlgn val="ctr"/>
        <c:lblOffset val="100"/>
        <c:noMultiLvlLbl val="0"/>
      </c:catAx>
      <c:valAx>
        <c:axId val="201482624"/>
        <c:scaling>
          <c:orientation val="minMax"/>
          <c:max val="5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1432448"/>
        <c:crosses val="autoZero"/>
        <c:crossBetween val="between"/>
        <c:majorUnit val="1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18529242292694784"/>
          <c:y val="0.93553164688043045"/>
          <c:w val="0.66075477487088863"/>
          <c:h val="4.8462643156057139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300108005762261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OBRAZ10!$A$41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OBRAZ10!$B$41:$C$41</c:f>
              <c:numCache>
                <c:formatCode>0.0</c:formatCode>
                <c:ptCount val="2"/>
                <c:pt idx="0">
                  <c:v>0.18790685188913497</c:v>
                </c:pt>
                <c:pt idx="1">
                  <c:v>0.14199503017394391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OBRAZ10!$A$42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OBRAZ10!$B$42:$C$42</c:f>
              <c:numCache>
                <c:formatCode>0.0</c:formatCode>
                <c:ptCount val="2"/>
                <c:pt idx="0">
                  <c:v>2.5367425005033217</c:v>
                </c:pt>
                <c:pt idx="1">
                  <c:v>0.58927937522186724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OBRAZ10!$A$43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OBRAZ10!$B$43:$C$43</c:f>
              <c:numCache>
                <c:formatCode>0.0</c:formatCode>
                <c:ptCount val="2"/>
                <c:pt idx="0">
                  <c:v>7.0867726998188036</c:v>
                </c:pt>
                <c:pt idx="1">
                  <c:v>2.6766063187788425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OBRAZ10!$A$44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OBRAZ10!$B$44:$C$44</c:f>
              <c:numCache>
                <c:formatCode>0.0</c:formatCode>
                <c:ptCount val="2"/>
                <c:pt idx="0">
                  <c:v>17.146500234883565</c:v>
                </c:pt>
                <c:pt idx="1">
                  <c:v>13.759318423855166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OBRAZ10!$A$45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OBRAZ10!$B$45:$C$45</c:f>
              <c:numCache>
                <c:formatCode>0.0</c:formatCode>
                <c:ptCount val="2"/>
                <c:pt idx="0">
                  <c:v>52.533387021005304</c:v>
                </c:pt>
                <c:pt idx="1">
                  <c:v>62.12282570110046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OBRAZ10!$A$46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OBRAZ10!$B$46:$C$46</c:f>
              <c:numCache>
                <c:formatCode>0.0</c:formatCode>
                <c:ptCount val="2"/>
                <c:pt idx="0">
                  <c:v>6.5767398161197237</c:v>
                </c:pt>
                <c:pt idx="1">
                  <c:v>6.9506567270145547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OBRAZ10!$A$47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OBRAZ10!$B$47:$C$47</c:f>
              <c:numCache>
                <c:formatCode>0.0</c:formatCode>
                <c:ptCount val="2"/>
                <c:pt idx="0">
                  <c:v>13.931950875780149</c:v>
                </c:pt>
                <c:pt idx="1">
                  <c:v>13.759318423855166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6456448"/>
        <c:axId val="136470528"/>
      </c:barChart>
      <c:catAx>
        <c:axId val="136456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470528"/>
        <c:crosses val="autoZero"/>
        <c:auto val="1"/>
        <c:lblAlgn val="ctr"/>
        <c:lblOffset val="100"/>
        <c:noMultiLvlLbl val="0"/>
      </c:catAx>
      <c:valAx>
        <c:axId val="136470528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456448"/>
        <c:crosses val="autoZero"/>
        <c:crossBetween val="between"/>
        <c:majorUnit val="10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6445705151328367"/>
          <c:y val="4.0814273951967933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129131965294133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OBRAZ11!$A$29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OBRAZ11!$B$28:$C$28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OBRAZ11!$B$29:$C$29</c:f>
              <c:numCache>
                <c:formatCode>0.0</c:formatCode>
                <c:ptCount val="2"/>
                <c:pt idx="0">
                  <c:v>41.379773169585931</c:v>
                </c:pt>
                <c:pt idx="1">
                  <c:v>38.445154419595312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OBRAZ11!$A$30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OBRAZ11!$B$28:$C$28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OBRAZ11!$B$30:$C$30</c:f>
              <c:numCache>
                <c:formatCode>0.0</c:formatCode>
                <c:ptCount val="2"/>
                <c:pt idx="0">
                  <c:v>14.07959197369304</c:v>
                </c:pt>
                <c:pt idx="1">
                  <c:v>14.597089101881433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OBRAZ11!$A$31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OBRAZ11!$B$28:$C$28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OBRAZ11!$B$31:$C$31</c:f>
              <c:numCache>
                <c:formatCode>0.0</c:formatCode>
                <c:ptCount val="2"/>
                <c:pt idx="0">
                  <c:v>44.54063485672102</c:v>
                </c:pt>
                <c:pt idx="1">
                  <c:v>46.957756478523251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6490368"/>
        <c:axId val="136504448"/>
      </c:barChart>
      <c:catAx>
        <c:axId val="136490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504448"/>
        <c:crosses val="autoZero"/>
        <c:auto val="1"/>
        <c:lblAlgn val="ctr"/>
        <c:lblOffset val="100"/>
        <c:noMultiLvlLbl val="0"/>
      </c:catAx>
      <c:valAx>
        <c:axId val="136504448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490368"/>
        <c:crosses val="autoZero"/>
        <c:crossBetween val="between"/>
        <c:majorUnit val="10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6445705151328367"/>
          <c:y val="9.0298814051368942E-2"/>
          <c:w val="0.32330772507414907"/>
          <c:h val="0.3406512242611334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11131134766366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9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OBRAZ12!$J$5:$J$10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OBRAZ12!$K$5:$K$10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3</c:v>
                </c:pt>
                <c:pt idx="4">
                  <c:v>20</c:v>
                </c:pt>
                <c:pt idx="5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9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OBRAZ12!$J$5:$J$10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OBRAZ12!$L$5:$L$10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13</c:v>
                </c:pt>
                <c:pt idx="3">
                  <c:v>4</c:v>
                </c:pt>
                <c:pt idx="4">
                  <c:v>5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6662016"/>
        <c:axId val="136672000"/>
      </c:barChart>
      <c:catAx>
        <c:axId val="136662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72000"/>
        <c:crosses val="autoZero"/>
        <c:auto val="1"/>
        <c:lblAlgn val="ctr"/>
        <c:lblOffset val="100"/>
        <c:noMultiLvlLbl val="0"/>
      </c:catAx>
      <c:valAx>
        <c:axId val="136672000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6201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70075159399554265"/>
          <c:y val="0.58173560201526531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832163438460032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EDC1D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OBRAZ12!$J$15:$J$19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OBRAZ12!$K$15:$K$19</c:f>
              <c:numCache>
                <c:formatCode>General</c:formatCode>
                <c:ptCount val="5"/>
                <c:pt idx="0">
                  <c:v>1.43</c:v>
                </c:pt>
                <c:pt idx="1">
                  <c:v>0.32</c:v>
                </c:pt>
                <c:pt idx="3">
                  <c:v>0.64</c:v>
                </c:pt>
                <c:pt idx="4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6839552"/>
        <c:axId val="136841088"/>
      </c:barChart>
      <c:catAx>
        <c:axId val="136839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841088"/>
        <c:crosses val="autoZero"/>
        <c:auto val="1"/>
        <c:lblAlgn val="ctr"/>
        <c:lblOffset val="100"/>
        <c:noMultiLvlLbl val="0"/>
      </c:catAx>
      <c:valAx>
        <c:axId val="13684108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83955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78906386701663"/>
          <c:y val="3.30507765909221E-2"/>
          <c:w val="0.66035940507436575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EDC1D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20</c:v>
                </c:pt>
                <c:pt idx="1">
                  <c:v>64.612954186413901</c:v>
                </c:pt>
                <c:pt idx="2">
                  <c:v>17.237442922374431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80</c:v>
                </c:pt>
                <c:pt idx="1">
                  <c:v>35.387045813586099</c:v>
                </c:pt>
                <c:pt idx="2">
                  <c:v>82.762557077625573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6863104"/>
        <c:axId val="136881280"/>
      </c:barChart>
      <c:catAx>
        <c:axId val="13686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881280"/>
        <c:crosses val="autoZero"/>
        <c:auto val="1"/>
        <c:lblAlgn val="ctr"/>
        <c:lblOffset val="100"/>
        <c:noMultiLvlLbl val="0"/>
      </c:catAx>
      <c:valAx>
        <c:axId val="136881280"/>
        <c:scaling>
          <c:orientation val="minMax"/>
          <c:max val="1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6863104"/>
        <c:crosses val="autoZero"/>
        <c:crossBetween val="between"/>
        <c:majorUnit val="20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452641835908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070080"/>
        <c:axId val="137071616"/>
      </c:barChart>
      <c:catAx>
        <c:axId val="13707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071616"/>
        <c:crosses val="autoZero"/>
        <c:auto val="1"/>
        <c:lblAlgn val="ctr"/>
        <c:lblOffset val="100"/>
        <c:noMultiLvlLbl val="0"/>
      </c:catAx>
      <c:valAx>
        <c:axId val="13707161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070080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150</c:v>
                </c:pt>
                <c:pt idx="1">
                  <c:v>144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157</c:v>
                </c:pt>
                <c:pt idx="1">
                  <c:v>146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137093888"/>
        <c:axId val="137095424"/>
      </c:barChart>
      <c:catAx>
        <c:axId val="13709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095424"/>
        <c:crosses val="autoZero"/>
        <c:auto val="1"/>
        <c:lblAlgn val="ctr"/>
        <c:lblOffset val="100"/>
        <c:noMultiLvlLbl val="0"/>
      </c:catAx>
      <c:valAx>
        <c:axId val="13709542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709388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185</c:v>
                </c:pt>
                <c:pt idx="1">
                  <c:v>163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213</c:v>
                </c:pt>
                <c:pt idx="1">
                  <c:v>169</c:v>
                </c:pt>
                <c:pt idx="2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137597312"/>
        <c:axId val="137598848"/>
      </c:barChart>
      <c:catAx>
        <c:axId val="13759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598848"/>
        <c:crosses val="autoZero"/>
        <c:auto val="1"/>
        <c:lblAlgn val="ctr"/>
        <c:lblOffset val="100"/>
        <c:noMultiLvlLbl val="0"/>
      </c:catAx>
      <c:valAx>
        <c:axId val="13759884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7597312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'DEM6'!$A$22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'DEM6'!$B$22:$C$22</c:f>
              <c:numCache>
                <c:formatCode>0.0</c:formatCode>
                <c:ptCount val="2"/>
                <c:pt idx="0">
                  <c:v>16.31504922644163</c:v>
                </c:pt>
                <c:pt idx="1">
                  <c:v>19.622000424718625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'DEM6'!$A$23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'DEM6'!$B$23:$C$23</c:f>
              <c:numCache>
                <c:formatCode>0.0</c:formatCode>
                <c:ptCount val="2"/>
                <c:pt idx="0">
                  <c:v>22.550398499765588</c:v>
                </c:pt>
                <c:pt idx="1">
                  <c:v>26.173285198555956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'DEM6'!$A$24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'DEM6'!$B$24:$C$24</c:f>
              <c:numCache>
                <c:formatCode>0.0</c:formatCode>
                <c:ptCount val="2"/>
                <c:pt idx="0">
                  <c:v>19.831223628691983</c:v>
                </c:pt>
                <c:pt idx="1">
                  <c:v>20.864302399660225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'DEM6'!$A$25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'DEM6'!$B$25:$C$25</c:f>
              <c:numCache>
                <c:formatCode>0.0</c:formatCode>
                <c:ptCount val="2"/>
                <c:pt idx="0">
                  <c:v>22.362869198312236</c:v>
                </c:pt>
                <c:pt idx="1">
                  <c:v>21.214695264387341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'DEM6'!$A$26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'DEM6'!$B$26:$C$26</c:f>
              <c:numCache>
                <c:formatCode>0.0</c:formatCode>
                <c:ptCount val="2"/>
                <c:pt idx="0">
                  <c:v>10.87669948429442</c:v>
                </c:pt>
                <c:pt idx="1">
                  <c:v>7.9316203015502227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'DEM6'!$A$27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'DEM6'!$B$27:$C$27</c:f>
              <c:numCache>
                <c:formatCode>0.0</c:formatCode>
                <c:ptCount val="2"/>
                <c:pt idx="0">
                  <c:v>8.0637599624941387</c:v>
                </c:pt>
                <c:pt idx="1">
                  <c:v>4.194096411127628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7656576"/>
        <c:axId val="137674752"/>
      </c:barChart>
      <c:catAx>
        <c:axId val="137656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674752"/>
        <c:crosses val="autoZero"/>
        <c:auto val="1"/>
        <c:lblAlgn val="ctr"/>
        <c:lblOffset val="100"/>
        <c:noMultiLvlLbl val="0"/>
      </c:catAx>
      <c:valAx>
        <c:axId val="137674752"/>
        <c:scaling>
          <c:orientation val="minMax"/>
          <c:max val="1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656576"/>
        <c:crosses val="autoZero"/>
        <c:crossBetween val="between"/>
        <c:majorUnit val="20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32566787760476"/>
          <c:y val="0.18239657895730599"/>
          <c:w val="0.51734866424479065"/>
          <c:h val="0.78404407561401224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bubble3D val="0"/>
            <c:spPr>
              <a:solidFill>
                <a:srgbClr val="7F7F7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dLbl>
              <c:idx val="0"/>
              <c:layout>
                <c:manualLayout>
                  <c:x val="5.3235163717224761E-2"/>
                  <c:y val="1.55377296729976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6C-4C00-BEEF-692C029041EA}"/>
                </c:ext>
              </c:extLst>
            </c:dLbl>
            <c:dLbl>
              <c:idx val="1"/>
              <c:layout>
                <c:manualLayout>
                  <c:x val="-2.2451402087579349E-2"/>
                  <c:y val="3.183071365346783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6C-4C00-BEEF-692C029041EA}"/>
                </c:ext>
              </c:extLst>
            </c:dLbl>
            <c:dLbl>
              <c:idx val="2"/>
              <c:layout>
                <c:manualLayout>
                  <c:x val="-6.2505584979326984E-2"/>
                  <c:y val="2.95356520725708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C-4C00-BEEF-692C029041EA}"/>
                </c:ext>
              </c:extLst>
            </c:dLbl>
            <c:dLbl>
              <c:idx val="3"/>
              <c:layout>
                <c:manualLayout>
                  <c:x val="-2.0234809715458202E-3"/>
                  <c:y val="-2.19954867029622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6C-4C00-BEEF-692C029041EA}"/>
                </c:ext>
              </c:extLst>
            </c:dLbl>
            <c:dLbl>
              <c:idx val="4"/>
              <c:layout>
                <c:manualLayout>
                  <c:x val="0.15788178059451674"/>
                  <c:y val="1.78992015464483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6C-4C00-BEEF-692C029041EA}"/>
                </c:ext>
              </c:extLst>
            </c:dLbl>
            <c:numFmt formatCode="#,0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48.65</c:v>
                </c:pt>
                <c:pt idx="1">
                  <c:v>42.82</c:v>
                </c:pt>
                <c:pt idx="2">
                  <c:v>7.48</c:v>
                </c:pt>
                <c:pt idx="3">
                  <c:v>0.81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9088075638272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202781440"/>
        <c:axId val="202783360"/>
      </c:barChart>
      <c:catAx>
        <c:axId val="202781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2783360"/>
        <c:crosses val="autoZero"/>
        <c:auto val="1"/>
        <c:lblAlgn val="ctr"/>
        <c:lblOffset val="100"/>
        <c:noMultiLvlLbl val="0"/>
      </c:catAx>
      <c:valAx>
        <c:axId val="20278336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2781440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76156707601875384"/>
          <c:y val="0.11752838423606142"/>
          <c:w val="0.18376139769694141"/>
          <c:h val="0.15572605981070556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3.3911306277111447E-2"/>
          <c:w val="0.88504407638700333"/>
          <c:h val="0.8035865393718276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'EKO2'!$A$14:$A$16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'EKO2'!$B$14:$B$16</c:f>
              <c:numCache>
                <c:formatCode>General</c:formatCode>
                <c:ptCount val="3"/>
                <c:pt idx="0">
                  <c:v>40156</c:v>
                </c:pt>
                <c:pt idx="1">
                  <c:v>44811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251904"/>
        <c:axId val="140253440"/>
      </c:barChart>
      <c:catAx>
        <c:axId val="14025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253440"/>
        <c:crosses val="autoZero"/>
        <c:auto val="1"/>
        <c:lblAlgn val="ctr"/>
        <c:lblOffset val="100"/>
        <c:noMultiLvlLbl val="0"/>
      </c:catAx>
      <c:valAx>
        <c:axId val="14025344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251904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5.6213550573481423E-2"/>
          <c:w val="0.85051534075481949"/>
          <c:h val="0.7811223030295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'EKO2'!$B$28</c:f>
              <c:strCache>
                <c:ptCount val="1"/>
                <c:pt idx="0">
                  <c:v> by municipalities of work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'EKO2'!$A$29:$A$31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'EKO2'!$B$29:$B$31</c:f>
              <c:numCache>
                <c:formatCode>General</c:formatCode>
                <c:ptCount val="3"/>
                <c:pt idx="0">
                  <c:v>7733</c:v>
                </c:pt>
                <c:pt idx="1">
                  <c:v>7823</c:v>
                </c:pt>
                <c:pt idx="2">
                  <c:v>7754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C-4B47-BC1A-D5DEFF63B688}"/>
            </c:ext>
          </c:extLst>
        </c:ser>
        <c:ser>
          <c:idx val="1"/>
          <c:order val="1"/>
          <c:tx>
            <c:strRef>
              <c:f>'EKO2'!$C$28</c:f>
              <c:strCache>
                <c:ptCount val="1"/>
                <c:pt idx="0">
                  <c:v> by municipalities of residence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'EKO2'!$A$29:$A$31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'EKO2'!$C$29:$C$31</c:f>
              <c:numCache>
                <c:formatCode>General</c:formatCode>
                <c:ptCount val="3"/>
                <c:pt idx="0">
                  <c:v>10364</c:v>
                </c:pt>
                <c:pt idx="1">
                  <c:v>11258</c:v>
                </c:pt>
                <c:pt idx="2">
                  <c:v>2843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6-4871-ABF0-2FD2A7FD0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292096"/>
        <c:axId val="140293632"/>
      </c:barChart>
      <c:catAx>
        <c:axId val="14029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293632"/>
        <c:crosses val="autoZero"/>
        <c:auto val="1"/>
        <c:lblAlgn val="ctr"/>
        <c:lblOffset val="100"/>
        <c:noMultiLvlLbl val="0"/>
      </c:catAx>
      <c:valAx>
        <c:axId val="14029363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29209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11209865146167074"/>
          <c:y val="0.90683537022072713"/>
          <c:w val="0.8516645850303195"/>
          <c:h val="7.485769976843587E-2"/>
        </c:manualLayout>
      </c:layout>
      <c:overlay val="0"/>
      <c:txPr>
        <a:bodyPr/>
        <a:lstStyle/>
        <a:p>
          <a:pPr>
            <a:defRPr lang="en-US" sz="11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91.9</c:v>
                </c:pt>
                <c:pt idx="1">
                  <c:v>4</c:v>
                </c:pt>
                <c:pt idx="2">
                  <c:v>0.4</c:v>
                </c:pt>
                <c:pt idx="3">
                  <c:v>3.6999999999999886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58541910423846"/>
          <c:y val="4.0835285374274451E-2"/>
          <c:w val="0.78675166545446884"/>
          <c:h val="0.7505562140753910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91.00946372239747</c:v>
                </c:pt>
                <c:pt idx="1">
                  <c:v>91.491154170176912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8.9905362776025228</c:v>
                </c:pt>
                <c:pt idx="1">
                  <c:v>8.508845829823084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0417664"/>
        <c:axId val="140431744"/>
      </c:barChart>
      <c:catAx>
        <c:axId val="1404176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431744"/>
        <c:crosses val="autoZero"/>
        <c:auto val="1"/>
        <c:lblAlgn val="ctr"/>
        <c:lblOffset val="100"/>
        <c:noMultiLvlLbl val="0"/>
      </c:catAx>
      <c:valAx>
        <c:axId val="140431744"/>
        <c:scaling>
          <c:orientation val="minMax"/>
          <c:max val="100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417664"/>
        <c:crosses val="autoZero"/>
        <c:crossBetween val="between"/>
        <c:majorUnit val="20"/>
      </c:valAx>
      <c:spPr>
        <a:noFill/>
        <a:ln cap="flat">
          <a:solidFill>
            <a:srgbClr val="7F7F7F"/>
          </a:solidFill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444416"/>
        <c:axId val="140445952"/>
      </c:barChart>
      <c:catAx>
        <c:axId val="1404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45952"/>
        <c:crosses val="autoZero"/>
        <c:auto val="1"/>
        <c:lblAlgn val="ctr"/>
        <c:lblOffset val="100"/>
        <c:noMultiLvlLbl val="0"/>
      </c:catAx>
      <c:valAx>
        <c:axId val="14044595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44416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093259326763592E-2"/>
          <c:y val="4.5790580598433446E-2"/>
          <c:w val="0.89142606521806511"/>
          <c:h val="0.854165384438826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474624"/>
        <c:axId val="140488704"/>
      </c:barChart>
      <c:catAx>
        <c:axId val="14047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88704"/>
        <c:crosses val="autoZero"/>
        <c:auto val="1"/>
        <c:lblAlgn val="ctr"/>
        <c:lblOffset val="100"/>
        <c:noMultiLvlLbl val="0"/>
      </c:catAx>
      <c:valAx>
        <c:axId val="14048870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474624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'DEM9'!$A$15:$A$17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'DEM9'!$B$15:$B$17</c:f>
              <c:numCache>
                <c:formatCode>General</c:formatCode>
                <c:ptCount val="3"/>
                <c:pt idx="0">
                  <c:v>14.7</c:v>
                </c:pt>
                <c:pt idx="1">
                  <c:v>2.9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4-4D7F-ABF8-6A1F0BDFB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525568"/>
        <c:axId val="140527104"/>
      </c:barChart>
      <c:catAx>
        <c:axId val="14052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527104"/>
        <c:crosses val="autoZero"/>
        <c:auto val="1"/>
        <c:lblAlgn val="ctr"/>
        <c:lblOffset val="100"/>
        <c:noMultiLvlLbl val="0"/>
      </c:catAx>
      <c:valAx>
        <c:axId val="14052710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525568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3.6552375734350835E-2"/>
          <c:w val="0.92417798168929666"/>
          <c:h val="0.80434928790896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67B1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19.350000000000001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140540928"/>
        <c:axId val="140571392"/>
      </c:barChart>
      <c:catAx>
        <c:axId val="1405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571392"/>
        <c:crosses val="autoZero"/>
        <c:auto val="1"/>
        <c:lblAlgn val="ctr"/>
        <c:lblOffset val="100"/>
        <c:noMultiLvlLbl val="0"/>
      </c:catAx>
      <c:valAx>
        <c:axId val="14057139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054092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7526993499590822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592256"/>
        <c:axId val="140593792"/>
      </c:barChart>
      <c:catAx>
        <c:axId val="14059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93792"/>
        <c:crosses val="autoZero"/>
        <c:auto val="1"/>
        <c:lblAlgn val="ctr"/>
        <c:lblOffset val="100"/>
        <c:noMultiLvlLbl val="0"/>
      </c:catAx>
      <c:valAx>
        <c:axId val="14059379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592256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5.388697496615575E-2"/>
          <c:w val="0.87155615304184542"/>
          <c:h val="0.79652745612169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79510144"/>
        <c:axId val="79528320"/>
      </c:barChart>
      <c:catAx>
        <c:axId val="79510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79528320"/>
        <c:crosses val="autoZero"/>
        <c:auto val="1"/>
        <c:lblAlgn val="ctr"/>
        <c:lblOffset val="100"/>
        <c:noMultiLvlLbl val="0"/>
      </c:catAx>
      <c:valAx>
        <c:axId val="7952832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7951014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77783198181046187"/>
          <c:y val="0.1207746814859286"/>
          <c:w val="0.16314298035276267"/>
          <c:h val="0.1651566777128612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26" Type="http://schemas.openxmlformats.org/officeDocument/2006/relationships/chart" Target="../charts/chart25.xml"/><Relationship Id="rId39" Type="http://schemas.openxmlformats.org/officeDocument/2006/relationships/image" Target="../media/image3.png"/><Relationship Id="rId21" Type="http://schemas.openxmlformats.org/officeDocument/2006/relationships/chart" Target="../charts/chart20.xml"/><Relationship Id="rId34" Type="http://schemas.openxmlformats.org/officeDocument/2006/relationships/chart" Target="../charts/chart33.xml"/><Relationship Id="rId42" Type="http://schemas.openxmlformats.org/officeDocument/2006/relationships/image" Target="../media/image6.png"/><Relationship Id="rId47" Type="http://schemas.openxmlformats.org/officeDocument/2006/relationships/chart" Target="../charts/chart36.xml"/><Relationship Id="rId50" Type="http://schemas.openxmlformats.org/officeDocument/2006/relationships/chart" Target="../charts/chart39.xml"/><Relationship Id="rId55" Type="http://schemas.openxmlformats.org/officeDocument/2006/relationships/image" Target="../media/image15.png"/><Relationship Id="rId63" Type="http://schemas.openxmlformats.org/officeDocument/2006/relationships/image" Target="../media/image18.jpg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8.xml"/><Relationship Id="rId11" Type="http://schemas.openxmlformats.org/officeDocument/2006/relationships/chart" Target="../charts/chart10.xml"/><Relationship Id="rId24" Type="http://schemas.openxmlformats.org/officeDocument/2006/relationships/chart" Target="../charts/chart23.xml"/><Relationship Id="rId32" Type="http://schemas.openxmlformats.org/officeDocument/2006/relationships/chart" Target="../charts/chart31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1.xml"/><Relationship Id="rId5" Type="http://schemas.openxmlformats.org/officeDocument/2006/relationships/chart" Target="../charts/chart4.xml"/><Relationship Id="rId61" Type="http://schemas.openxmlformats.org/officeDocument/2006/relationships/image" Target="../media/image17.png"/><Relationship Id="rId19" Type="http://schemas.openxmlformats.org/officeDocument/2006/relationships/chart" Target="../charts/chart1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30" Type="http://schemas.openxmlformats.org/officeDocument/2006/relationships/chart" Target="../charts/chart29.xml"/><Relationship Id="rId35" Type="http://schemas.openxmlformats.org/officeDocument/2006/relationships/chart" Target="../charts/chart34.xml"/><Relationship Id="rId43" Type="http://schemas.openxmlformats.org/officeDocument/2006/relationships/image" Target="../media/image7.png"/><Relationship Id="rId48" Type="http://schemas.openxmlformats.org/officeDocument/2006/relationships/chart" Target="../charts/chart37.xml"/><Relationship Id="rId56" Type="http://schemas.openxmlformats.org/officeDocument/2006/relationships/image" Target="../media/image16.png"/><Relationship Id="rId64" Type="http://schemas.openxmlformats.org/officeDocument/2006/relationships/image" Target="../media/image19.gif"/><Relationship Id="rId8" Type="http://schemas.openxmlformats.org/officeDocument/2006/relationships/chart" Target="../charts/chart7.xml"/><Relationship Id="rId51" Type="http://schemas.openxmlformats.org/officeDocument/2006/relationships/image" Target="../media/image11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2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2.xml"/><Relationship Id="rId20" Type="http://schemas.openxmlformats.org/officeDocument/2006/relationships/chart" Target="../charts/chart19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4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chart" Target="../charts/chart35.xml"/><Relationship Id="rId49" Type="http://schemas.openxmlformats.org/officeDocument/2006/relationships/chart" Target="../charts/chart38.xml"/><Relationship Id="rId57" Type="http://schemas.openxmlformats.org/officeDocument/2006/relationships/chart" Target="../charts/chart40.xml"/><Relationship Id="rId10" Type="http://schemas.openxmlformats.org/officeDocument/2006/relationships/chart" Target="../charts/chart9.xml"/><Relationship Id="rId31" Type="http://schemas.openxmlformats.org/officeDocument/2006/relationships/chart" Target="../charts/chart30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3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26" Type="http://schemas.openxmlformats.org/officeDocument/2006/relationships/chart" Target="../charts/chart69.xml"/><Relationship Id="rId39" Type="http://schemas.openxmlformats.org/officeDocument/2006/relationships/image" Target="../media/image5.png"/><Relationship Id="rId21" Type="http://schemas.openxmlformats.org/officeDocument/2006/relationships/chart" Target="../charts/chart64.xml"/><Relationship Id="rId34" Type="http://schemas.openxmlformats.org/officeDocument/2006/relationships/chart" Target="../charts/chart77.xml"/><Relationship Id="rId42" Type="http://schemas.openxmlformats.org/officeDocument/2006/relationships/image" Target="../media/image8.jpeg"/><Relationship Id="rId47" Type="http://schemas.openxmlformats.org/officeDocument/2006/relationships/chart" Target="../charts/chart79.xml"/><Relationship Id="rId50" Type="http://schemas.openxmlformats.org/officeDocument/2006/relationships/image" Target="../media/image11.png"/><Relationship Id="rId55" Type="http://schemas.openxmlformats.org/officeDocument/2006/relationships/image" Target="../media/image16.png"/><Relationship Id="rId63" Type="http://schemas.openxmlformats.org/officeDocument/2006/relationships/image" Target="../media/image17.png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29" Type="http://schemas.openxmlformats.org/officeDocument/2006/relationships/chart" Target="../charts/chart72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32" Type="http://schemas.openxmlformats.org/officeDocument/2006/relationships/chart" Target="../charts/chart75.xml"/><Relationship Id="rId37" Type="http://schemas.openxmlformats.org/officeDocument/2006/relationships/image" Target="../media/image3.png"/><Relationship Id="rId40" Type="http://schemas.openxmlformats.org/officeDocument/2006/relationships/image" Target="../media/image6.png"/><Relationship Id="rId45" Type="http://schemas.openxmlformats.org/officeDocument/2006/relationships/image" Target="../media/image10.png"/><Relationship Id="rId53" Type="http://schemas.openxmlformats.org/officeDocument/2006/relationships/image" Target="../media/image14.png"/><Relationship Id="rId58" Type="http://schemas.openxmlformats.org/officeDocument/2006/relationships/chart" Target="../charts/chart84.xml"/><Relationship Id="rId5" Type="http://schemas.openxmlformats.org/officeDocument/2006/relationships/chart" Target="../charts/chart48.xml"/><Relationship Id="rId61" Type="http://schemas.openxmlformats.org/officeDocument/2006/relationships/chart" Target="../charts/chart87.xml"/><Relationship Id="rId19" Type="http://schemas.openxmlformats.org/officeDocument/2006/relationships/chart" Target="../charts/chart6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Relationship Id="rId27" Type="http://schemas.openxmlformats.org/officeDocument/2006/relationships/chart" Target="../charts/chart70.xml"/><Relationship Id="rId30" Type="http://schemas.openxmlformats.org/officeDocument/2006/relationships/chart" Target="../charts/chart73.xml"/><Relationship Id="rId35" Type="http://schemas.openxmlformats.org/officeDocument/2006/relationships/hyperlink" Target="http://devinfo.stat.gov.rs/vitalna" TargetMode="External"/><Relationship Id="rId43" Type="http://schemas.openxmlformats.org/officeDocument/2006/relationships/image" Target="../media/image9.png"/><Relationship Id="rId48" Type="http://schemas.openxmlformats.org/officeDocument/2006/relationships/chart" Target="../charts/chart80.xml"/><Relationship Id="rId56" Type="http://schemas.openxmlformats.org/officeDocument/2006/relationships/chart" Target="../charts/chart82.xml"/><Relationship Id="rId64" Type="http://schemas.openxmlformats.org/officeDocument/2006/relationships/image" Target="../media/image18.jpg"/><Relationship Id="rId8" Type="http://schemas.openxmlformats.org/officeDocument/2006/relationships/chart" Target="../charts/chart51.xml"/><Relationship Id="rId51" Type="http://schemas.openxmlformats.org/officeDocument/2006/relationships/image" Target="../media/image12.png"/><Relationship Id="rId3" Type="http://schemas.openxmlformats.org/officeDocument/2006/relationships/chart" Target="../charts/chart46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chart" Target="../charts/chart68.xml"/><Relationship Id="rId33" Type="http://schemas.openxmlformats.org/officeDocument/2006/relationships/chart" Target="../charts/chart76.xml"/><Relationship Id="rId38" Type="http://schemas.openxmlformats.org/officeDocument/2006/relationships/image" Target="../media/image4.png"/><Relationship Id="rId46" Type="http://schemas.openxmlformats.org/officeDocument/2006/relationships/chart" Target="../charts/chart78.xml"/><Relationship Id="rId59" Type="http://schemas.openxmlformats.org/officeDocument/2006/relationships/chart" Target="../charts/chart85.xml"/><Relationship Id="rId20" Type="http://schemas.openxmlformats.org/officeDocument/2006/relationships/chart" Target="../charts/chart63.xml"/><Relationship Id="rId41" Type="http://schemas.openxmlformats.org/officeDocument/2006/relationships/image" Target="../media/image7.png"/><Relationship Id="rId54" Type="http://schemas.openxmlformats.org/officeDocument/2006/relationships/image" Target="../media/image15.png"/><Relationship Id="rId62" Type="http://schemas.openxmlformats.org/officeDocument/2006/relationships/chart" Target="../charts/chart88.xml"/><Relationship Id="rId1" Type="http://schemas.openxmlformats.org/officeDocument/2006/relationships/image" Target="../media/image1.png"/><Relationship Id="rId6" Type="http://schemas.openxmlformats.org/officeDocument/2006/relationships/chart" Target="../charts/chart49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28" Type="http://schemas.openxmlformats.org/officeDocument/2006/relationships/chart" Target="../charts/chart71.xml"/><Relationship Id="rId36" Type="http://schemas.openxmlformats.org/officeDocument/2006/relationships/image" Target="../media/image2.emf"/><Relationship Id="rId49" Type="http://schemas.openxmlformats.org/officeDocument/2006/relationships/chart" Target="../charts/chart81.xml"/><Relationship Id="rId57" Type="http://schemas.openxmlformats.org/officeDocument/2006/relationships/chart" Target="../charts/chart83.xml"/><Relationship Id="rId10" Type="http://schemas.openxmlformats.org/officeDocument/2006/relationships/chart" Target="../charts/chart53.xml"/><Relationship Id="rId31" Type="http://schemas.openxmlformats.org/officeDocument/2006/relationships/chart" Target="../charts/chart74.xml"/><Relationship Id="rId44" Type="http://schemas.openxmlformats.org/officeDocument/2006/relationships/image" Target="../media/image19.gif"/><Relationship Id="rId52" Type="http://schemas.openxmlformats.org/officeDocument/2006/relationships/image" Target="../media/image13.jpeg"/><Relationship Id="rId60" Type="http://schemas.openxmlformats.org/officeDocument/2006/relationships/chart" Target="../charts/chart86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423556</xdr:colOff>
      <xdr:row>73</xdr:row>
      <xdr:rowOff>47625</xdr:rowOff>
    </xdr:from>
    <xdr:to>
      <xdr:col>1</xdr:col>
      <xdr:colOff>511966</xdr:colOff>
      <xdr:row>74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423556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122</xdr:row>
      <xdr:rowOff>56129</xdr:rowOff>
    </xdr:from>
    <xdr:to>
      <xdr:col>4</xdr:col>
      <xdr:colOff>226219</xdr:colOff>
      <xdr:row>134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227919</xdr:colOff>
      <xdr:row>122</xdr:row>
      <xdr:rowOff>83345</xdr:rowOff>
    </xdr:from>
    <xdr:to>
      <xdr:col>10</xdr:col>
      <xdr:colOff>245731</xdr:colOff>
      <xdr:row>134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527269</xdr:colOff>
      <xdr:row>121</xdr:row>
      <xdr:rowOff>15305</xdr:rowOff>
    </xdr:from>
    <xdr:to>
      <xdr:col>9</xdr:col>
      <xdr:colOff>345281</xdr:colOff>
      <xdr:row>122</xdr:row>
      <xdr:rowOff>23810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54238" y="47676024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785811</xdr:colOff>
      <xdr:row>175</xdr:row>
      <xdr:rowOff>190412</xdr:rowOff>
    </xdr:from>
    <xdr:to>
      <xdr:col>10</xdr:col>
      <xdr:colOff>81818</xdr:colOff>
      <xdr:row>188</xdr:row>
      <xdr:rowOff>83344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416709</xdr:colOff>
      <xdr:row>174</xdr:row>
      <xdr:rowOff>89370</xdr:rowOff>
    </xdr:from>
    <xdr:to>
      <xdr:col>9</xdr:col>
      <xdr:colOff>869156</xdr:colOff>
      <xdr:row>175</xdr:row>
      <xdr:rowOff>83256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6643678" y="6525227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194</xdr:row>
      <xdr:rowOff>292554</xdr:rowOff>
    </xdr:from>
    <xdr:to>
      <xdr:col>3</xdr:col>
      <xdr:colOff>95249</xdr:colOff>
      <xdr:row>206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459235</xdr:colOff>
      <xdr:row>193</xdr:row>
      <xdr:rowOff>0</xdr:rowOff>
    </xdr:from>
    <xdr:to>
      <xdr:col>2</xdr:col>
      <xdr:colOff>750089</xdr:colOff>
      <xdr:row>194</xdr:row>
      <xdr:rowOff>202408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459235" y="71044594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194</xdr:row>
      <xdr:rowOff>273844</xdr:rowOff>
    </xdr:from>
    <xdr:to>
      <xdr:col>9</xdr:col>
      <xdr:colOff>928688</xdr:colOff>
      <xdr:row>206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5</xdr:col>
      <xdr:colOff>267016</xdr:colOff>
      <xdr:row>193</xdr:row>
      <xdr:rowOff>0</xdr:rowOff>
    </xdr:from>
    <xdr:to>
      <xdr:col>9</xdr:col>
      <xdr:colOff>869154</xdr:colOff>
      <xdr:row>194</xdr:row>
      <xdr:rowOff>202408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47407287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442249</xdr:colOff>
      <xdr:row>362</xdr:row>
      <xdr:rowOff>95257</xdr:rowOff>
    </xdr:from>
    <xdr:to>
      <xdr:col>3</xdr:col>
      <xdr:colOff>47652</xdr:colOff>
      <xdr:row>363</xdr:row>
      <xdr:rowOff>285750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42249" y="129790038"/>
          <a:ext cx="4927497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440561</xdr:colOff>
      <xdr:row>364</xdr:row>
      <xdr:rowOff>154781</xdr:rowOff>
    </xdr:from>
    <xdr:to>
      <xdr:col>2</xdr:col>
      <xdr:colOff>511999</xdr:colOff>
      <xdr:row>376</xdr:row>
      <xdr:rowOff>226218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102052</xdr:colOff>
      <xdr:row>384</xdr:row>
      <xdr:rowOff>1697</xdr:rowOff>
    </xdr:from>
    <xdr:to>
      <xdr:col>10</xdr:col>
      <xdr:colOff>309562</xdr:colOff>
      <xdr:row>396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481340</xdr:colOff>
      <xdr:row>382</xdr:row>
      <xdr:rowOff>185057</xdr:rowOff>
    </xdr:from>
    <xdr:to>
      <xdr:col>9</xdr:col>
      <xdr:colOff>916780</xdr:colOff>
      <xdr:row>383</xdr:row>
      <xdr:rowOff>254794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494121" y="136380651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429</xdr:row>
      <xdr:rowOff>13606</xdr:rowOff>
    </xdr:from>
    <xdr:to>
      <xdr:col>4</xdr:col>
      <xdr:colOff>721012</xdr:colOff>
      <xdr:row>442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564687</xdr:colOff>
      <xdr:row>427</xdr:row>
      <xdr:rowOff>285751</xdr:rowOff>
    </xdr:from>
    <xdr:to>
      <xdr:col>2</xdr:col>
      <xdr:colOff>345274</xdr:colOff>
      <xdr:row>428</xdr:row>
      <xdr:rowOff>285755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80876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429</xdr:row>
      <xdr:rowOff>0</xdr:rowOff>
    </xdr:from>
    <xdr:to>
      <xdr:col>10</xdr:col>
      <xdr:colOff>619124</xdr:colOff>
      <xdr:row>442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673542</xdr:colOff>
      <xdr:row>427</xdr:row>
      <xdr:rowOff>285752</xdr:rowOff>
    </xdr:from>
    <xdr:to>
      <xdr:col>9</xdr:col>
      <xdr:colOff>666745</xdr:colOff>
      <xdr:row>428</xdr:row>
      <xdr:rowOff>275546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80877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750085</xdr:colOff>
      <xdr:row>499</xdr:row>
      <xdr:rowOff>188800</xdr:rowOff>
    </xdr:from>
    <xdr:to>
      <xdr:col>10</xdr:col>
      <xdr:colOff>380995</xdr:colOff>
      <xdr:row>500</xdr:row>
      <xdr:rowOff>440531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62866" y="176484644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501</xdr:row>
      <xdr:rowOff>47625</xdr:rowOff>
    </xdr:from>
    <xdr:to>
      <xdr:col>9</xdr:col>
      <xdr:colOff>904875</xdr:colOff>
      <xdr:row>510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452438</xdr:colOff>
      <xdr:row>536</xdr:row>
      <xdr:rowOff>166687</xdr:rowOff>
    </xdr:from>
    <xdr:to>
      <xdr:col>10</xdr:col>
      <xdr:colOff>214313</xdr:colOff>
      <xdr:row>544</xdr:row>
      <xdr:rowOff>13606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661644</xdr:colOff>
      <xdr:row>534</xdr:row>
      <xdr:rowOff>182335</xdr:rowOff>
    </xdr:from>
    <xdr:to>
      <xdr:col>10</xdr:col>
      <xdr:colOff>130966</xdr:colOff>
      <xdr:row>536</xdr:row>
      <xdr:rowOff>102396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674425" y="188717804"/>
          <a:ext cx="4124666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552</xdr:row>
      <xdr:rowOff>285751</xdr:rowOff>
    </xdr:from>
    <xdr:to>
      <xdr:col>4</xdr:col>
      <xdr:colOff>738188</xdr:colOff>
      <xdr:row>562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551</xdr:row>
      <xdr:rowOff>102052</xdr:rowOff>
    </xdr:from>
    <xdr:to>
      <xdr:col>4</xdr:col>
      <xdr:colOff>631029</xdr:colOff>
      <xdr:row>552</xdr:row>
      <xdr:rowOff>251729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50378" y="170206646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577</xdr:row>
      <xdr:rowOff>47626</xdr:rowOff>
    </xdr:from>
    <xdr:to>
      <xdr:col>4</xdr:col>
      <xdr:colOff>226215</xdr:colOff>
      <xdr:row>578</xdr:row>
      <xdr:rowOff>35719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02561032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578</xdr:row>
      <xdr:rowOff>95247</xdr:rowOff>
    </xdr:from>
    <xdr:to>
      <xdr:col>2</xdr:col>
      <xdr:colOff>55013</xdr:colOff>
      <xdr:row>588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6</xdr:col>
      <xdr:colOff>464342</xdr:colOff>
      <xdr:row>576</xdr:row>
      <xdr:rowOff>178593</xdr:rowOff>
    </xdr:from>
    <xdr:to>
      <xdr:col>10</xdr:col>
      <xdr:colOff>35716</xdr:colOff>
      <xdr:row>578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845339</xdr:colOff>
      <xdr:row>606</xdr:row>
      <xdr:rowOff>203768</xdr:rowOff>
    </xdr:from>
    <xdr:to>
      <xdr:col>10</xdr:col>
      <xdr:colOff>583403</xdr:colOff>
      <xdr:row>607</xdr:row>
      <xdr:rowOff>477606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58120" y="212992268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608</xdr:row>
      <xdr:rowOff>56130</xdr:rowOff>
    </xdr:from>
    <xdr:to>
      <xdr:col>10</xdr:col>
      <xdr:colOff>595313</xdr:colOff>
      <xdr:row>612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503465</xdr:colOff>
      <xdr:row>620</xdr:row>
      <xdr:rowOff>285749</xdr:rowOff>
    </xdr:from>
    <xdr:to>
      <xdr:col>10</xdr:col>
      <xdr:colOff>571501</xdr:colOff>
      <xdr:row>628</xdr:row>
      <xdr:rowOff>309561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6</xdr:col>
      <xdr:colOff>1404916</xdr:colOff>
      <xdr:row>619</xdr:row>
      <xdr:rowOff>185061</xdr:rowOff>
    </xdr:from>
    <xdr:to>
      <xdr:col>9</xdr:col>
      <xdr:colOff>574881</xdr:colOff>
      <xdr:row>620</xdr:row>
      <xdr:rowOff>227585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8417697" y="217605092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166687</xdr:colOff>
      <xdr:row>636</xdr:row>
      <xdr:rowOff>51026</xdr:rowOff>
    </xdr:from>
    <xdr:to>
      <xdr:col>1</xdr:col>
      <xdr:colOff>556191</xdr:colOff>
      <xdr:row>646</xdr:row>
      <xdr:rowOff>146276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597006</xdr:colOff>
      <xdr:row>635</xdr:row>
      <xdr:rowOff>120762</xdr:rowOff>
    </xdr:from>
    <xdr:to>
      <xdr:col>1</xdr:col>
      <xdr:colOff>523871</xdr:colOff>
      <xdr:row>636</xdr:row>
      <xdr:rowOff>107159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597006" y="222410450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369094</xdr:colOff>
      <xdr:row>636</xdr:row>
      <xdr:rowOff>119061</xdr:rowOff>
    </xdr:from>
    <xdr:to>
      <xdr:col>10</xdr:col>
      <xdr:colOff>535782</xdr:colOff>
      <xdr:row>646</xdr:row>
      <xdr:rowOff>170087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916780</xdr:colOff>
      <xdr:row>635</xdr:row>
      <xdr:rowOff>108853</xdr:rowOff>
    </xdr:from>
    <xdr:to>
      <xdr:col>10</xdr:col>
      <xdr:colOff>571498</xdr:colOff>
      <xdr:row>636</xdr:row>
      <xdr:rowOff>108854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929561" y="222398541"/>
          <a:ext cx="431006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209217</xdr:colOff>
      <xdr:row>482</xdr:row>
      <xdr:rowOff>95250</xdr:rowOff>
    </xdr:from>
    <xdr:to>
      <xdr:col>1</xdr:col>
      <xdr:colOff>654844</xdr:colOff>
      <xdr:row>491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482</xdr:row>
      <xdr:rowOff>130968</xdr:rowOff>
    </xdr:from>
    <xdr:to>
      <xdr:col>9</xdr:col>
      <xdr:colOff>509978</xdr:colOff>
      <xdr:row>492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480</xdr:row>
      <xdr:rowOff>214304</xdr:rowOff>
    </xdr:from>
    <xdr:to>
      <xdr:col>9</xdr:col>
      <xdr:colOff>797717</xdr:colOff>
      <xdr:row>482</xdr:row>
      <xdr:rowOff>35720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0128398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8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578296</xdr:colOff>
      <xdr:row>121</xdr:row>
      <xdr:rowOff>11902</xdr:rowOff>
    </xdr:from>
    <xdr:to>
      <xdr:col>3</xdr:col>
      <xdr:colOff>59529</xdr:colOff>
      <xdr:row>121</xdr:row>
      <xdr:rowOff>309559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578296" y="47672621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110</xdr:row>
      <xdr:rowOff>96941</xdr:rowOff>
    </xdr:from>
    <xdr:to>
      <xdr:col>8</xdr:col>
      <xdr:colOff>11891</xdr:colOff>
      <xdr:row>111</xdr:row>
      <xdr:rowOff>219406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4352472"/>
          <a:ext cx="3886452" cy="432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смртности, 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9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x-none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деца млађа од годину дана (одојчад) и млађа од 7 дана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71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87</xdr:row>
      <xdr:rowOff>16895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23805583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134</xdr:row>
      <xdr:rowOff>248332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1933363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671981</xdr:colOff>
      <xdr:row>116</xdr:row>
      <xdr:rowOff>129268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13137" y="30966456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134</xdr:row>
      <xdr:rowOff>248333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33364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464330</xdr:colOff>
      <xdr:row>188</xdr:row>
      <xdr:rowOff>141073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691299" y="6963785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206</xdr:row>
      <xdr:rowOff>272141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75341047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206</xdr:row>
      <xdr:rowOff>272141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43468016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397</xdr:row>
      <xdr:rowOff>100351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1735310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481343</xdr:colOff>
      <xdr:row>442</xdr:row>
      <xdr:rowOff>64634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81343" y="156203197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540874</xdr:colOff>
      <xdr:row>442</xdr:row>
      <xdr:rowOff>42524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67843" y="156181087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510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544</xdr:row>
      <xdr:rowOff>129268</xdr:rowOff>
    </xdr:from>
    <xdr:ext cx="3824380" cy="799419"/>
    <xdr:sp macro="" textlink="">
      <xdr:nvSpPr>
        <xdr:cNvPr id="145" name="TextBox 144"/>
        <xdr:cNvSpPr txBox="1"/>
      </xdr:nvSpPr>
      <xdr:spPr>
        <a:xfrm>
          <a:off x="7759469" y="167102518"/>
          <a:ext cx="3824380" cy="79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562</xdr:row>
      <xdr:rowOff>127566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72434816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562</xdr:row>
      <xdr:rowOff>136069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0731319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588</xdr:row>
      <xdr:rowOff>192187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199062281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588</xdr:row>
      <xdr:rowOff>156468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19902656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612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1384509</xdr:colOff>
      <xdr:row>629</xdr:row>
      <xdr:rowOff>130967</xdr:rowOff>
    </xdr:from>
    <xdr:ext cx="3282740" cy="297657"/>
    <xdr:sp macro="" textlink="">
      <xdr:nvSpPr>
        <xdr:cNvPr id="151" name="TextBox 150"/>
        <xdr:cNvSpPr txBox="1"/>
      </xdr:nvSpPr>
      <xdr:spPr>
        <a:xfrm>
          <a:off x="8397290" y="213514780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562985</xdr:colOff>
      <xdr:row>646</xdr:row>
      <xdr:rowOff>258534</xdr:rowOff>
    </xdr:from>
    <xdr:ext cx="3437507" cy="289152"/>
    <xdr:sp macro="" textlink="">
      <xdr:nvSpPr>
        <xdr:cNvPr id="152" name="TextBox 151"/>
        <xdr:cNvSpPr txBox="1"/>
      </xdr:nvSpPr>
      <xdr:spPr>
        <a:xfrm>
          <a:off x="562985" y="225953409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828331</xdr:colOff>
      <xdr:row>646</xdr:row>
      <xdr:rowOff>258534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841112" y="225953409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342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261937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516</xdr:row>
      <xdr:rowOff>154782</xdr:rowOff>
    </xdr:from>
    <xdr:to>
      <xdr:col>10</xdr:col>
      <xdr:colOff>333375</xdr:colOff>
      <xdr:row>518</xdr:row>
      <xdr:rowOff>95250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58376938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518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518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519</xdr:row>
      <xdr:rowOff>23813</xdr:rowOff>
    </xdr:from>
    <xdr:to>
      <xdr:col>8</xdr:col>
      <xdr:colOff>95251</xdr:colOff>
      <xdr:row>529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519</xdr:row>
      <xdr:rowOff>47625</xdr:rowOff>
    </xdr:from>
    <xdr:to>
      <xdr:col>10</xdr:col>
      <xdr:colOff>642937</xdr:colOff>
      <xdr:row>529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529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345</xdr:row>
      <xdr:rowOff>250031</xdr:rowOff>
    </xdr:from>
    <xdr:to>
      <xdr:col>4</xdr:col>
      <xdr:colOff>47623</xdr:colOff>
      <xdr:row>347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347</xdr:row>
      <xdr:rowOff>166686</xdr:rowOff>
    </xdr:from>
    <xdr:to>
      <xdr:col>5</xdr:col>
      <xdr:colOff>226219</xdr:colOff>
      <xdr:row>357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oneCellAnchor>
    <xdr:from>
      <xdr:col>0</xdr:col>
      <xdr:colOff>392900</xdr:colOff>
      <xdr:row>357</xdr:row>
      <xdr:rowOff>250036</xdr:rowOff>
    </xdr:from>
    <xdr:ext cx="4345782" cy="254557"/>
    <xdr:sp macro="" textlink="">
      <xdr:nvSpPr>
        <xdr:cNvPr id="164" name="TextBox 163"/>
        <xdr:cNvSpPr txBox="1"/>
      </xdr:nvSpPr>
      <xdr:spPr>
        <a:xfrm>
          <a:off x="392900" y="128397005"/>
          <a:ext cx="4345782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785800</xdr:colOff>
      <xdr:row>345</xdr:row>
      <xdr:rowOff>273842</xdr:rowOff>
    </xdr:from>
    <xdr:to>
      <xdr:col>10</xdr:col>
      <xdr:colOff>476249</xdr:colOff>
      <xdr:row>347</xdr:row>
      <xdr:rowOff>297656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00060123"/>
          <a:ext cx="5131605" cy="642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357</xdr:row>
      <xdr:rowOff>238118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385087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1250158</xdr:colOff>
      <xdr:row>377</xdr:row>
      <xdr:rowOff>119060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1250158" y="134457279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492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401</xdr:row>
      <xdr:rowOff>47625</xdr:rowOff>
    </xdr:from>
    <xdr:to>
      <xdr:col>3</xdr:col>
      <xdr:colOff>47624</xdr:colOff>
      <xdr:row>402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413</xdr:row>
      <xdr:rowOff>178598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64928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551</xdr:row>
      <xdr:rowOff>142881</xdr:rowOff>
    </xdr:from>
    <xdr:to>
      <xdr:col>10</xdr:col>
      <xdr:colOff>380991</xdr:colOff>
      <xdr:row>552</xdr:row>
      <xdr:rowOff>71442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194381444"/>
          <a:ext cx="4095750" cy="238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552</xdr:row>
      <xdr:rowOff>285749</xdr:rowOff>
    </xdr:from>
    <xdr:to>
      <xdr:col>10</xdr:col>
      <xdr:colOff>321469</xdr:colOff>
      <xdr:row>561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247</xdr:row>
      <xdr:rowOff>61914</xdr:rowOff>
    </xdr:from>
    <xdr:to>
      <xdr:col>4</xdr:col>
      <xdr:colOff>194022</xdr:colOff>
      <xdr:row>258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571492</xdr:colOff>
      <xdr:row>245</xdr:row>
      <xdr:rowOff>130971</xdr:rowOff>
    </xdr:from>
    <xdr:to>
      <xdr:col>2</xdr:col>
      <xdr:colOff>607212</xdr:colOff>
      <xdr:row>247</xdr:row>
      <xdr:rowOff>47627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71492" y="90380346"/>
          <a:ext cx="4512470" cy="5357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247</xdr:row>
      <xdr:rowOff>73820</xdr:rowOff>
    </xdr:from>
    <xdr:to>
      <xdr:col>10</xdr:col>
      <xdr:colOff>610743</xdr:colOff>
      <xdr:row>258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245</xdr:row>
      <xdr:rowOff>130973</xdr:rowOff>
    </xdr:from>
    <xdr:to>
      <xdr:col>10</xdr:col>
      <xdr:colOff>309556</xdr:colOff>
      <xdr:row>247</xdr:row>
      <xdr:rowOff>1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80348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259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259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190483</xdr:colOff>
      <xdr:row>41</xdr:row>
      <xdr:rowOff>52388</xdr:rowOff>
    </xdr:from>
    <xdr:to>
      <xdr:col>6</xdr:col>
      <xdr:colOff>1369219</xdr:colOff>
      <xdr:row>42</xdr:row>
      <xdr:rowOff>142875</xdr:rowOff>
    </xdr:to>
    <xdr:sp macro="" textlink="">
      <xdr:nvSpPr>
        <xdr:cNvPr id="170" name="TextBox 169"/>
        <xdr:cNvSpPr txBox="1"/>
      </xdr:nvSpPr>
      <xdr:spPr>
        <a:xfrm>
          <a:off x="7203264" y="21852732"/>
          <a:ext cx="1178736" cy="4000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 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17462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714376</xdr:colOff>
      <xdr:row>38</xdr:row>
      <xdr:rowOff>202408</xdr:rowOff>
    </xdr:from>
    <xdr:to>
      <xdr:col>9</xdr:col>
      <xdr:colOff>976324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41345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177270</xdr:colOff>
      <xdr:row>299</xdr:row>
      <xdr:rowOff>197111</xdr:rowOff>
    </xdr:from>
    <xdr:to>
      <xdr:col>4</xdr:col>
      <xdr:colOff>190500</xdr:colOff>
      <xdr:row>312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297</xdr:row>
      <xdr:rowOff>173830</xdr:rowOff>
    </xdr:from>
    <xdr:to>
      <xdr:col>2</xdr:col>
      <xdr:colOff>440529</xdr:colOff>
      <xdr:row>299</xdr:row>
      <xdr:rowOff>93133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78755080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2011.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313</xdr:row>
      <xdr:rowOff>9258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37633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299</xdr:row>
      <xdr:rowOff>197111</xdr:rowOff>
    </xdr:from>
    <xdr:to>
      <xdr:col>10</xdr:col>
      <xdr:colOff>166688</xdr:colOff>
      <xdr:row>312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297</xdr:row>
      <xdr:rowOff>183356</xdr:rowOff>
    </xdr:from>
    <xdr:to>
      <xdr:col>10</xdr:col>
      <xdr:colOff>47623</xdr:colOff>
      <xdr:row>299</xdr:row>
      <xdr:rowOff>102658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78764606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2011.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312</xdr:row>
      <xdr:rowOff>306916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25729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318</xdr:row>
      <xdr:rowOff>171451</xdr:rowOff>
    </xdr:from>
    <xdr:to>
      <xdr:col>4</xdr:col>
      <xdr:colOff>238125</xdr:colOff>
      <xdr:row>329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595304</xdr:colOff>
      <xdr:row>329</xdr:row>
      <xdr:rowOff>190499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95304" y="117871874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500055</xdr:colOff>
      <xdr:row>316</xdr:row>
      <xdr:rowOff>238128</xdr:rowOff>
    </xdr:from>
    <xdr:to>
      <xdr:col>2</xdr:col>
      <xdr:colOff>785808</xdr:colOff>
      <xdr:row>318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00055" y="113895191"/>
          <a:ext cx="4762503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2011.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318</xdr:row>
      <xdr:rowOff>178594</xdr:rowOff>
    </xdr:from>
    <xdr:to>
      <xdr:col>10</xdr:col>
      <xdr:colOff>142874</xdr:colOff>
      <xdr:row>329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329</xdr:row>
      <xdr:rowOff>192879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874254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316</xdr:row>
      <xdr:rowOff>238126</xdr:rowOff>
    </xdr:from>
    <xdr:to>
      <xdr:col>10</xdr:col>
      <xdr:colOff>392906</xdr:colOff>
      <xdr:row>318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13895189"/>
          <a:ext cx="5060159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2011.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278</xdr:row>
      <xdr:rowOff>309573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67479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266</xdr:row>
      <xdr:rowOff>226219</xdr:rowOff>
    </xdr:from>
    <xdr:to>
      <xdr:col>10</xdr:col>
      <xdr:colOff>607219</xdr:colOff>
      <xdr:row>278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264</xdr:row>
      <xdr:rowOff>188122</xdr:rowOff>
    </xdr:from>
    <xdr:to>
      <xdr:col>10</xdr:col>
      <xdr:colOff>464337</xdr:colOff>
      <xdr:row>266</xdr:row>
      <xdr:rowOff>140493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91032810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280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292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477</xdr:row>
      <xdr:rowOff>83344</xdr:rowOff>
    </xdr:from>
    <xdr:ext cx="2969403" cy="254557"/>
    <xdr:sp macro="" textlink="">
      <xdr:nvSpPr>
        <xdr:cNvPr id="197" name="TextBox 196"/>
        <xdr:cNvSpPr txBox="1"/>
      </xdr:nvSpPr>
      <xdr:spPr>
        <a:xfrm>
          <a:off x="59532" y="143994188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544</xdr:row>
      <xdr:rowOff>95250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05000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573</xdr:row>
      <xdr:rowOff>95250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70406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610</xdr:row>
      <xdr:rowOff>119063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43469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525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629</xdr:row>
      <xdr:rowOff>95250</xdr:rowOff>
    </xdr:from>
    <xdr:ext cx="4405313" cy="1154907"/>
    <xdr:sp macro="" textlink="">
      <xdr:nvSpPr>
        <xdr:cNvPr id="213" name="TextBox 212"/>
        <xdr:cNvSpPr txBox="1"/>
      </xdr:nvSpPr>
      <xdr:spPr>
        <a:xfrm>
          <a:off x="59531" y="201846656"/>
          <a:ext cx="4405313" cy="11549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2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4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505</xdr:row>
      <xdr:rowOff>71437</xdr:rowOff>
    </xdr:from>
    <xdr:ext cx="3631406" cy="762000"/>
    <xdr:sp macro="" textlink="">
      <xdr:nvSpPr>
        <xdr:cNvPr id="215" name="TextBox 214"/>
        <xdr:cNvSpPr txBox="1"/>
      </xdr:nvSpPr>
      <xdr:spPr>
        <a:xfrm>
          <a:off x="59532" y="160460531"/>
          <a:ext cx="3631406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397</xdr:row>
      <xdr:rowOff>83342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05787030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343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71437" y="87594282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290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241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164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425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218</xdr:row>
      <xdr:rowOff>285796</xdr:rowOff>
    </xdr:from>
    <xdr:to>
      <xdr:col>11</xdr:col>
      <xdr:colOff>47621</xdr:colOff>
      <xdr:row>219</xdr:row>
      <xdr:rowOff>404858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51077859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8.</a:t>
          </a:r>
        </a:p>
      </xdr:txBody>
    </xdr:sp>
    <xdr:clientData/>
  </xdr:twoCellAnchor>
  <xdr:oneCellAnchor>
    <xdr:from>
      <xdr:col>6</xdr:col>
      <xdr:colOff>1604930</xdr:colOff>
      <xdr:row>228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17711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74</xdr:row>
      <xdr:rowOff>95250</xdr:rowOff>
    </xdr:from>
    <xdr:to>
      <xdr:col>4</xdr:col>
      <xdr:colOff>543876</xdr:colOff>
      <xdr:row>86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74</xdr:row>
      <xdr:rowOff>95249</xdr:rowOff>
    </xdr:from>
    <xdr:to>
      <xdr:col>10</xdr:col>
      <xdr:colOff>639126</xdr:colOff>
      <xdr:row>86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87</xdr:row>
      <xdr:rowOff>11907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21871782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523868</xdr:colOff>
      <xdr:row>73</xdr:row>
      <xdr:rowOff>47625</xdr:rowOff>
    </xdr:from>
    <xdr:to>
      <xdr:col>9</xdr:col>
      <xdr:colOff>23810</xdr:colOff>
      <xdr:row>74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750837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110</xdr:row>
      <xdr:rowOff>261937</xdr:rowOff>
    </xdr:from>
    <xdr:to>
      <xdr:col>2</xdr:col>
      <xdr:colOff>142874</xdr:colOff>
      <xdr:row>117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111</xdr:row>
      <xdr:rowOff>95250</xdr:rowOff>
    </xdr:from>
    <xdr:to>
      <xdr:col>1</xdr:col>
      <xdr:colOff>762000</xdr:colOff>
      <xdr:row>116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2019. године</a:t>
          </a: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83342</xdr:colOff>
      <xdr:row>598</xdr:row>
      <xdr:rowOff>71436</xdr:rowOff>
    </xdr:from>
    <xdr:ext cx="4393406" cy="631033"/>
    <xdr:sp macro="" textlink="">
      <xdr:nvSpPr>
        <xdr:cNvPr id="229" name="TextBox 228"/>
        <xdr:cNvSpPr txBox="1"/>
      </xdr:nvSpPr>
      <xdr:spPr>
        <a:xfrm>
          <a:off x="83342" y="191250092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119060</xdr:colOff>
      <xdr:row>34</xdr:row>
      <xdr:rowOff>35704</xdr:rowOff>
    </xdr:from>
    <xdr:to>
      <xdr:col>0</xdr:col>
      <xdr:colOff>1263272</xdr:colOff>
      <xdr:row>37</xdr:row>
      <xdr:rowOff>97617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19060" y="2643173"/>
          <a:ext cx="1144212" cy="115728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152</xdr:row>
      <xdr:rowOff>120569</xdr:rowOff>
    </xdr:from>
    <xdr:to>
      <xdr:col>0</xdr:col>
      <xdr:colOff>1273967</xdr:colOff>
      <xdr:row>155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261</xdr:row>
      <xdr:rowOff>166687</xdr:rowOff>
    </xdr:from>
    <xdr:to>
      <xdr:col>0</xdr:col>
      <xdr:colOff>1238253</xdr:colOff>
      <xdr:row>263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294</xdr:row>
      <xdr:rowOff>71439</xdr:rowOff>
    </xdr:from>
    <xdr:to>
      <xdr:col>0</xdr:col>
      <xdr:colOff>1547812</xdr:colOff>
      <xdr:row>296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459</xdr:row>
      <xdr:rowOff>142876</xdr:rowOff>
    </xdr:from>
    <xdr:to>
      <xdr:col>0</xdr:col>
      <xdr:colOff>1206504</xdr:colOff>
      <xdr:row>461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592</xdr:row>
      <xdr:rowOff>142875</xdr:rowOff>
    </xdr:from>
    <xdr:to>
      <xdr:col>0</xdr:col>
      <xdr:colOff>1585111</xdr:colOff>
      <xdr:row>594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604</xdr:row>
      <xdr:rowOff>0</xdr:rowOff>
    </xdr:from>
    <xdr:to>
      <xdr:col>0</xdr:col>
      <xdr:colOff>1326356</xdr:colOff>
      <xdr:row>605</xdr:row>
      <xdr:rowOff>61278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17583150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616</xdr:row>
      <xdr:rowOff>35717</xdr:rowOff>
    </xdr:from>
    <xdr:to>
      <xdr:col>0</xdr:col>
      <xdr:colOff>1535908</xdr:colOff>
      <xdr:row>618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496</xdr:row>
      <xdr:rowOff>154792</xdr:rowOff>
    </xdr:from>
    <xdr:to>
      <xdr:col>0</xdr:col>
      <xdr:colOff>1265873</xdr:colOff>
      <xdr:row>498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140</xdr:row>
      <xdr:rowOff>47624</xdr:rowOff>
    </xdr:from>
    <xdr:to>
      <xdr:col>4</xdr:col>
      <xdr:colOff>11905</xdr:colOff>
      <xdr:row>150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773904</xdr:colOff>
      <xdr:row>140</xdr:row>
      <xdr:rowOff>47623</xdr:rowOff>
    </xdr:from>
    <xdr:to>
      <xdr:col>9</xdr:col>
      <xdr:colOff>976311</xdr:colOff>
      <xdr:row>150</xdr:row>
      <xdr:rowOff>23810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0</xdr:rowOff>
    </xdr:from>
    <xdr:to>
      <xdr:col>4</xdr:col>
      <xdr:colOff>285750</xdr:colOff>
      <xdr:row>139</xdr:row>
      <xdr:rowOff>285750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32844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2011.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309538</xdr:colOff>
      <xdr:row>139</xdr:row>
      <xdr:rowOff>11899</xdr:rowOff>
    </xdr:from>
    <xdr:to>
      <xdr:col>9</xdr:col>
      <xdr:colOff>869148</xdr:colOff>
      <xdr:row>139</xdr:row>
      <xdr:rowOff>273843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7322319" y="33873274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2011.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309545</xdr:colOff>
      <xdr:row>150</xdr:row>
      <xdr:rowOff>214309</xdr:rowOff>
    </xdr:from>
    <xdr:ext cx="4238639" cy="309562"/>
    <xdr:sp macro="" textlink="">
      <xdr:nvSpPr>
        <xdr:cNvPr id="244" name="TextBox 243"/>
        <xdr:cNvSpPr txBox="1"/>
      </xdr:nvSpPr>
      <xdr:spPr>
        <a:xfrm>
          <a:off x="7322326" y="56852340"/>
          <a:ext cx="4238639" cy="3095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150</xdr:row>
      <xdr:rowOff>214309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52340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157</xdr:row>
      <xdr:rowOff>154781</xdr:rowOff>
    </xdr:from>
    <xdr:to>
      <xdr:col>10</xdr:col>
      <xdr:colOff>83344</xdr:colOff>
      <xdr:row>168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156</xdr:row>
      <xdr:rowOff>166683</xdr:rowOff>
    </xdr:from>
    <xdr:to>
      <xdr:col>10</xdr:col>
      <xdr:colOff>380997</xdr:colOff>
      <xdr:row>157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168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107156</xdr:colOff>
      <xdr:row>175</xdr:row>
      <xdr:rowOff>190499</xdr:rowOff>
    </xdr:from>
    <xdr:to>
      <xdr:col>4</xdr:col>
      <xdr:colOff>154780</xdr:colOff>
      <xdr:row>188</xdr:row>
      <xdr:rowOff>0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631018</xdr:colOff>
      <xdr:row>174</xdr:row>
      <xdr:rowOff>83335</xdr:rowOff>
    </xdr:from>
    <xdr:to>
      <xdr:col>1</xdr:col>
      <xdr:colOff>631028</xdr:colOff>
      <xdr:row>175</xdr:row>
      <xdr:rowOff>77221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631018" y="65246241"/>
          <a:ext cx="3655229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188</xdr:row>
      <xdr:rowOff>142865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69639646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215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458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658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659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228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235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649</xdr:row>
      <xdr:rowOff>214321</xdr:rowOff>
    </xdr:from>
    <xdr:to>
      <xdr:col>0</xdr:col>
      <xdr:colOff>1226276</xdr:colOff>
      <xdr:row>652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446</xdr:row>
      <xdr:rowOff>178591</xdr:rowOff>
    </xdr:from>
    <xdr:to>
      <xdr:col>0</xdr:col>
      <xdr:colOff>1214436</xdr:colOff>
      <xdr:row>448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677</xdr:row>
      <xdr:rowOff>257163</xdr:rowOff>
    </xdr:from>
    <xdr:to>
      <xdr:col>0</xdr:col>
      <xdr:colOff>3533774</xdr:colOff>
      <xdr:row>680</xdr:row>
      <xdr:rowOff>93663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673</xdr:row>
      <xdr:rowOff>273846</xdr:rowOff>
    </xdr:from>
    <xdr:to>
      <xdr:col>0</xdr:col>
      <xdr:colOff>3536148</xdr:colOff>
      <xdr:row>676</xdr:row>
      <xdr:rowOff>45247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669</xdr:row>
      <xdr:rowOff>238127</xdr:rowOff>
    </xdr:from>
    <xdr:to>
      <xdr:col>0</xdr:col>
      <xdr:colOff>3505666</xdr:colOff>
      <xdr:row>672</xdr:row>
      <xdr:rowOff>136210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666</xdr:row>
      <xdr:rowOff>0</xdr:rowOff>
    </xdr:from>
    <xdr:to>
      <xdr:col>0</xdr:col>
      <xdr:colOff>3478779</xdr:colOff>
      <xdr:row>668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220</xdr:row>
      <xdr:rowOff>0</xdr:rowOff>
    </xdr:from>
    <xdr:to>
      <xdr:col>10</xdr:col>
      <xdr:colOff>599599</xdr:colOff>
      <xdr:row>228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402</xdr:row>
      <xdr:rowOff>59531</xdr:rowOff>
    </xdr:from>
    <xdr:to>
      <xdr:col>4</xdr:col>
      <xdr:colOff>785240</xdr:colOff>
      <xdr:row>413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578</xdr:row>
      <xdr:rowOff>59528</xdr:rowOff>
    </xdr:from>
    <xdr:to>
      <xdr:col>10</xdr:col>
      <xdr:colOff>59722</xdr:colOff>
      <xdr:row>588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92</xdr:row>
      <xdr:rowOff>109542</xdr:rowOff>
    </xdr:from>
    <xdr:to>
      <xdr:col>4</xdr:col>
      <xdr:colOff>208308</xdr:colOff>
      <xdr:row>104</xdr:row>
      <xdr:rowOff>216984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452430</xdr:colOff>
      <xdr:row>90</xdr:row>
      <xdr:rowOff>297657</xdr:rowOff>
    </xdr:from>
    <xdr:to>
      <xdr:col>2</xdr:col>
      <xdr:colOff>404811</xdr:colOff>
      <xdr:row>92</xdr:row>
      <xdr:rowOff>119064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52430" y="38361938"/>
          <a:ext cx="4429131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104</xdr:row>
      <xdr:rowOff>300046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69820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105</xdr:row>
      <xdr:rowOff>26203</xdr:rowOff>
    </xdr:from>
    <xdr:to>
      <xdr:col>0</xdr:col>
      <xdr:colOff>761992</xdr:colOff>
      <xdr:row>105</xdr:row>
      <xdr:rowOff>250246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27458203"/>
          <a:ext cx="226218" cy="22404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92</xdr:row>
      <xdr:rowOff>142874</xdr:rowOff>
    </xdr:from>
    <xdr:to>
      <xdr:col>10</xdr:col>
      <xdr:colOff>615326</xdr:colOff>
      <xdr:row>104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523881</xdr:colOff>
      <xdr:row>90</xdr:row>
      <xdr:rowOff>285751</xdr:rowOff>
    </xdr:from>
    <xdr:to>
      <xdr:col>10</xdr:col>
      <xdr:colOff>214313</xdr:colOff>
      <xdr:row>92</xdr:row>
      <xdr:rowOff>107158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750850" y="38350032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(Умрли на 1000 живорођених)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476241</xdr:colOff>
      <xdr:row>480</xdr:row>
      <xdr:rowOff>226214</xdr:rowOff>
    </xdr:from>
    <xdr:to>
      <xdr:col>2</xdr:col>
      <xdr:colOff>23813</xdr:colOff>
      <xdr:row>482</xdr:row>
      <xdr:rowOff>47630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476241" y="170140308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105</xdr:row>
      <xdr:rowOff>0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27432000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105</xdr:row>
      <xdr:rowOff>35719</xdr:rowOff>
    </xdr:from>
    <xdr:to>
      <xdr:col>6</xdr:col>
      <xdr:colOff>35706</xdr:colOff>
      <xdr:row>105</xdr:row>
      <xdr:rowOff>259762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27467719"/>
          <a:ext cx="226218" cy="224043"/>
        </a:xfrm>
        <a:prstGeom prst="rect">
          <a:avLst/>
        </a:prstGeom>
      </xdr:spPr>
    </xdr:pic>
    <xdr:clientData/>
  </xdr:twoCellAnchor>
  <xdr:oneCellAnchor>
    <xdr:from>
      <xdr:col>0</xdr:col>
      <xdr:colOff>428616</xdr:colOff>
      <xdr:row>492</xdr:row>
      <xdr:rowOff>71449</xdr:rowOff>
    </xdr:from>
    <xdr:ext cx="5060213" cy="547688"/>
    <xdr:sp macro="" textlink="">
      <xdr:nvSpPr>
        <xdr:cNvPr id="270" name="TextBox 269"/>
        <xdr:cNvSpPr txBox="1"/>
      </xdr:nvSpPr>
      <xdr:spPr>
        <a:xfrm>
          <a:off x="428616" y="155448012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571488</xdr:colOff>
      <xdr:row>492</xdr:row>
      <xdr:rowOff>107168</xdr:rowOff>
    </xdr:from>
    <xdr:to>
      <xdr:col>0</xdr:col>
      <xdr:colOff>797706</xdr:colOff>
      <xdr:row>493</xdr:row>
      <xdr:rowOff>21649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71488" y="155483731"/>
          <a:ext cx="226218" cy="224043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483048</xdr:colOff>
      <xdr:row>73</xdr:row>
      <xdr:rowOff>47625</xdr:rowOff>
    </xdr:from>
    <xdr:to>
      <xdr:col>1</xdr:col>
      <xdr:colOff>714371</xdr:colOff>
      <xdr:row>74</xdr:row>
      <xdr:rowOff>35719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483048" y="32134969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122</xdr:row>
      <xdr:rowOff>59531</xdr:rowOff>
    </xdr:from>
    <xdr:to>
      <xdr:col>4</xdr:col>
      <xdr:colOff>201416</xdr:colOff>
      <xdr:row>134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227919</xdr:colOff>
      <xdr:row>122</xdr:row>
      <xdr:rowOff>71438</xdr:rowOff>
    </xdr:from>
    <xdr:to>
      <xdr:col>10</xdr:col>
      <xdr:colOff>293356</xdr:colOff>
      <xdr:row>134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535727</xdr:colOff>
      <xdr:row>121</xdr:row>
      <xdr:rowOff>27219</xdr:rowOff>
    </xdr:from>
    <xdr:to>
      <xdr:col>8</xdr:col>
      <xdr:colOff>619123</xdr:colOff>
      <xdr:row>122</xdr:row>
      <xdr:rowOff>11906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03165" y="46973563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738180</xdr:colOff>
      <xdr:row>175</xdr:row>
      <xdr:rowOff>190407</xdr:rowOff>
    </xdr:from>
    <xdr:to>
      <xdr:col>10</xdr:col>
      <xdr:colOff>81812</xdr:colOff>
      <xdr:row>188</xdr:row>
      <xdr:rowOff>1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380987</xdr:colOff>
      <xdr:row>174</xdr:row>
      <xdr:rowOff>98900</xdr:rowOff>
    </xdr:from>
    <xdr:to>
      <xdr:col>9</xdr:col>
      <xdr:colOff>23805</xdr:colOff>
      <xdr:row>175</xdr:row>
      <xdr:rowOff>83342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6548425" y="64166431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194</xdr:row>
      <xdr:rowOff>233024</xdr:rowOff>
    </xdr:from>
    <xdr:to>
      <xdr:col>3</xdr:col>
      <xdr:colOff>71437</xdr:colOff>
      <xdr:row>206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780697</xdr:colOff>
      <xdr:row>192</xdr:row>
      <xdr:rowOff>297657</xdr:rowOff>
    </xdr:from>
    <xdr:to>
      <xdr:col>2</xdr:col>
      <xdr:colOff>440525</xdr:colOff>
      <xdr:row>194</xdr:row>
      <xdr:rowOff>149679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780697" y="69937313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194</xdr:row>
      <xdr:rowOff>238125</xdr:rowOff>
    </xdr:from>
    <xdr:to>
      <xdr:col>9</xdr:col>
      <xdr:colOff>892969</xdr:colOff>
      <xdr:row>206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5</xdr:col>
      <xdr:colOff>124145</xdr:colOff>
      <xdr:row>192</xdr:row>
      <xdr:rowOff>285751</xdr:rowOff>
    </xdr:from>
    <xdr:to>
      <xdr:col>9</xdr:col>
      <xdr:colOff>559594</xdr:colOff>
      <xdr:row>194</xdr:row>
      <xdr:rowOff>158184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25407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358915</xdr:colOff>
      <xdr:row>362</xdr:row>
      <xdr:rowOff>0</xdr:rowOff>
    </xdr:from>
    <xdr:to>
      <xdr:col>2</xdr:col>
      <xdr:colOff>726307</xdr:colOff>
      <xdr:row>363</xdr:row>
      <xdr:rowOff>178597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358915" y="103239094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parents, 2019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347007</xdr:colOff>
      <xdr:row>363</xdr:row>
      <xdr:rowOff>250032</xdr:rowOff>
    </xdr:from>
    <xdr:to>
      <xdr:col>2</xdr:col>
      <xdr:colOff>488182</xdr:colOff>
      <xdr:row>375</xdr:row>
      <xdr:rowOff>238126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625926</xdr:colOff>
      <xdr:row>383</xdr:row>
      <xdr:rowOff>13605</xdr:rowOff>
    </xdr:from>
    <xdr:to>
      <xdr:col>10</xdr:col>
      <xdr:colOff>345280</xdr:colOff>
      <xdr:row>396</xdr:row>
      <xdr:rowOff>0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382</xdr:row>
      <xdr:rowOff>6463</xdr:rowOff>
    </xdr:from>
    <xdr:to>
      <xdr:col>10</xdr:col>
      <xdr:colOff>154779</xdr:colOff>
      <xdr:row>382</xdr:row>
      <xdr:rowOff>302420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51776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142875</xdr:colOff>
      <xdr:row>429</xdr:row>
      <xdr:rowOff>13605</xdr:rowOff>
    </xdr:from>
    <xdr:to>
      <xdr:col>4</xdr:col>
      <xdr:colOff>721012</xdr:colOff>
      <xdr:row>442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428</xdr:row>
      <xdr:rowOff>11906</xdr:rowOff>
    </xdr:from>
    <xdr:to>
      <xdr:col>2</xdr:col>
      <xdr:colOff>321468</xdr:colOff>
      <xdr:row>429</xdr:row>
      <xdr:rowOff>11906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78156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429</xdr:row>
      <xdr:rowOff>59531</xdr:rowOff>
    </xdr:from>
    <xdr:to>
      <xdr:col>10</xdr:col>
      <xdr:colOff>607219</xdr:colOff>
      <xdr:row>442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614011</xdr:colOff>
      <xdr:row>428</xdr:row>
      <xdr:rowOff>0</xdr:rowOff>
    </xdr:from>
    <xdr:to>
      <xdr:col>9</xdr:col>
      <xdr:colOff>738184</xdr:colOff>
      <xdr:row>428</xdr:row>
      <xdr:rowOff>299357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81449" y="149066250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702461</xdr:colOff>
      <xdr:row>499</xdr:row>
      <xdr:rowOff>83344</xdr:rowOff>
    </xdr:from>
    <xdr:to>
      <xdr:col>10</xdr:col>
      <xdr:colOff>273839</xdr:colOff>
      <xdr:row>500</xdr:row>
      <xdr:rowOff>321469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55711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500</xdr:row>
      <xdr:rowOff>404812</xdr:rowOff>
    </xdr:from>
    <xdr:to>
      <xdr:col>10</xdr:col>
      <xdr:colOff>35718</xdr:colOff>
      <xdr:row>510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536</xdr:row>
      <xdr:rowOff>154780</xdr:rowOff>
    </xdr:from>
    <xdr:to>
      <xdr:col>10</xdr:col>
      <xdr:colOff>213658</xdr:colOff>
      <xdr:row>545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534</xdr:row>
      <xdr:rowOff>158523</xdr:rowOff>
    </xdr:from>
    <xdr:to>
      <xdr:col>10</xdr:col>
      <xdr:colOff>404811</xdr:colOff>
      <xdr:row>536</xdr:row>
      <xdr:rowOff>78583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19773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551</xdr:row>
      <xdr:rowOff>285751</xdr:rowOff>
    </xdr:from>
    <xdr:to>
      <xdr:col>4</xdr:col>
      <xdr:colOff>750094</xdr:colOff>
      <xdr:row>561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550</xdr:row>
      <xdr:rowOff>90146</xdr:rowOff>
    </xdr:from>
    <xdr:to>
      <xdr:col>4</xdr:col>
      <xdr:colOff>785811</xdr:colOff>
      <xdr:row>551</xdr:row>
      <xdr:rowOff>239826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1054490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575</xdr:row>
      <xdr:rowOff>261938</xdr:rowOff>
    </xdr:from>
    <xdr:to>
      <xdr:col>2</xdr:col>
      <xdr:colOff>488153</xdr:colOff>
      <xdr:row>577</xdr:row>
      <xdr:rowOff>107155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1991915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892945</xdr:colOff>
      <xdr:row>575</xdr:row>
      <xdr:rowOff>273842</xdr:rowOff>
    </xdr:from>
    <xdr:to>
      <xdr:col>10</xdr:col>
      <xdr:colOff>154781</xdr:colOff>
      <xdr:row>577</xdr:row>
      <xdr:rowOff>130968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846195" y="199203467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1012019</xdr:colOff>
      <xdr:row>606</xdr:row>
      <xdr:rowOff>182335</xdr:rowOff>
    </xdr:from>
    <xdr:to>
      <xdr:col>11</xdr:col>
      <xdr:colOff>154773</xdr:colOff>
      <xdr:row>607</xdr:row>
      <xdr:rowOff>456177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65269" y="210196679"/>
          <a:ext cx="4429129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607</xdr:row>
      <xdr:rowOff>449037</xdr:rowOff>
    </xdr:from>
    <xdr:to>
      <xdr:col>10</xdr:col>
      <xdr:colOff>595312</xdr:colOff>
      <xdr:row>612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503464</xdr:colOff>
      <xdr:row>619</xdr:row>
      <xdr:rowOff>244931</xdr:rowOff>
    </xdr:from>
    <xdr:to>
      <xdr:col>10</xdr:col>
      <xdr:colOff>583406</xdr:colOff>
      <xdr:row>628</xdr:row>
      <xdr:rowOff>0</xdr:rowOff>
    </xdr:to>
    <xdr:graphicFrame macro="">
      <xdr:nvGraphicFramePr>
        <xdr:cNvPr id="39" name="Chart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1083454</xdr:colOff>
      <xdr:row>618</xdr:row>
      <xdr:rowOff>196967</xdr:rowOff>
    </xdr:from>
    <xdr:to>
      <xdr:col>9</xdr:col>
      <xdr:colOff>301044</xdr:colOff>
      <xdr:row>619</xdr:row>
      <xdr:rowOff>239489</xdr:rowOff>
    </xdr:to>
    <xdr:sp macro="" textlink="">
      <xdr:nvSpPr>
        <xdr:cNvPr id="40" name="Text Box 67"/>
        <xdr:cNvSpPr txBox="1">
          <a:spLocks noChangeArrowheads="1"/>
        </xdr:cNvSpPr>
      </xdr:nvSpPr>
      <xdr:spPr bwMode="auto">
        <a:xfrm>
          <a:off x="8036704" y="207306186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190499</xdr:colOff>
      <xdr:row>635</xdr:row>
      <xdr:rowOff>27215</xdr:rowOff>
    </xdr:from>
    <xdr:to>
      <xdr:col>2</xdr:col>
      <xdr:colOff>142875</xdr:colOff>
      <xdr:row>645</xdr:row>
      <xdr:rowOff>71437</xdr:rowOff>
    </xdr:to>
    <xdr:graphicFrame macro="">
      <xdr:nvGraphicFramePr>
        <xdr:cNvPr id="41" name="Chart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727969</xdr:colOff>
      <xdr:row>633</xdr:row>
      <xdr:rowOff>285751</xdr:rowOff>
    </xdr:from>
    <xdr:to>
      <xdr:col>1</xdr:col>
      <xdr:colOff>607216</xdr:colOff>
      <xdr:row>634</xdr:row>
      <xdr:rowOff>272145</xdr:rowOff>
    </xdr:to>
    <xdr:sp macro="" textlink="">
      <xdr:nvSpPr>
        <xdr:cNvPr id="42" name="Text Box 67"/>
        <xdr:cNvSpPr txBox="1">
          <a:spLocks noChangeArrowheads="1"/>
        </xdr:cNvSpPr>
      </xdr:nvSpPr>
      <xdr:spPr bwMode="auto">
        <a:xfrm>
          <a:off x="727969" y="219182157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416719</xdr:colOff>
      <xdr:row>634</xdr:row>
      <xdr:rowOff>301057</xdr:rowOff>
    </xdr:from>
    <xdr:to>
      <xdr:col>10</xdr:col>
      <xdr:colOff>607218</xdr:colOff>
      <xdr:row>645</xdr:row>
      <xdr:rowOff>86745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6</xdr:col>
      <xdr:colOff>940534</xdr:colOff>
      <xdr:row>633</xdr:row>
      <xdr:rowOff>285751</xdr:rowOff>
    </xdr:from>
    <xdr:to>
      <xdr:col>9</xdr:col>
      <xdr:colOff>619124</xdr:colOff>
      <xdr:row>634</xdr:row>
      <xdr:rowOff>285749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93784" y="219182157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482959</xdr:colOff>
      <xdr:row>121</xdr:row>
      <xdr:rowOff>11909</xdr:rowOff>
    </xdr:from>
    <xdr:to>
      <xdr:col>1</xdr:col>
      <xdr:colOff>714372</xdr:colOff>
      <xdr:row>122</xdr:row>
      <xdr:rowOff>11907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482959" y="46958253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530716</xdr:colOff>
      <xdr:row>110</xdr:row>
      <xdr:rowOff>95249</xdr:rowOff>
    </xdr:from>
    <xdr:to>
      <xdr:col>7</xdr:col>
      <xdr:colOff>392903</xdr:colOff>
      <xdr:row>111</xdr:row>
      <xdr:rowOff>235017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12341" y="43636405"/>
          <a:ext cx="3136406" cy="4493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Death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201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201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9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children under 1 yr (infants) and under 7 days</a:t>
          </a:r>
        </a:p>
      </xdr:txBody>
    </xdr:sp>
    <xdr:clientData/>
  </xdr:twoCellAnchor>
  <xdr:oneCellAnchor>
    <xdr:from>
      <xdr:col>0</xdr:col>
      <xdr:colOff>557893</xdr:colOff>
      <xdr:row>73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87</xdr:row>
      <xdr:rowOff>17025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38244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134</xdr:row>
      <xdr:rowOff>248336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18992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707671</xdr:colOff>
      <xdr:row>116</xdr:row>
      <xdr:rowOff>141179</xdr:rowOff>
    </xdr:from>
    <xdr:ext cx="2864246" cy="287447"/>
    <xdr:sp macro="" textlink="">
      <xdr:nvSpPr>
        <xdr:cNvPr id="55" name="TextBox 54"/>
        <xdr:cNvSpPr txBox="1"/>
      </xdr:nvSpPr>
      <xdr:spPr>
        <a:xfrm>
          <a:off x="6089296" y="30263992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134</xdr:row>
      <xdr:rowOff>248336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18992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404796</xdr:colOff>
      <xdr:row>188</xdr:row>
      <xdr:rowOff>188682</xdr:rowOff>
    </xdr:from>
    <xdr:ext cx="3488536" cy="549506"/>
    <xdr:sp macro="" textlink="">
      <xdr:nvSpPr>
        <xdr:cNvPr id="57" name="TextBox 56"/>
        <xdr:cNvSpPr txBox="1"/>
      </xdr:nvSpPr>
      <xdr:spPr>
        <a:xfrm>
          <a:off x="6572234" y="68590088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206</xdr:row>
      <xdr:rowOff>260235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33766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206</xdr:row>
      <xdr:rowOff>248329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42015454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396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442</xdr:row>
      <xdr:rowOff>124164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24289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442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510</xdr:row>
      <xdr:rowOff>239820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0237258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545</xdr:row>
      <xdr:rowOff>145136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82763199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561</xdr:row>
      <xdr:rowOff>136826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87588826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561</xdr:row>
      <xdr:rowOff>149298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18829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587</xdr:row>
      <xdr:rowOff>263621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02907996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587</xdr:row>
      <xdr:rowOff>259652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02904027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949089</xdr:colOff>
      <xdr:row>612</xdr:row>
      <xdr:rowOff>120761</xdr:rowOff>
    </xdr:from>
    <xdr:ext cx="2670408" cy="295958"/>
    <xdr:sp macro="" textlink="">
      <xdr:nvSpPr>
        <xdr:cNvPr id="72" name="TextBox 71"/>
        <xdr:cNvSpPr txBox="1"/>
      </xdr:nvSpPr>
      <xdr:spPr>
        <a:xfrm>
          <a:off x="7902339" y="2052535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1110672</xdr:colOff>
      <xdr:row>628</xdr:row>
      <xdr:rowOff>97896</xdr:rowOff>
    </xdr:from>
    <xdr:ext cx="4128076" cy="295010"/>
    <xdr:sp macro="" textlink="">
      <xdr:nvSpPr>
        <xdr:cNvPr id="73" name="TextBox 72"/>
        <xdr:cNvSpPr txBox="1"/>
      </xdr:nvSpPr>
      <xdr:spPr>
        <a:xfrm>
          <a:off x="8063922" y="178501146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oneCellAnchor>
    <xdr:from>
      <xdr:col>0</xdr:col>
      <xdr:colOff>610610</xdr:colOff>
      <xdr:row>645</xdr:row>
      <xdr:rowOff>139474</xdr:rowOff>
    </xdr:from>
    <xdr:ext cx="3520849" cy="253433"/>
    <xdr:sp macro="" textlink="">
      <xdr:nvSpPr>
        <xdr:cNvPr id="74" name="TextBox 73"/>
        <xdr:cNvSpPr txBox="1"/>
      </xdr:nvSpPr>
      <xdr:spPr>
        <a:xfrm>
          <a:off x="610610" y="222750630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oneCellAnchor>
    <xdr:from>
      <xdr:col>6</xdr:col>
      <xdr:colOff>995014</xdr:colOff>
      <xdr:row>645</xdr:row>
      <xdr:rowOff>139474</xdr:rowOff>
    </xdr:from>
    <xdr:ext cx="4136573" cy="254557"/>
    <xdr:sp macro="" textlink="">
      <xdr:nvSpPr>
        <xdr:cNvPr id="75" name="TextBox 74"/>
        <xdr:cNvSpPr txBox="1"/>
      </xdr:nvSpPr>
      <xdr:spPr>
        <a:xfrm>
          <a:off x="7948264" y="222750630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341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1595390</xdr:colOff>
      <xdr:row>69</xdr:row>
      <xdr:rowOff>130877</xdr:rowOff>
    </xdr:from>
    <xdr:ext cx="2559886" cy="297746"/>
    <xdr:sp macro="" textlink="">
      <xdr:nvSpPr>
        <xdr:cNvPr id="79" name="TextBox 78"/>
        <xdr:cNvSpPr txBox="1"/>
      </xdr:nvSpPr>
      <xdr:spPr>
        <a:xfrm>
          <a:off x="8548640" y="30979971"/>
          <a:ext cx="2559886" cy="2977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516</xdr:row>
      <xdr:rowOff>154782</xdr:rowOff>
    </xdr:from>
    <xdr:to>
      <xdr:col>10</xdr:col>
      <xdr:colOff>642934</xdr:colOff>
      <xdr:row>518</xdr:row>
      <xdr:rowOff>83344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79236688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518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518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519</xdr:row>
      <xdr:rowOff>35718</xdr:rowOff>
    </xdr:from>
    <xdr:to>
      <xdr:col>8</xdr:col>
      <xdr:colOff>35720</xdr:colOff>
      <xdr:row>529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238125</xdr:colOff>
      <xdr:row>519</xdr:row>
      <xdr:rowOff>47625</xdr:rowOff>
    </xdr:from>
    <xdr:to>
      <xdr:col>10</xdr:col>
      <xdr:colOff>666750</xdr:colOff>
      <xdr:row>529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oneCellAnchor>
    <xdr:from>
      <xdr:col>6</xdr:col>
      <xdr:colOff>559587</xdr:colOff>
      <xdr:row>529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344</xdr:row>
      <xdr:rowOff>250031</xdr:rowOff>
    </xdr:from>
    <xdr:to>
      <xdr:col>4</xdr:col>
      <xdr:colOff>488152</xdr:colOff>
      <xdr:row>346</xdr:row>
      <xdr:rowOff>124161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15895437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107155</xdr:colOff>
      <xdr:row>346</xdr:row>
      <xdr:rowOff>166687</xdr:rowOff>
    </xdr:from>
    <xdr:to>
      <xdr:col>5</xdr:col>
      <xdr:colOff>285653</xdr:colOff>
      <xdr:row>356</xdr:row>
      <xdr:rowOff>128206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0</xdr:col>
      <xdr:colOff>452430</xdr:colOff>
      <xdr:row>356</xdr:row>
      <xdr:rowOff>238122</xdr:rowOff>
    </xdr:from>
    <xdr:ext cx="3524251" cy="254557"/>
    <xdr:sp macro="" textlink="">
      <xdr:nvSpPr>
        <xdr:cNvPr id="88" name="TextBox 87"/>
        <xdr:cNvSpPr txBox="1"/>
      </xdr:nvSpPr>
      <xdr:spPr>
        <a:xfrm>
          <a:off x="452430" y="102000841"/>
          <a:ext cx="35242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5</xdr:col>
      <xdr:colOff>761966</xdr:colOff>
      <xdr:row>344</xdr:row>
      <xdr:rowOff>261936</xdr:rowOff>
    </xdr:from>
    <xdr:to>
      <xdr:col>10</xdr:col>
      <xdr:colOff>357186</xdr:colOff>
      <xdr:row>346</xdr:row>
      <xdr:rowOff>190500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29404" y="115907342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356</xdr:row>
      <xdr:rowOff>226222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896691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1309696</xdr:colOff>
      <xdr:row>376</xdr:row>
      <xdr:rowOff>130964</xdr:rowOff>
    </xdr:from>
    <xdr:ext cx="2905099" cy="261942"/>
    <xdr:sp macro="" textlink="">
      <xdr:nvSpPr>
        <xdr:cNvPr id="92" name="TextBox 91"/>
        <xdr:cNvSpPr txBox="1"/>
      </xdr:nvSpPr>
      <xdr:spPr>
        <a:xfrm>
          <a:off x="1309696" y="131992683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1119170</xdr:colOff>
      <xdr:row>401</xdr:row>
      <xdr:rowOff>23811</xdr:rowOff>
    </xdr:from>
    <xdr:to>
      <xdr:col>4</xdr:col>
      <xdr:colOff>166681</xdr:colOff>
      <xdr:row>402</xdr:row>
      <xdr:rowOff>10205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119170" y="140231811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1012017</xdr:colOff>
      <xdr:row>413</xdr:row>
      <xdr:rowOff>178594</xdr:rowOff>
    </xdr:from>
    <xdr:ext cx="3512344" cy="261940"/>
    <xdr:sp macro="" textlink="">
      <xdr:nvSpPr>
        <xdr:cNvPr id="96" name="TextBox 95"/>
        <xdr:cNvSpPr txBox="1"/>
      </xdr:nvSpPr>
      <xdr:spPr>
        <a:xfrm>
          <a:off x="1012017" y="144101344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629707</xdr:colOff>
      <xdr:row>550</xdr:row>
      <xdr:rowOff>130969</xdr:rowOff>
    </xdr:from>
    <xdr:to>
      <xdr:col>10</xdr:col>
      <xdr:colOff>559592</xdr:colOff>
      <xdr:row>551</xdr:row>
      <xdr:rowOff>166686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7" y="191095313"/>
          <a:ext cx="4537604" cy="3452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500064</xdr:colOff>
      <xdr:row>551</xdr:row>
      <xdr:rowOff>285749</xdr:rowOff>
    </xdr:from>
    <xdr:to>
      <xdr:col>10</xdr:col>
      <xdr:colOff>336329</xdr:colOff>
      <xdr:row>560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178593</xdr:colOff>
      <xdr:row>247</xdr:row>
      <xdr:rowOff>71437</xdr:rowOff>
    </xdr:from>
    <xdr:to>
      <xdr:col>4</xdr:col>
      <xdr:colOff>255936</xdr:colOff>
      <xdr:row>259</xdr:row>
      <xdr:rowOff>35719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466722</xdr:colOff>
      <xdr:row>245</xdr:row>
      <xdr:rowOff>130970</xdr:rowOff>
    </xdr:from>
    <xdr:to>
      <xdr:col>2</xdr:col>
      <xdr:colOff>38097</xdr:colOff>
      <xdr:row>247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2017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2019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247</xdr:row>
      <xdr:rowOff>71437</xdr:rowOff>
    </xdr:from>
    <xdr:to>
      <xdr:col>10</xdr:col>
      <xdr:colOff>613128</xdr:colOff>
      <xdr:row>259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6</xdr:col>
      <xdr:colOff>97630</xdr:colOff>
      <xdr:row>245</xdr:row>
      <xdr:rowOff>142878</xdr:rowOff>
    </xdr:from>
    <xdr:to>
      <xdr:col>9</xdr:col>
      <xdr:colOff>464914</xdr:colOff>
      <xdr:row>247</xdr:row>
      <xdr:rowOff>23814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50880" y="89023034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2017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2019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259</xdr:row>
      <xdr:rowOff>119062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33093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259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1310513</xdr:colOff>
      <xdr:row>42</xdr:row>
      <xdr:rowOff>59245</xdr:rowOff>
    </xdr:to>
    <xdr:sp macro="" textlink="">
      <xdr:nvSpPr>
        <xdr:cNvPr id="107" name="TextBox 106"/>
        <xdr:cNvSpPr txBox="1"/>
      </xdr:nvSpPr>
      <xdr:spPr>
        <a:xfrm>
          <a:off x="7084187" y="4279106"/>
          <a:ext cx="1179576" cy="2926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654847</xdr:colOff>
      <xdr:row>38</xdr:row>
      <xdr:rowOff>214314</xdr:rowOff>
    </xdr:from>
    <xdr:to>
      <xdr:col>9</xdr:col>
      <xdr:colOff>833441</xdr:colOff>
      <xdr:row>39</xdr:row>
      <xdr:rowOff>119063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22285" y="20907377"/>
          <a:ext cx="4583906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2019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299</xdr:row>
      <xdr:rowOff>173301</xdr:rowOff>
    </xdr:from>
    <xdr:to>
      <xdr:col>4</xdr:col>
      <xdr:colOff>278425</xdr:colOff>
      <xdr:row>312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333372</xdr:colOff>
      <xdr:row>297</xdr:row>
      <xdr:rowOff>190501</xdr:rowOff>
    </xdr:from>
    <xdr:to>
      <xdr:col>1</xdr:col>
      <xdr:colOff>752737</xdr:colOff>
      <xdr:row>299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74961751"/>
          <a:ext cx="4074584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2011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313</xdr:row>
      <xdr:rowOff>21167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04073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299</xdr:row>
      <xdr:rowOff>185206</xdr:rowOff>
    </xdr:from>
    <xdr:to>
      <xdr:col>9</xdr:col>
      <xdr:colOff>976312</xdr:colOff>
      <xdr:row>312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5</xdr:col>
      <xdr:colOff>607187</xdr:colOff>
      <xdr:row>298</xdr:row>
      <xdr:rowOff>23812</xdr:rowOff>
    </xdr:from>
    <xdr:to>
      <xdr:col>10</xdr:col>
      <xdr:colOff>476251</xdr:colOff>
      <xdr:row>299</xdr:row>
      <xdr:rowOff>59531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06263281"/>
          <a:ext cx="5262595" cy="345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2011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345247</xdr:colOff>
      <xdr:row>313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98497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318</xdr:row>
      <xdr:rowOff>171451</xdr:rowOff>
    </xdr:from>
    <xdr:to>
      <xdr:col>4</xdr:col>
      <xdr:colOff>523875</xdr:colOff>
      <xdr:row>329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oneCellAnchor>
    <xdr:from>
      <xdr:col>0</xdr:col>
      <xdr:colOff>619117</xdr:colOff>
      <xdr:row>329</xdr:row>
      <xdr:rowOff>178593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83331843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404808</xdr:colOff>
      <xdr:row>317</xdr:row>
      <xdr:rowOff>47626</xdr:rowOff>
    </xdr:from>
    <xdr:to>
      <xdr:col>4</xdr:col>
      <xdr:colOff>678657</xdr:colOff>
      <xdr:row>318</xdr:row>
      <xdr:rowOff>35718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04808" y="112168782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2011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318</xdr:row>
      <xdr:rowOff>197643</xdr:rowOff>
    </xdr:from>
    <xdr:to>
      <xdr:col>9</xdr:col>
      <xdr:colOff>988218</xdr:colOff>
      <xdr:row>329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111881</xdr:colOff>
      <xdr:row>316</xdr:row>
      <xdr:rowOff>264320</xdr:rowOff>
    </xdr:from>
    <xdr:to>
      <xdr:col>10</xdr:col>
      <xdr:colOff>119060</xdr:colOff>
      <xdr:row>318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2011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329</xdr:row>
      <xdr:rowOff>178593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83331843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278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266</xdr:row>
      <xdr:rowOff>214311</xdr:rowOff>
    </xdr:from>
    <xdr:to>
      <xdr:col>10</xdr:col>
      <xdr:colOff>583407</xdr:colOff>
      <xdr:row>278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5</xdr:col>
      <xdr:colOff>607211</xdr:colOff>
      <xdr:row>264</xdr:row>
      <xdr:rowOff>190505</xdr:rowOff>
    </xdr:from>
    <xdr:to>
      <xdr:col>10</xdr:col>
      <xdr:colOff>357184</xdr:colOff>
      <xdr:row>266</xdr:row>
      <xdr:rowOff>142875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774649" y="95404786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280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292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47624</xdr:colOff>
      <xdr:row>52</xdr:row>
      <xdr:rowOff>83344</xdr:rowOff>
    </xdr:from>
    <xdr:ext cx="5155407" cy="952499"/>
    <xdr:sp macro="" textlink="">
      <xdr:nvSpPr>
        <xdr:cNvPr id="140" name="TextBox 139"/>
        <xdr:cNvSpPr txBox="1"/>
      </xdr:nvSpPr>
      <xdr:spPr>
        <a:xfrm>
          <a:off x="47624" y="10060782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59530</xdr:colOff>
      <xdr:row>164</xdr:row>
      <xdr:rowOff>83348</xdr:rowOff>
    </xdr:from>
    <xdr:ext cx="5191126" cy="1154902"/>
    <xdr:sp macro="" textlink="">
      <xdr:nvSpPr>
        <xdr:cNvPr id="146" name="TextBox 145"/>
        <xdr:cNvSpPr txBox="1"/>
      </xdr:nvSpPr>
      <xdr:spPr>
        <a:xfrm>
          <a:off x="59530" y="61055254"/>
          <a:ext cx="5191126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241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342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396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88431</xdr:colOff>
      <xdr:row>482</xdr:row>
      <xdr:rowOff>142873</xdr:rowOff>
    </xdr:from>
    <xdr:to>
      <xdr:col>9</xdr:col>
      <xdr:colOff>574587</xdr:colOff>
      <xdr:row>492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6</xdr:col>
      <xdr:colOff>380976</xdr:colOff>
      <xdr:row>480</xdr:row>
      <xdr:rowOff>273851</xdr:rowOff>
    </xdr:from>
    <xdr:to>
      <xdr:col>9</xdr:col>
      <xdr:colOff>59524</xdr:colOff>
      <xdr:row>482</xdr:row>
      <xdr:rowOff>83346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6" y="166913726"/>
          <a:ext cx="3298048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8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492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477</xdr:row>
      <xdr:rowOff>71438</xdr:rowOff>
    </xdr:from>
    <xdr:ext cx="2874505" cy="254557"/>
    <xdr:sp macro="" textlink="">
      <xdr:nvSpPr>
        <xdr:cNvPr id="157" name="TextBox 156"/>
        <xdr:cNvSpPr txBox="1"/>
      </xdr:nvSpPr>
      <xdr:spPr>
        <a:xfrm>
          <a:off x="71437" y="141077157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525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544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572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610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95250</xdr:colOff>
      <xdr:row>628</xdr:row>
      <xdr:rowOff>95250</xdr:rowOff>
    </xdr:from>
    <xdr:ext cx="6834187" cy="1202532"/>
    <xdr:sp macro="" textlink="">
      <xdr:nvSpPr>
        <xdr:cNvPr id="163" name="TextBox 162"/>
        <xdr:cNvSpPr txBox="1"/>
      </xdr:nvSpPr>
      <xdr:spPr>
        <a:xfrm>
          <a:off x="95250" y="198893906"/>
          <a:ext cx="6834187" cy="12025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Sources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3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sr-Cyrl-RS" sz="1100" baseline="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290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425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666736</xdr:colOff>
      <xdr:row>218</xdr:row>
      <xdr:rowOff>273934</xdr:rowOff>
    </xdr:from>
    <xdr:to>
      <xdr:col>10</xdr:col>
      <xdr:colOff>559593</xdr:colOff>
      <xdr:row>220</xdr:row>
      <xdr:rowOff>47715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19986" y="77962215"/>
          <a:ext cx="4500576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8</a:t>
          </a:r>
        </a:p>
      </xdr:txBody>
    </xdr:sp>
    <xdr:clientData/>
  </xdr:twoCellAnchor>
  <xdr:oneCellAnchor>
    <xdr:from>
      <xdr:col>6</xdr:col>
      <xdr:colOff>1569203</xdr:colOff>
      <xdr:row>228</xdr:row>
      <xdr:rowOff>466840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77090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74</xdr:row>
      <xdr:rowOff>95250</xdr:rowOff>
    </xdr:from>
    <xdr:to>
      <xdr:col>4</xdr:col>
      <xdr:colOff>603409</xdr:colOff>
      <xdr:row>86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</xdr:col>
      <xdr:colOff>214312</xdr:colOff>
      <xdr:row>74</xdr:row>
      <xdr:rowOff>119063</xdr:rowOff>
    </xdr:from>
    <xdr:to>
      <xdr:col>10</xdr:col>
      <xdr:colOff>627221</xdr:colOff>
      <xdr:row>87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488150</xdr:colOff>
      <xdr:row>73</xdr:row>
      <xdr:rowOff>47623</xdr:rowOff>
    </xdr:from>
    <xdr:to>
      <xdr:col>9</xdr:col>
      <xdr:colOff>166686</xdr:colOff>
      <xdr:row>74</xdr:row>
      <xdr:rowOff>35717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655588" y="32134967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87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111</xdr:row>
      <xdr:rowOff>0</xdr:rowOff>
    </xdr:from>
    <xdr:to>
      <xdr:col>2</xdr:col>
      <xdr:colOff>190491</xdr:colOff>
      <xdr:row>117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22002750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111</xdr:row>
      <xdr:rowOff>178596</xdr:rowOff>
    </xdr:from>
    <xdr:to>
      <xdr:col>2</xdr:col>
      <xdr:colOff>35710</xdr:colOff>
      <xdr:row>116</xdr:row>
      <xdr:rowOff>250033</xdr:rowOff>
    </xdr:to>
    <xdr:sp macro="" textlink="">
      <xdr:nvSpPr>
        <xdr:cNvPr id="175" name="TextBox 174">
          <a:hlinkClick xmlns:r="http://schemas.openxmlformats.org/officeDocument/2006/relationships" r:id="rId35"/>
        </xdr:cNvPr>
        <xdr:cNvSpPr txBox="1"/>
      </xdr:nvSpPr>
      <xdr:spPr>
        <a:xfrm>
          <a:off x="690554" y="22181346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2019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83342</xdr:colOff>
      <xdr:row>598</xdr:row>
      <xdr:rowOff>71436</xdr:rowOff>
    </xdr:from>
    <xdr:ext cx="4393406" cy="523878"/>
    <xdr:sp macro="" textlink="">
      <xdr:nvSpPr>
        <xdr:cNvPr id="176" name="TextBox 175"/>
        <xdr:cNvSpPr txBox="1"/>
      </xdr:nvSpPr>
      <xdr:spPr>
        <a:xfrm>
          <a:off x="83342" y="188297342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95248</xdr:colOff>
      <xdr:row>34</xdr:row>
      <xdr:rowOff>23797</xdr:rowOff>
    </xdr:from>
    <xdr:to>
      <xdr:col>0</xdr:col>
      <xdr:colOff>1239460</xdr:colOff>
      <xdr:row>37</xdr:row>
      <xdr:rowOff>85710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95248" y="3964766"/>
          <a:ext cx="1144212" cy="115728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152</xdr:row>
      <xdr:rowOff>130970</xdr:rowOff>
    </xdr:from>
    <xdr:to>
      <xdr:col>0</xdr:col>
      <xdr:colOff>1250155</xdr:colOff>
      <xdr:row>155</xdr:row>
      <xdr:rowOff>168187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261</xdr:row>
      <xdr:rowOff>178600</xdr:rowOff>
    </xdr:from>
    <xdr:to>
      <xdr:col>0</xdr:col>
      <xdr:colOff>1226343</xdr:colOff>
      <xdr:row>263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294</xdr:row>
      <xdr:rowOff>83348</xdr:rowOff>
    </xdr:from>
    <xdr:to>
      <xdr:col>0</xdr:col>
      <xdr:colOff>1547808</xdr:colOff>
      <xdr:row>296</xdr:row>
      <xdr:rowOff>83348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459</xdr:row>
      <xdr:rowOff>154784</xdr:rowOff>
    </xdr:from>
    <xdr:to>
      <xdr:col>0</xdr:col>
      <xdr:colOff>1218408</xdr:colOff>
      <xdr:row>461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592</xdr:row>
      <xdr:rowOff>154784</xdr:rowOff>
    </xdr:from>
    <xdr:to>
      <xdr:col>0</xdr:col>
      <xdr:colOff>1549387</xdr:colOff>
      <xdr:row>594</xdr:row>
      <xdr:rowOff>59535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7334" b="12000"/>
        <a:stretch/>
      </xdr:blipFill>
      <xdr:spPr>
        <a:xfrm>
          <a:off x="154778" y="1683900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604</xdr:row>
      <xdr:rowOff>0</xdr:rowOff>
    </xdr:from>
    <xdr:to>
      <xdr:col>0</xdr:col>
      <xdr:colOff>1314445</xdr:colOff>
      <xdr:row>605</xdr:row>
      <xdr:rowOff>61277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172676345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615</xdr:row>
      <xdr:rowOff>59537</xdr:rowOff>
    </xdr:from>
    <xdr:to>
      <xdr:col>0</xdr:col>
      <xdr:colOff>1523996</xdr:colOff>
      <xdr:row>617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496</xdr:row>
      <xdr:rowOff>142875</xdr:rowOff>
    </xdr:from>
    <xdr:to>
      <xdr:col>0</xdr:col>
      <xdr:colOff>1265875</xdr:colOff>
      <xdr:row>498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140</xdr:row>
      <xdr:rowOff>47625</xdr:rowOff>
    </xdr:from>
    <xdr:to>
      <xdr:col>4</xdr:col>
      <xdr:colOff>83336</xdr:colOff>
      <xdr:row>150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0</xdr:rowOff>
    </xdr:from>
    <xdr:to>
      <xdr:col>4</xdr:col>
      <xdr:colOff>273843</xdr:colOff>
      <xdr:row>140</xdr:row>
      <xdr:rowOff>0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518469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2011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559579</xdr:colOff>
      <xdr:row>150</xdr:row>
      <xdr:rowOff>166686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59579" y="56090342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</xdr:colOff>
      <xdr:row>140</xdr:row>
      <xdr:rowOff>59537</xdr:rowOff>
    </xdr:from>
    <xdr:to>
      <xdr:col>10</xdr:col>
      <xdr:colOff>47628</xdr:colOff>
      <xdr:row>150</xdr:row>
      <xdr:rowOff>35725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6</xdr:col>
      <xdr:colOff>190493</xdr:colOff>
      <xdr:row>139</xdr:row>
      <xdr:rowOff>0</xdr:rowOff>
    </xdr:from>
    <xdr:to>
      <xdr:col>10</xdr:col>
      <xdr:colOff>190497</xdr:colOff>
      <xdr:row>139</xdr:row>
      <xdr:rowOff>297656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7143743" y="33123188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2011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178594</xdr:colOff>
      <xdr:row>150</xdr:row>
      <xdr:rowOff>166692</xdr:rowOff>
    </xdr:from>
    <xdr:ext cx="4583900" cy="273839"/>
    <xdr:sp macro="" textlink="">
      <xdr:nvSpPr>
        <xdr:cNvPr id="199" name="TextBox 198"/>
        <xdr:cNvSpPr txBox="1"/>
      </xdr:nvSpPr>
      <xdr:spPr>
        <a:xfrm>
          <a:off x="7131844" y="56090348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157</xdr:row>
      <xdr:rowOff>166688</xdr:rowOff>
    </xdr:from>
    <xdr:to>
      <xdr:col>10</xdr:col>
      <xdr:colOff>130969</xdr:colOff>
      <xdr:row>169</xdr:row>
      <xdr:rowOff>107164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5</xdr:col>
      <xdr:colOff>238121</xdr:colOff>
      <xdr:row>156</xdr:row>
      <xdr:rowOff>178598</xdr:rowOff>
    </xdr:from>
    <xdr:to>
      <xdr:col>10</xdr:col>
      <xdr:colOff>83340</xdr:colOff>
      <xdr:row>157</xdr:row>
      <xdr:rowOff>89141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26317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168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175</xdr:row>
      <xdr:rowOff>166694</xdr:rowOff>
    </xdr:from>
    <xdr:to>
      <xdr:col>4</xdr:col>
      <xdr:colOff>250029</xdr:colOff>
      <xdr:row>187</xdr:row>
      <xdr:rowOff>283280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619112</xdr:colOff>
      <xdr:row>174</xdr:row>
      <xdr:rowOff>83342</xdr:rowOff>
    </xdr:from>
    <xdr:to>
      <xdr:col>2</xdr:col>
      <xdr:colOff>214309</xdr:colOff>
      <xdr:row>175</xdr:row>
      <xdr:rowOff>77228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619112" y="64150873"/>
          <a:ext cx="401241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188</xdr:row>
      <xdr:rowOff>190496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8591902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215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458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228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235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657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658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648</xdr:row>
      <xdr:rowOff>202410</xdr:rowOff>
    </xdr:from>
    <xdr:to>
      <xdr:col>0</xdr:col>
      <xdr:colOff>1301501</xdr:colOff>
      <xdr:row>651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446</xdr:row>
      <xdr:rowOff>178596</xdr:rowOff>
    </xdr:from>
    <xdr:to>
      <xdr:col>0</xdr:col>
      <xdr:colOff>1250150</xdr:colOff>
      <xdr:row>448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676</xdr:row>
      <xdr:rowOff>233348</xdr:rowOff>
    </xdr:from>
    <xdr:to>
      <xdr:col>0</xdr:col>
      <xdr:colOff>3486154</xdr:colOff>
      <xdr:row>679</xdr:row>
      <xdr:rowOff>69847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672</xdr:row>
      <xdr:rowOff>285749</xdr:rowOff>
    </xdr:from>
    <xdr:to>
      <xdr:col>0</xdr:col>
      <xdr:colOff>3488528</xdr:colOff>
      <xdr:row>675</xdr:row>
      <xdr:rowOff>57149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668</xdr:row>
      <xdr:rowOff>261938</xdr:rowOff>
    </xdr:from>
    <xdr:to>
      <xdr:col>0</xdr:col>
      <xdr:colOff>3458046</xdr:colOff>
      <xdr:row>671</xdr:row>
      <xdr:rowOff>64770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665</xdr:row>
      <xdr:rowOff>0</xdr:rowOff>
    </xdr:from>
    <xdr:to>
      <xdr:col>0</xdr:col>
      <xdr:colOff>3419246</xdr:colOff>
      <xdr:row>667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220</xdr:row>
      <xdr:rowOff>95250</xdr:rowOff>
    </xdr:from>
    <xdr:to>
      <xdr:col>10</xdr:col>
      <xdr:colOff>599599</xdr:colOff>
      <xdr:row>228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178594</xdr:colOff>
      <xdr:row>402</xdr:row>
      <xdr:rowOff>59530</xdr:rowOff>
    </xdr:from>
    <xdr:to>
      <xdr:col>5</xdr:col>
      <xdr:colOff>82772</xdr:colOff>
      <xdr:row>413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345281</xdr:colOff>
      <xdr:row>577</xdr:row>
      <xdr:rowOff>178595</xdr:rowOff>
    </xdr:from>
    <xdr:to>
      <xdr:col>2</xdr:col>
      <xdr:colOff>214312</xdr:colOff>
      <xdr:row>587</xdr:row>
      <xdr:rowOff>119063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678657</xdr:colOff>
      <xdr:row>577</xdr:row>
      <xdr:rowOff>250030</xdr:rowOff>
    </xdr:from>
    <xdr:to>
      <xdr:col>10</xdr:col>
      <xdr:colOff>523876</xdr:colOff>
      <xdr:row>587</xdr:row>
      <xdr:rowOff>95250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142872</xdr:colOff>
      <xdr:row>92</xdr:row>
      <xdr:rowOff>97636</xdr:rowOff>
    </xdr:from>
    <xdr:to>
      <xdr:col>4</xdr:col>
      <xdr:colOff>220215</xdr:colOff>
      <xdr:row>104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0</xdr:rowOff>
    </xdr:from>
    <xdr:to>
      <xdr:col>2</xdr:col>
      <xdr:colOff>488154</xdr:colOff>
      <xdr:row>92</xdr:row>
      <xdr:rowOff>130970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7659469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92</xdr:row>
      <xdr:rowOff>142874</xdr:rowOff>
    </xdr:from>
    <xdr:to>
      <xdr:col>10</xdr:col>
      <xdr:colOff>603421</xdr:colOff>
      <xdr:row>105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5</xdr:col>
      <xdr:colOff>440539</xdr:colOff>
      <xdr:row>91</xdr:row>
      <xdr:rowOff>0</xdr:rowOff>
    </xdr:from>
    <xdr:to>
      <xdr:col>9</xdr:col>
      <xdr:colOff>11906</xdr:colOff>
      <xdr:row>92</xdr:row>
      <xdr:rowOff>130970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607977" y="37659469"/>
          <a:ext cx="397667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(Deaths 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1000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 live births)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482</xdr:row>
      <xdr:rowOff>142881</xdr:rowOff>
    </xdr:from>
    <xdr:to>
      <xdr:col>1</xdr:col>
      <xdr:colOff>493250</xdr:colOff>
      <xdr:row>492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433708</xdr:colOff>
      <xdr:row>480</xdr:row>
      <xdr:rowOff>273845</xdr:rowOff>
    </xdr:from>
    <xdr:to>
      <xdr:col>1</xdr:col>
      <xdr:colOff>642937</xdr:colOff>
      <xdr:row>482</xdr:row>
      <xdr:rowOff>95261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33708" y="166913720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105</xdr:row>
      <xdr:rowOff>59543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36123574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105</xdr:row>
      <xdr:rowOff>95262</xdr:rowOff>
    </xdr:from>
    <xdr:to>
      <xdr:col>0</xdr:col>
      <xdr:colOff>642928</xdr:colOff>
      <xdr:row>106</xdr:row>
      <xdr:rowOff>9743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16710" y="26812887"/>
          <a:ext cx="226218" cy="224043"/>
        </a:xfrm>
        <a:prstGeom prst="rect">
          <a:avLst/>
        </a:prstGeom>
      </xdr:spPr>
    </xdr:pic>
    <xdr:clientData/>
  </xdr:twoCellAnchor>
  <xdr:oneCellAnchor>
    <xdr:from>
      <xdr:col>5</xdr:col>
      <xdr:colOff>345274</xdr:colOff>
      <xdr:row>105</xdr:row>
      <xdr:rowOff>95255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12712" y="36159286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488146</xdr:colOff>
      <xdr:row>105</xdr:row>
      <xdr:rowOff>130974</xdr:rowOff>
    </xdr:from>
    <xdr:to>
      <xdr:col>5</xdr:col>
      <xdr:colOff>714364</xdr:colOff>
      <xdr:row>106</xdr:row>
      <xdr:rowOff>45455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655584" y="26848599"/>
          <a:ext cx="226218" cy="22404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492</xdr:row>
      <xdr:rowOff>130979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63568073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392898</xdr:colOff>
      <xdr:row>492</xdr:row>
      <xdr:rowOff>166698</xdr:rowOff>
    </xdr:from>
    <xdr:to>
      <xdr:col>0</xdr:col>
      <xdr:colOff>619116</xdr:colOff>
      <xdr:row>493</xdr:row>
      <xdr:rowOff>81178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92898" y="152709573"/>
          <a:ext cx="226218" cy="224043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505</xdr:row>
      <xdr:rowOff>83362</xdr:rowOff>
    </xdr:from>
    <xdr:ext cx="3631406" cy="762000"/>
    <xdr:sp macro="" textlink="">
      <xdr:nvSpPr>
        <xdr:cNvPr id="235" name="TextBox 234"/>
        <xdr:cNvSpPr txBox="1"/>
      </xdr:nvSpPr>
      <xdr:spPr>
        <a:xfrm>
          <a:off x="83342" y="157638768"/>
          <a:ext cx="3631406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0.38524</cdr:x>
      <cdr:y>0.04422</cdr:y>
    </cdr:from>
    <cdr:to>
      <cdr:x>0.95832</cdr:x>
      <cdr:y>0.13187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80416" y="152232"/>
          <a:ext cx="1309688" cy="301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0.41724</cdr:x>
      <cdr:y>0.44515</cdr:y>
    </cdr:from>
    <cdr:to>
      <cdr:x>0.58905</cdr:x>
      <cdr:y>0.5503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59000" y="1612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0.38937</cdr:x>
      <cdr:y>0.44087</cdr:y>
    </cdr:from>
    <cdr:to>
      <cdr:x>0.6184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113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0.39618</cdr:x>
      <cdr:y>0.43667</cdr:y>
    </cdr:from>
    <cdr:to>
      <cdr:x>0.61283</cdr:x>
      <cdr:y>0.56386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25600" y="1308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0.51782</cdr:x>
      <cdr:y>0.02276</cdr:y>
    </cdr:from>
    <cdr:to>
      <cdr:x>0.94603</cdr:x>
      <cdr:y>0.14966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76358" y="79670"/>
          <a:ext cx="972770" cy="4442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 16819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0.43709</cdr:y>
    </cdr:from>
    <cdr:to>
      <cdr:x>0.60429</cdr:x>
      <cdr:y>0.55739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84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0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0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0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en/home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en.rgz.gov.rs/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92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2365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2366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2005</v>
      </c>
    </row>
    <row r="18" spans="1:2" x14ac:dyDescent="0.25">
      <c r="A18" t="s">
        <v>62</v>
      </c>
      <c r="B18" t="s">
        <v>2008</v>
      </c>
    </row>
    <row r="19" spans="1:2" x14ac:dyDescent="0.25">
      <c r="A19" t="s">
        <v>63</v>
      </c>
      <c r="B19" t="s">
        <v>2011</v>
      </c>
    </row>
    <row r="20" spans="1:2" x14ac:dyDescent="0.25">
      <c r="A20" t="s">
        <v>64</v>
      </c>
      <c r="B20" t="s">
        <v>2014</v>
      </c>
    </row>
    <row r="21" spans="1:2" x14ac:dyDescent="0.25">
      <c r="A21" t="s">
        <v>65</v>
      </c>
      <c r="B21" t="s">
        <v>2017</v>
      </c>
    </row>
    <row r="22" spans="1:2" x14ac:dyDescent="0.25">
      <c r="A22" t="s">
        <v>66</v>
      </c>
      <c r="B22" t="s">
        <v>2020</v>
      </c>
    </row>
    <row r="23" spans="1:2" x14ac:dyDescent="0.25">
      <c r="A23" t="s">
        <v>93</v>
      </c>
      <c r="B23" t="s">
        <v>1761</v>
      </c>
    </row>
    <row r="24" spans="1:2" x14ac:dyDescent="0.25">
      <c r="A24" t="s">
        <v>94</v>
      </c>
      <c r="B24" t="s">
        <v>1762</v>
      </c>
    </row>
    <row r="25" spans="1:2" x14ac:dyDescent="0.25">
      <c r="A25" t="s">
        <v>95</v>
      </c>
      <c r="B25" t="s">
        <v>1763</v>
      </c>
    </row>
    <row r="26" spans="1:2" x14ac:dyDescent="0.25">
      <c r="A26" t="s">
        <v>55</v>
      </c>
      <c r="B26" t="s">
        <v>2006</v>
      </c>
    </row>
    <row r="27" spans="1:2" x14ac:dyDescent="0.25">
      <c r="A27" t="s">
        <v>56</v>
      </c>
      <c r="B27" t="s">
        <v>2007</v>
      </c>
    </row>
    <row r="28" spans="1:2" x14ac:dyDescent="0.25">
      <c r="A28" t="s">
        <v>96</v>
      </c>
      <c r="B28" t="s">
        <v>1764</v>
      </c>
    </row>
    <row r="29" spans="1:2" x14ac:dyDescent="0.25">
      <c r="A29" t="s">
        <v>97</v>
      </c>
      <c r="B29" t="s">
        <v>1765</v>
      </c>
    </row>
    <row r="30" spans="1:2" x14ac:dyDescent="0.25">
      <c r="A30" t="s">
        <v>98</v>
      </c>
      <c r="B30" t="s">
        <v>1766</v>
      </c>
    </row>
    <row r="31" spans="1:2" x14ac:dyDescent="0.25">
      <c r="A31" t="s">
        <v>99</v>
      </c>
      <c r="B31" t="s">
        <v>2009</v>
      </c>
    </row>
    <row r="32" spans="1:2" x14ac:dyDescent="0.25">
      <c r="A32" t="s">
        <v>100</v>
      </c>
      <c r="B32" t="s">
        <v>2010</v>
      </c>
    </row>
    <row r="33" spans="1:2" x14ac:dyDescent="0.25">
      <c r="A33" t="s">
        <v>101</v>
      </c>
      <c r="B33" t="s">
        <v>1767</v>
      </c>
    </row>
    <row r="34" spans="1:2" x14ac:dyDescent="0.25">
      <c r="A34" t="s">
        <v>102</v>
      </c>
      <c r="B34" t="s">
        <v>1768</v>
      </c>
    </row>
    <row r="35" spans="1:2" x14ac:dyDescent="0.25">
      <c r="A35" t="s">
        <v>103</v>
      </c>
      <c r="B35" t="s">
        <v>1769</v>
      </c>
    </row>
    <row r="36" spans="1:2" x14ac:dyDescent="0.25">
      <c r="A36" t="s">
        <v>104</v>
      </c>
      <c r="B36" t="s">
        <v>2012</v>
      </c>
    </row>
    <row r="37" spans="1:2" x14ac:dyDescent="0.25">
      <c r="A37" t="s">
        <v>105</v>
      </c>
      <c r="B37" t="s">
        <v>2013</v>
      </c>
    </row>
    <row r="38" spans="1:2" x14ac:dyDescent="0.25">
      <c r="A38" t="s">
        <v>106</v>
      </c>
      <c r="B38" t="s">
        <v>1770</v>
      </c>
    </row>
    <row r="39" spans="1:2" x14ac:dyDescent="0.25">
      <c r="A39" t="s">
        <v>107</v>
      </c>
      <c r="B39" t="s">
        <v>1771</v>
      </c>
    </row>
    <row r="40" spans="1:2" x14ac:dyDescent="0.25">
      <c r="A40" t="s">
        <v>108</v>
      </c>
      <c r="B40" t="s">
        <v>1772</v>
      </c>
    </row>
    <row r="41" spans="1:2" x14ac:dyDescent="0.25">
      <c r="A41" t="s">
        <v>109</v>
      </c>
      <c r="B41" t="s">
        <v>2015</v>
      </c>
    </row>
    <row r="42" spans="1:2" x14ac:dyDescent="0.25">
      <c r="A42" t="s">
        <v>110</v>
      </c>
      <c r="B42" t="s">
        <v>2016</v>
      </c>
    </row>
    <row r="43" spans="1:2" x14ac:dyDescent="0.25">
      <c r="A43" t="s">
        <v>111</v>
      </c>
      <c r="B43" t="s">
        <v>1773</v>
      </c>
    </row>
    <row r="44" spans="1:2" x14ac:dyDescent="0.25">
      <c r="A44" t="s">
        <v>112</v>
      </c>
      <c r="B44" t="s">
        <v>1774</v>
      </c>
    </row>
    <row r="45" spans="1:2" x14ac:dyDescent="0.25">
      <c r="A45" t="s">
        <v>113</v>
      </c>
      <c r="B45" t="s">
        <v>1775</v>
      </c>
    </row>
    <row r="46" spans="1:2" x14ac:dyDescent="0.25">
      <c r="A46" t="s">
        <v>114</v>
      </c>
      <c r="B46" t="s">
        <v>2018</v>
      </c>
    </row>
    <row r="47" spans="1:2" x14ac:dyDescent="0.25">
      <c r="A47" t="s">
        <v>115</v>
      </c>
      <c r="B47" t="s">
        <v>2019</v>
      </c>
    </row>
    <row r="48" spans="1:2" x14ac:dyDescent="0.25">
      <c r="A48" t="s">
        <v>116</v>
      </c>
      <c r="B48" t="s">
        <v>1776</v>
      </c>
    </row>
    <row r="49" spans="1:2" x14ac:dyDescent="0.25">
      <c r="A49" t="s">
        <v>117</v>
      </c>
      <c r="B49" t="s">
        <v>1777</v>
      </c>
    </row>
    <row r="50" spans="1:2" x14ac:dyDescent="0.25">
      <c r="A50" t="s">
        <v>118</v>
      </c>
      <c r="B50" t="s">
        <v>1778</v>
      </c>
    </row>
    <row r="51" spans="1:2" x14ac:dyDescent="0.25">
      <c r="A51" t="s">
        <v>119</v>
      </c>
      <c r="B51" t="s">
        <v>2021</v>
      </c>
    </row>
    <row r="52" spans="1:2" x14ac:dyDescent="0.25">
      <c r="A52" t="s">
        <v>120</v>
      </c>
      <c r="B52" t="s">
        <v>2022</v>
      </c>
    </row>
    <row r="53" spans="1:2" x14ac:dyDescent="0.25">
      <c r="A53" t="s">
        <v>121</v>
      </c>
      <c r="B53" t="s">
        <v>1779</v>
      </c>
    </row>
    <row r="54" spans="1:2" x14ac:dyDescent="0.25">
      <c r="A54" t="s">
        <v>122</v>
      </c>
      <c r="B54" t="s">
        <v>1780</v>
      </c>
    </row>
    <row r="55" spans="1:2" x14ac:dyDescent="0.25">
      <c r="A55" t="s">
        <v>123</v>
      </c>
      <c r="B55" t="s">
        <v>1781</v>
      </c>
    </row>
    <row r="56" spans="1:2" x14ac:dyDescent="0.25">
      <c r="A56" t="s">
        <v>57</v>
      </c>
      <c r="B56" t="s">
        <v>2420</v>
      </c>
    </row>
    <row r="57" spans="1:2" x14ac:dyDescent="0.25">
      <c r="A57" t="s">
        <v>58</v>
      </c>
      <c r="B57" t="s">
        <v>2421</v>
      </c>
    </row>
    <row r="58" spans="1:2" x14ac:dyDescent="0.25">
      <c r="A58" t="s">
        <v>59</v>
      </c>
      <c r="B58" t="s">
        <v>2422</v>
      </c>
    </row>
    <row r="59" spans="1:2" x14ac:dyDescent="0.25">
      <c r="A59" t="s">
        <v>558</v>
      </c>
      <c r="B59" t="s">
        <v>2423</v>
      </c>
    </row>
    <row r="60" spans="1:2" x14ac:dyDescent="0.25">
      <c r="A60" t="s">
        <v>220</v>
      </c>
      <c r="B60" t="s">
        <v>2424</v>
      </c>
    </row>
    <row r="61" spans="1:2" x14ac:dyDescent="0.25">
      <c r="A61" t="s">
        <v>221</v>
      </c>
      <c r="B61" t="s">
        <v>2425</v>
      </c>
    </row>
    <row r="62" spans="1:2" x14ac:dyDescent="0.25">
      <c r="A62" t="s">
        <v>579</v>
      </c>
      <c r="B62" t="s">
        <v>2426</v>
      </c>
    </row>
    <row r="63" spans="1:2" x14ac:dyDescent="0.25">
      <c r="A63" t="s">
        <v>580</v>
      </c>
      <c r="B63" t="s">
        <v>2427</v>
      </c>
    </row>
    <row r="64" spans="1:2" x14ac:dyDescent="0.25">
      <c r="A64" t="s">
        <v>581</v>
      </c>
      <c r="B64" t="s">
        <v>2428</v>
      </c>
    </row>
    <row r="65" spans="1:2" x14ac:dyDescent="0.25">
      <c r="A65" t="s">
        <v>699</v>
      </c>
      <c r="B65" t="s">
        <v>2429</v>
      </c>
    </row>
    <row r="66" spans="1:2" x14ac:dyDescent="0.25">
      <c r="A66" t="s">
        <v>700</v>
      </c>
      <c r="B66" t="s">
        <v>2430</v>
      </c>
    </row>
    <row r="67" spans="1:2" x14ac:dyDescent="0.25">
      <c r="A67" t="s">
        <v>701</v>
      </c>
      <c r="B67" t="s">
        <v>2431</v>
      </c>
    </row>
    <row r="68" spans="1:2" x14ac:dyDescent="0.25">
      <c r="A68" t="s">
        <v>702</v>
      </c>
      <c r="B68" t="s">
        <v>2432</v>
      </c>
    </row>
    <row r="69" spans="1:2" x14ac:dyDescent="0.25">
      <c r="A69" t="s">
        <v>703</v>
      </c>
      <c r="B69" t="s">
        <v>2433</v>
      </c>
    </row>
    <row r="70" spans="1:2" x14ac:dyDescent="0.25">
      <c r="A70" t="s">
        <v>704</v>
      </c>
      <c r="B70" t="s">
        <v>2434</v>
      </c>
    </row>
    <row r="71" spans="1:2" x14ac:dyDescent="0.25">
      <c r="A71" t="s">
        <v>705</v>
      </c>
      <c r="B71" t="s">
        <v>2435</v>
      </c>
    </row>
    <row r="72" spans="1:2" x14ac:dyDescent="0.25">
      <c r="A72" t="s">
        <v>706</v>
      </c>
      <c r="B72" t="s">
        <v>2436</v>
      </c>
    </row>
    <row r="73" spans="1:2" x14ac:dyDescent="0.25">
      <c r="A73" t="s">
        <v>707</v>
      </c>
      <c r="B73" t="s">
        <v>2437</v>
      </c>
    </row>
    <row r="74" spans="1:2" x14ac:dyDescent="0.25">
      <c r="A74" t="s">
        <v>708</v>
      </c>
      <c r="B74" t="s">
        <v>2023</v>
      </c>
    </row>
    <row r="75" spans="1:2" x14ac:dyDescent="0.25">
      <c r="A75" t="s">
        <v>709</v>
      </c>
      <c r="B75" t="s">
        <v>2438</v>
      </c>
    </row>
    <row r="76" spans="1:2" x14ac:dyDescent="0.25">
      <c r="A76" t="s">
        <v>710</v>
      </c>
      <c r="B76" t="s">
        <v>2024</v>
      </c>
    </row>
    <row r="77" spans="1:2" x14ac:dyDescent="0.25">
      <c r="A77" t="s">
        <v>711</v>
      </c>
      <c r="B77" t="s">
        <v>2439</v>
      </c>
    </row>
    <row r="78" spans="1:2" x14ac:dyDescent="0.25">
      <c r="A78" t="s">
        <v>712</v>
      </c>
      <c r="B78" t="s">
        <v>2025</v>
      </c>
    </row>
    <row r="79" spans="1:2" x14ac:dyDescent="0.25">
      <c r="A79" t="s">
        <v>713</v>
      </c>
      <c r="B79" t="s">
        <v>2440</v>
      </c>
    </row>
    <row r="80" spans="1:2" x14ac:dyDescent="0.25">
      <c r="A80" t="s">
        <v>469</v>
      </c>
      <c r="B80" t="s">
        <v>1782</v>
      </c>
    </row>
    <row r="81" spans="1:2" x14ac:dyDescent="0.25">
      <c r="A81" t="s">
        <v>920</v>
      </c>
      <c r="B81" t="s">
        <v>2026</v>
      </c>
    </row>
    <row r="82" spans="1:2" x14ac:dyDescent="0.25">
      <c r="A82" t="s">
        <v>465</v>
      </c>
      <c r="B82" t="s">
        <v>2441</v>
      </c>
    </row>
    <row r="83" spans="1:2" x14ac:dyDescent="0.25">
      <c r="A83" t="s">
        <v>691</v>
      </c>
      <c r="B83" t="s">
        <v>1783</v>
      </c>
    </row>
    <row r="84" spans="1:2" x14ac:dyDescent="0.25">
      <c r="A84" t="s">
        <v>923</v>
      </c>
      <c r="B84" t="s">
        <v>2027</v>
      </c>
    </row>
    <row r="85" spans="1:2" x14ac:dyDescent="0.25">
      <c r="A85" t="s">
        <v>466</v>
      </c>
      <c r="B85" t="s">
        <v>2442</v>
      </c>
    </row>
    <row r="86" spans="1:2" x14ac:dyDescent="0.25">
      <c r="A86" t="s">
        <v>692</v>
      </c>
      <c r="B86" t="s">
        <v>1784</v>
      </c>
    </row>
    <row r="87" spans="1:2" x14ac:dyDescent="0.25">
      <c r="A87" t="s">
        <v>924</v>
      </c>
      <c r="B87" t="s">
        <v>2028</v>
      </c>
    </row>
    <row r="88" spans="1:2" x14ac:dyDescent="0.25">
      <c r="A88" t="s">
        <v>999</v>
      </c>
      <c r="B88" t="s">
        <v>2443</v>
      </c>
    </row>
    <row r="89" spans="1:2" x14ac:dyDescent="0.25">
      <c r="A89" t="s">
        <v>693</v>
      </c>
      <c r="B89" t="s">
        <v>1785</v>
      </c>
    </row>
    <row r="90" spans="1:2" x14ac:dyDescent="0.25">
      <c r="A90" t="s">
        <v>925</v>
      </c>
      <c r="B90" t="s">
        <v>2029</v>
      </c>
    </row>
    <row r="91" spans="1:2" x14ac:dyDescent="0.25">
      <c r="A91" t="s">
        <v>1000</v>
      </c>
      <c r="B91" t="s">
        <v>2444</v>
      </c>
    </row>
    <row r="92" spans="1:2" x14ac:dyDescent="0.25">
      <c r="A92" t="s">
        <v>694</v>
      </c>
      <c r="B92" t="s">
        <v>1786</v>
      </c>
    </row>
    <row r="93" spans="1:2" x14ac:dyDescent="0.25">
      <c r="A93" t="s">
        <v>926</v>
      </c>
      <c r="B93" t="s">
        <v>2030</v>
      </c>
    </row>
    <row r="94" spans="1:2" x14ac:dyDescent="0.25">
      <c r="A94" t="s">
        <v>1001</v>
      </c>
      <c r="B94" t="s">
        <v>2445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719</v>
      </c>
    </row>
    <row r="110" spans="1:2" x14ac:dyDescent="0.25">
      <c r="A110" t="s">
        <v>58</v>
      </c>
      <c r="B110" t="s">
        <v>721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1727</v>
      </c>
    </row>
    <row r="113" spans="1:2" x14ac:dyDescent="0.25">
      <c r="A113" t="s">
        <v>73</v>
      </c>
      <c r="B113" t="s">
        <v>1267</v>
      </c>
    </row>
    <row r="114" spans="1:2" x14ac:dyDescent="0.25">
      <c r="A114" t="s">
        <v>75</v>
      </c>
      <c r="B114" t="s">
        <v>1269</v>
      </c>
    </row>
    <row r="115" spans="1:2" x14ac:dyDescent="0.25">
      <c r="A115" t="s">
        <v>78</v>
      </c>
      <c r="B115" t="s">
        <v>1271</v>
      </c>
    </row>
    <row r="116" spans="1:2" x14ac:dyDescent="0.25">
      <c r="A116" t="s">
        <v>81</v>
      </c>
      <c r="B116" t="s">
        <v>1273</v>
      </c>
    </row>
    <row r="117" spans="1:2" x14ac:dyDescent="0.25">
      <c r="A117" t="s">
        <v>84</v>
      </c>
      <c r="B117" t="s">
        <v>1275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717</v>
      </c>
    </row>
    <row r="120" spans="1:2" x14ac:dyDescent="0.25">
      <c r="A120" t="s">
        <v>54</v>
      </c>
      <c r="B120" t="s">
        <v>718</v>
      </c>
    </row>
    <row r="121" spans="1:2" x14ac:dyDescent="0.25">
      <c r="A121" t="s">
        <v>57</v>
      </c>
      <c r="B121" t="s">
        <v>720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1726</v>
      </c>
    </row>
    <row r="124" spans="1:2" x14ac:dyDescent="0.25">
      <c r="A124" t="s">
        <v>72</v>
      </c>
      <c r="B124" t="s">
        <v>1266</v>
      </c>
    </row>
    <row r="125" spans="1:2" x14ac:dyDescent="0.25">
      <c r="A125" t="s">
        <v>74</v>
      </c>
      <c r="B125" t="s">
        <v>1268</v>
      </c>
    </row>
    <row r="126" spans="1:2" x14ac:dyDescent="0.25">
      <c r="A126" t="s">
        <v>77</v>
      </c>
      <c r="B126" t="s">
        <v>1270</v>
      </c>
    </row>
    <row r="127" spans="1:2" x14ac:dyDescent="0.25">
      <c r="A127" t="s">
        <v>80</v>
      </c>
      <c r="B127" t="s">
        <v>1272</v>
      </c>
    </row>
    <row r="128" spans="1:2" x14ac:dyDescent="0.25">
      <c r="A128" t="s">
        <v>83</v>
      </c>
      <c r="B128" t="s">
        <v>1274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1072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1073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1802</v>
      </c>
    </row>
    <row r="145" spans="1:2" x14ac:dyDescent="0.25">
      <c r="A145" t="s">
        <v>128</v>
      </c>
      <c r="B145" t="s">
        <v>2046</v>
      </c>
    </row>
    <row r="146" spans="1:2" x14ac:dyDescent="0.25">
      <c r="A146" t="s">
        <v>147</v>
      </c>
      <c r="B146" t="s">
        <v>1803</v>
      </c>
    </row>
    <row r="147" spans="1:2" x14ac:dyDescent="0.25">
      <c r="A147" t="s">
        <v>132</v>
      </c>
      <c r="B147" t="s">
        <v>2047</v>
      </c>
    </row>
    <row r="148" spans="1:2" x14ac:dyDescent="0.25">
      <c r="A148" t="s">
        <v>148</v>
      </c>
      <c r="B148" t="s">
        <v>1804</v>
      </c>
    </row>
    <row r="149" spans="1:2" x14ac:dyDescent="0.25">
      <c r="A149" t="s">
        <v>131</v>
      </c>
      <c r="B149" t="s">
        <v>2461</v>
      </c>
    </row>
    <row r="150" spans="1:2" x14ac:dyDescent="0.25">
      <c r="A150" t="s">
        <v>129</v>
      </c>
      <c r="B150" t="s">
        <v>2462</v>
      </c>
    </row>
    <row r="151" spans="1:2" x14ac:dyDescent="0.25">
      <c r="A151" t="s">
        <v>133</v>
      </c>
      <c r="B151" t="s">
        <v>2463</v>
      </c>
    </row>
    <row r="152" spans="1:2" x14ac:dyDescent="0.25">
      <c r="A152" t="s">
        <v>130</v>
      </c>
      <c r="B152" t="s">
        <v>2048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2058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2068</v>
      </c>
    </row>
    <row r="168" spans="1:2" x14ac:dyDescent="0.25">
      <c r="A168" t="s">
        <v>58</v>
      </c>
      <c r="B168" t="s">
        <v>2066</v>
      </c>
    </row>
    <row r="169" spans="1:2" x14ac:dyDescent="0.25">
      <c r="A169" t="s">
        <v>55</v>
      </c>
      <c r="B169" t="s">
        <v>2064</v>
      </c>
    </row>
    <row r="170" spans="1:2" x14ac:dyDescent="0.25">
      <c r="A170" t="s">
        <v>94</v>
      </c>
      <c r="B170" t="s">
        <v>2062</v>
      </c>
    </row>
    <row r="171" spans="1:2" x14ac:dyDescent="0.25">
      <c r="A171" t="s">
        <v>133</v>
      </c>
      <c r="B171" t="s">
        <v>2060</v>
      </c>
    </row>
    <row r="172" spans="1:2" x14ac:dyDescent="0.25">
      <c r="A172" t="s">
        <v>70</v>
      </c>
      <c r="B172" t="s">
        <v>2070</v>
      </c>
    </row>
    <row r="173" spans="1:2" x14ac:dyDescent="0.25">
      <c r="A173" t="s">
        <v>67</v>
      </c>
      <c r="B173" t="s">
        <v>2067</v>
      </c>
    </row>
    <row r="174" spans="1:2" x14ac:dyDescent="0.25">
      <c r="A174" t="s">
        <v>57</v>
      </c>
      <c r="B174" t="s">
        <v>2065</v>
      </c>
    </row>
    <row r="175" spans="1:2" x14ac:dyDescent="0.25">
      <c r="A175" t="s">
        <v>54</v>
      </c>
      <c r="B175" t="s">
        <v>2063</v>
      </c>
    </row>
    <row r="176" spans="1:2" x14ac:dyDescent="0.25">
      <c r="A176" t="s">
        <v>93</v>
      </c>
      <c r="B176" t="s">
        <v>2061</v>
      </c>
    </row>
    <row r="177" spans="1:2" x14ac:dyDescent="0.25">
      <c r="A177" t="s">
        <v>129</v>
      </c>
      <c r="B177" t="s">
        <v>2059</v>
      </c>
    </row>
    <row r="178" spans="1:2" x14ac:dyDescent="0.25">
      <c r="A178" t="s">
        <v>71</v>
      </c>
      <c r="B178" t="s">
        <v>2069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1264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2004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57</v>
      </c>
      <c r="B193" t="s">
        <v>2268</v>
      </c>
    </row>
    <row r="194" spans="1:2" x14ac:dyDescent="0.25">
      <c r="A194" t="s">
        <v>54</v>
      </c>
      <c r="B194" t="s">
        <v>2073</v>
      </c>
    </row>
    <row r="195" spans="1:2" x14ac:dyDescent="0.25">
      <c r="A195" t="s">
        <v>93</v>
      </c>
      <c r="B195" t="s">
        <v>2072</v>
      </c>
    </row>
    <row r="196" spans="1:2" x14ac:dyDescent="0.25">
      <c r="A196" t="s">
        <v>135</v>
      </c>
      <c r="B196" t="s">
        <v>1507</v>
      </c>
    </row>
    <row r="197" spans="1:2" x14ac:dyDescent="0.25">
      <c r="A197" t="s">
        <v>96</v>
      </c>
      <c r="B197" t="s">
        <v>1814</v>
      </c>
    </row>
    <row r="198" spans="1:2" x14ac:dyDescent="0.25">
      <c r="A198" t="s">
        <v>62</v>
      </c>
      <c r="B198" t="s">
        <v>1942</v>
      </c>
    </row>
    <row r="199" spans="1:2" x14ac:dyDescent="0.25">
      <c r="A199" t="s">
        <v>153</v>
      </c>
      <c r="B199" t="s">
        <v>1508</v>
      </c>
    </row>
    <row r="200" spans="1:2" x14ac:dyDescent="0.25">
      <c r="A200" t="s">
        <v>97</v>
      </c>
      <c r="B200" t="s">
        <v>1560</v>
      </c>
    </row>
    <row r="201" spans="1:2" x14ac:dyDescent="0.25">
      <c r="A201" t="s">
        <v>99</v>
      </c>
      <c r="B201" t="s">
        <v>1943</v>
      </c>
    </row>
    <row r="202" spans="1:2" x14ac:dyDescent="0.25">
      <c r="A202" t="s">
        <v>154</v>
      </c>
      <c r="B202" t="s">
        <v>1509</v>
      </c>
    </row>
    <row r="203" spans="1:2" x14ac:dyDescent="0.25">
      <c r="A203" t="s">
        <v>98</v>
      </c>
      <c r="B203" t="s">
        <v>1561</v>
      </c>
    </row>
    <row r="204" spans="1:2" x14ac:dyDescent="0.25">
      <c r="A204" t="s">
        <v>100</v>
      </c>
      <c r="B204" t="s">
        <v>1944</v>
      </c>
    </row>
    <row r="205" spans="1:2" x14ac:dyDescent="0.25">
      <c r="A205" t="s">
        <v>299</v>
      </c>
      <c r="B205" t="s">
        <v>1510</v>
      </c>
    </row>
    <row r="206" spans="1:2" x14ac:dyDescent="0.25">
      <c r="A206" t="s">
        <v>101</v>
      </c>
      <c r="B206" t="s">
        <v>1562</v>
      </c>
    </row>
    <row r="207" spans="1:2" x14ac:dyDescent="0.25">
      <c r="A207" t="s">
        <v>63</v>
      </c>
      <c r="B207" t="s">
        <v>1945</v>
      </c>
    </row>
    <row r="208" spans="1:2" x14ac:dyDescent="0.25">
      <c r="A208" t="s">
        <v>138</v>
      </c>
      <c r="B208" t="s">
        <v>1511</v>
      </c>
    </row>
    <row r="209" spans="1:2" x14ac:dyDescent="0.25">
      <c r="A209" t="s">
        <v>102</v>
      </c>
      <c r="B209" t="s">
        <v>1563</v>
      </c>
    </row>
    <row r="210" spans="1:2" x14ac:dyDescent="0.25">
      <c r="A210" t="s">
        <v>104</v>
      </c>
      <c r="B210" t="s">
        <v>1946</v>
      </c>
    </row>
    <row r="211" spans="1:2" x14ac:dyDescent="0.25">
      <c r="A211" t="s">
        <v>139</v>
      </c>
      <c r="B211" t="s">
        <v>1512</v>
      </c>
    </row>
    <row r="212" spans="1:2" x14ac:dyDescent="0.25">
      <c r="A212" t="s">
        <v>103</v>
      </c>
      <c r="B212" t="s">
        <v>1815</v>
      </c>
    </row>
    <row r="213" spans="1:2" x14ac:dyDescent="0.25">
      <c r="A213" t="s">
        <v>105</v>
      </c>
      <c r="B213" t="s">
        <v>1947</v>
      </c>
    </row>
    <row r="214" spans="1:2" x14ac:dyDescent="0.25">
      <c r="A214" t="s">
        <v>220</v>
      </c>
      <c r="B214" t="s">
        <v>2271</v>
      </c>
    </row>
    <row r="215" spans="1:2" x14ac:dyDescent="0.25">
      <c r="A215" t="s">
        <v>221</v>
      </c>
      <c r="B215" t="s">
        <v>2272</v>
      </c>
    </row>
    <row r="216" spans="1:2" x14ac:dyDescent="0.25">
      <c r="A216" t="s">
        <v>579</v>
      </c>
      <c r="B216" t="s">
        <v>2273</v>
      </c>
    </row>
    <row r="217" spans="1:2" x14ac:dyDescent="0.25">
      <c r="A217" t="s">
        <v>580</v>
      </c>
      <c r="B217" t="s">
        <v>2274</v>
      </c>
    </row>
    <row r="218" spans="1:2" x14ac:dyDescent="0.25">
      <c r="A218" t="s">
        <v>129</v>
      </c>
      <c r="B218" t="s">
        <v>2071</v>
      </c>
    </row>
    <row r="219" spans="1:2" x14ac:dyDescent="0.25">
      <c r="A219" t="s">
        <v>558</v>
      </c>
      <c r="B219" t="s">
        <v>2270</v>
      </c>
    </row>
    <row r="220" spans="1:2" x14ac:dyDescent="0.25">
      <c r="A220" t="s">
        <v>581</v>
      </c>
      <c r="B220" t="s">
        <v>2275</v>
      </c>
    </row>
    <row r="221" spans="1:2" x14ac:dyDescent="0.25">
      <c r="A221" t="s">
        <v>133</v>
      </c>
      <c r="B221" t="s">
        <v>2074</v>
      </c>
    </row>
    <row r="222" spans="1:2" x14ac:dyDescent="0.25">
      <c r="A222" t="s">
        <v>94</v>
      </c>
      <c r="B222" t="s">
        <v>2075</v>
      </c>
    </row>
    <row r="223" spans="1:2" x14ac:dyDescent="0.25">
      <c r="A223" t="s">
        <v>55</v>
      </c>
      <c r="B223" t="s">
        <v>2076</v>
      </c>
    </row>
    <row r="224" spans="1:2" x14ac:dyDescent="0.25">
      <c r="A224" t="s">
        <v>58</v>
      </c>
      <c r="B224" t="s">
        <v>2269</v>
      </c>
    </row>
    <row r="225" spans="1:2" x14ac:dyDescent="0.25">
      <c r="A225" t="s">
        <v>52</v>
      </c>
    </row>
    <row r="226" spans="1:2" x14ac:dyDescent="0.25">
      <c r="A226" t="s">
        <v>36</v>
      </c>
    </row>
    <row r="227" spans="1:2" x14ac:dyDescent="0.25">
      <c r="A227" t="s">
        <v>37</v>
      </c>
    </row>
    <row r="228" spans="1:2" x14ac:dyDescent="0.25">
      <c r="A228" t="s">
        <v>38</v>
      </c>
      <c r="B228" t="s">
        <v>60</v>
      </c>
    </row>
    <row r="229" spans="1:2" x14ac:dyDescent="0.25">
      <c r="A229" t="s">
        <v>40</v>
      </c>
      <c r="B229" t="s">
        <v>41</v>
      </c>
    </row>
    <row r="230" spans="1:2" x14ac:dyDescent="0.25">
      <c r="A230" t="s">
        <v>42</v>
      </c>
      <c r="B230" t="s">
        <v>158</v>
      </c>
    </row>
    <row r="231" spans="1:2" x14ac:dyDescent="0.25">
      <c r="A231" t="s">
        <v>44</v>
      </c>
      <c r="B231" t="s">
        <v>1074</v>
      </c>
    </row>
    <row r="232" spans="1:2" x14ac:dyDescent="0.25">
      <c r="A232" t="s">
        <v>34</v>
      </c>
      <c r="B232" t="s">
        <v>45</v>
      </c>
    </row>
    <row r="233" spans="1:2" x14ac:dyDescent="0.25">
      <c r="A233" t="s">
        <v>46</v>
      </c>
    </row>
    <row r="234" spans="1:2" x14ac:dyDescent="0.25">
      <c r="A234" t="s">
        <v>47</v>
      </c>
    </row>
    <row r="235" spans="1:2" x14ac:dyDescent="0.25">
      <c r="A235" t="s">
        <v>0</v>
      </c>
    </row>
    <row r="236" spans="1:2" x14ac:dyDescent="0.25">
      <c r="A236" t="s">
        <v>48</v>
      </c>
      <c r="B236" t="s">
        <v>1075</v>
      </c>
    </row>
    <row r="237" spans="1:2" x14ac:dyDescent="0.25">
      <c r="A237" t="s">
        <v>49</v>
      </c>
    </row>
    <row r="238" spans="1:2" x14ac:dyDescent="0.25">
      <c r="A238" t="s">
        <v>50</v>
      </c>
    </row>
    <row r="239" spans="1:2" x14ac:dyDescent="0.25">
      <c r="A239" t="s">
        <v>93</v>
      </c>
      <c r="B239" t="s">
        <v>1564</v>
      </c>
    </row>
    <row r="240" spans="1:2" x14ac:dyDescent="0.25">
      <c r="A240" t="s">
        <v>94</v>
      </c>
      <c r="B240" t="s">
        <v>1565</v>
      </c>
    </row>
    <row r="241" spans="1:2" x14ac:dyDescent="0.25">
      <c r="A241" t="s">
        <v>95</v>
      </c>
      <c r="B241" t="s">
        <v>1566</v>
      </c>
    </row>
    <row r="242" spans="1:2" x14ac:dyDescent="0.25">
      <c r="A242" t="s">
        <v>54</v>
      </c>
      <c r="B242" t="s">
        <v>1948</v>
      </c>
    </row>
    <row r="243" spans="1:2" x14ac:dyDescent="0.25">
      <c r="A243" t="s">
        <v>55</v>
      </c>
      <c r="B243" t="s">
        <v>1949</v>
      </c>
    </row>
    <row r="244" spans="1:2" x14ac:dyDescent="0.25">
      <c r="A244" t="s">
        <v>56</v>
      </c>
      <c r="B244" t="s">
        <v>1950</v>
      </c>
    </row>
    <row r="245" spans="1:2" x14ac:dyDescent="0.25">
      <c r="A245" t="s">
        <v>96</v>
      </c>
      <c r="B245" t="s">
        <v>1567</v>
      </c>
    </row>
    <row r="246" spans="1:2" x14ac:dyDescent="0.25">
      <c r="A246" t="s">
        <v>97</v>
      </c>
      <c r="B246" t="s">
        <v>1568</v>
      </c>
    </row>
    <row r="247" spans="1:2" x14ac:dyDescent="0.25">
      <c r="A247" t="s">
        <v>98</v>
      </c>
      <c r="B247" t="s">
        <v>1569</v>
      </c>
    </row>
    <row r="248" spans="1:2" x14ac:dyDescent="0.25">
      <c r="A248" t="s">
        <v>62</v>
      </c>
      <c r="B248" t="s">
        <v>1951</v>
      </c>
    </row>
    <row r="249" spans="1:2" x14ac:dyDescent="0.25">
      <c r="A249" t="s">
        <v>99</v>
      </c>
      <c r="B249" t="s">
        <v>1952</v>
      </c>
    </row>
    <row r="250" spans="1:2" x14ac:dyDescent="0.25">
      <c r="A250" t="s">
        <v>100</v>
      </c>
      <c r="B250" t="s">
        <v>1953</v>
      </c>
    </row>
    <row r="251" spans="1:2" x14ac:dyDescent="0.25">
      <c r="A251" t="s">
        <v>101</v>
      </c>
      <c r="B251" t="s">
        <v>1570</v>
      </c>
    </row>
    <row r="252" spans="1:2" x14ac:dyDescent="0.25">
      <c r="A252" t="s">
        <v>102</v>
      </c>
      <c r="B252" t="s">
        <v>1571</v>
      </c>
    </row>
    <row r="253" spans="1:2" x14ac:dyDescent="0.25">
      <c r="A253" t="s">
        <v>103</v>
      </c>
      <c r="B253" t="s">
        <v>1572</v>
      </c>
    </row>
    <row r="254" spans="1:2" x14ac:dyDescent="0.25">
      <c r="A254" t="s">
        <v>63</v>
      </c>
      <c r="B254" t="s">
        <v>1954</v>
      </c>
    </row>
    <row r="255" spans="1:2" x14ac:dyDescent="0.25">
      <c r="A255" t="s">
        <v>104</v>
      </c>
      <c r="B255" t="s">
        <v>1955</v>
      </c>
    </row>
    <row r="256" spans="1:2" x14ac:dyDescent="0.25">
      <c r="A256" t="s">
        <v>105</v>
      </c>
      <c r="B256" t="s">
        <v>1956</v>
      </c>
    </row>
    <row r="257" spans="1:2" x14ac:dyDescent="0.25">
      <c r="A257" t="s">
        <v>57</v>
      </c>
      <c r="B257" t="s">
        <v>2276</v>
      </c>
    </row>
    <row r="258" spans="1:2" x14ac:dyDescent="0.25">
      <c r="A258" t="s">
        <v>58</v>
      </c>
      <c r="B258" t="s">
        <v>2277</v>
      </c>
    </row>
    <row r="259" spans="1:2" x14ac:dyDescent="0.25">
      <c r="A259" t="s">
        <v>59</v>
      </c>
      <c r="B259" t="s">
        <v>2278</v>
      </c>
    </row>
    <row r="260" spans="1:2" x14ac:dyDescent="0.25">
      <c r="A260" t="s">
        <v>558</v>
      </c>
      <c r="B260" t="s">
        <v>2279</v>
      </c>
    </row>
    <row r="261" spans="1:2" x14ac:dyDescent="0.25">
      <c r="A261" t="s">
        <v>220</v>
      </c>
      <c r="B261" t="s">
        <v>2280</v>
      </c>
    </row>
    <row r="262" spans="1:2" x14ac:dyDescent="0.25">
      <c r="A262" t="s">
        <v>221</v>
      </c>
      <c r="B262" t="s">
        <v>2281</v>
      </c>
    </row>
    <row r="263" spans="1:2" x14ac:dyDescent="0.25">
      <c r="A263" t="s">
        <v>579</v>
      </c>
      <c r="B263" t="s">
        <v>2282</v>
      </c>
    </row>
    <row r="264" spans="1:2" x14ac:dyDescent="0.25">
      <c r="A264" t="s">
        <v>580</v>
      </c>
      <c r="B264" t="s">
        <v>2283</v>
      </c>
    </row>
    <row r="265" spans="1:2" x14ac:dyDescent="0.25">
      <c r="A265" t="s">
        <v>581</v>
      </c>
      <c r="B265" t="s">
        <v>2284</v>
      </c>
    </row>
    <row r="266" spans="1:2" x14ac:dyDescent="0.25">
      <c r="A266" t="s">
        <v>52</v>
      </c>
    </row>
    <row r="267" spans="1:2" x14ac:dyDescent="0.25">
      <c r="A267" t="s">
        <v>36</v>
      </c>
    </row>
    <row r="268" spans="1:2" x14ac:dyDescent="0.25">
      <c r="A268" t="s">
        <v>37</v>
      </c>
    </row>
    <row r="269" spans="1:2" x14ac:dyDescent="0.25">
      <c r="A269" t="s">
        <v>38</v>
      </c>
      <c r="B269" t="s">
        <v>60</v>
      </c>
    </row>
    <row r="270" spans="1:2" x14ac:dyDescent="0.25">
      <c r="A270" t="s">
        <v>40</v>
      </c>
      <c r="B270" t="s">
        <v>41</v>
      </c>
    </row>
    <row r="271" spans="1:2" x14ac:dyDescent="0.25">
      <c r="A271" t="s">
        <v>42</v>
      </c>
      <c r="B271" t="s">
        <v>168</v>
      </c>
    </row>
    <row r="272" spans="1:2" x14ac:dyDescent="0.25">
      <c r="A272" t="s">
        <v>44</v>
      </c>
      <c r="B272" t="s">
        <v>1654</v>
      </c>
    </row>
    <row r="273" spans="1:2" x14ac:dyDescent="0.25">
      <c r="A273" t="s">
        <v>34</v>
      </c>
      <c r="B273" t="s">
        <v>45</v>
      </c>
    </row>
    <row r="274" spans="1:2" x14ac:dyDescent="0.25">
      <c r="A274" t="s">
        <v>46</v>
      </c>
    </row>
    <row r="275" spans="1:2" x14ac:dyDescent="0.25">
      <c r="A275" t="s">
        <v>47</v>
      </c>
    </row>
    <row r="276" spans="1:2" x14ac:dyDescent="0.25">
      <c r="A276" t="s">
        <v>0</v>
      </c>
    </row>
    <row r="277" spans="1:2" x14ac:dyDescent="0.25">
      <c r="A277" t="s">
        <v>48</v>
      </c>
      <c r="B277" t="s">
        <v>1076</v>
      </c>
    </row>
    <row r="278" spans="1:2" x14ac:dyDescent="0.25">
      <c r="A278" t="s">
        <v>49</v>
      </c>
    </row>
    <row r="279" spans="1:2" x14ac:dyDescent="0.25">
      <c r="A279" t="s">
        <v>50</v>
      </c>
    </row>
    <row r="280" spans="1:2" x14ac:dyDescent="0.25">
      <c r="A280" t="s">
        <v>132</v>
      </c>
      <c r="B280" t="s">
        <v>688</v>
      </c>
    </row>
    <row r="281" spans="1:2" x14ac:dyDescent="0.25">
      <c r="A281" t="s">
        <v>133</v>
      </c>
      <c r="B281" t="s">
        <v>170</v>
      </c>
    </row>
    <row r="282" spans="1:2" x14ac:dyDescent="0.25">
      <c r="A282" t="s">
        <v>94</v>
      </c>
      <c r="B282" t="s">
        <v>172</v>
      </c>
    </row>
    <row r="283" spans="1:2" x14ac:dyDescent="0.25">
      <c r="A283" t="s">
        <v>55</v>
      </c>
      <c r="B283" t="s">
        <v>174</v>
      </c>
    </row>
    <row r="284" spans="1:2" x14ac:dyDescent="0.25">
      <c r="A284" t="s">
        <v>58</v>
      </c>
      <c r="B284" t="s">
        <v>176</v>
      </c>
    </row>
    <row r="285" spans="1:2" x14ac:dyDescent="0.25">
      <c r="A285" t="s">
        <v>68</v>
      </c>
      <c r="B285" t="s">
        <v>178</v>
      </c>
    </row>
    <row r="286" spans="1:2" x14ac:dyDescent="0.25">
      <c r="A286" t="s">
        <v>70</v>
      </c>
      <c r="B286" t="s">
        <v>180</v>
      </c>
    </row>
    <row r="287" spans="1:2" x14ac:dyDescent="0.25">
      <c r="A287" t="s">
        <v>73</v>
      </c>
      <c r="B287" t="s">
        <v>587</v>
      </c>
    </row>
    <row r="288" spans="1:2" x14ac:dyDescent="0.25">
      <c r="A288" t="s">
        <v>75</v>
      </c>
      <c r="B288" t="s">
        <v>589</v>
      </c>
    </row>
    <row r="289" spans="1:2" x14ac:dyDescent="0.25">
      <c r="A289" t="s">
        <v>87</v>
      </c>
      <c r="B289" t="s">
        <v>184</v>
      </c>
    </row>
    <row r="290" spans="1:2" x14ac:dyDescent="0.25">
      <c r="A290" t="s">
        <v>78</v>
      </c>
      <c r="B290" t="s">
        <v>182</v>
      </c>
    </row>
    <row r="291" spans="1:2" x14ac:dyDescent="0.25">
      <c r="A291" t="s">
        <v>81</v>
      </c>
      <c r="B291" t="s">
        <v>591</v>
      </c>
    </row>
    <row r="292" spans="1:2" x14ac:dyDescent="0.25">
      <c r="A292" t="s">
        <v>84</v>
      </c>
      <c r="B292" t="s">
        <v>593</v>
      </c>
    </row>
    <row r="293" spans="1:2" x14ac:dyDescent="0.25">
      <c r="A293" t="s">
        <v>128</v>
      </c>
      <c r="B293" t="s">
        <v>687</v>
      </c>
    </row>
    <row r="294" spans="1:2" x14ac:dyDescent="0.25">
      <c r="A294" t="s">
        <v>129</v>
      </c>
      <c r="B294" t="s">
        <v>169</v>
      </c>
    </row>
    <row r="295" spans="1:2" x14ac:dyDescent="0.25">
      <c r="A295" t="s">
        <v>93</v>
      </c>
      <c r="B295" t="s">
        <v>171</v>
      </c>
    </row>
    <row r="296" spans="1:2" x14ac:dyDescent="0.25">
      <c r="A296" t="s">
        <v>54</v>
      </c>
      <c r="B296" t="s">
        <v>173</v>
      </c>
    </row>
    <row r="297" spans="1:2" x14ac:dyDescent="0.25">
      <c r="A297" t="s">
        <v>57</v>
      </c>
      <c r="B297" t="s">
        <v>175</v>
      </c>
    </row>
    <row r="298" spans="1:2" x14ac:dyDescent="0.25">
      <c r="A298" t="s">
        <v>67</v>
      </c>
      <c r="B298" t="s">
        <v>177</v>
      </c>
    </row>
    <row r="299" spans="1:2" x14ac:dyDescent="0.25">
      <c r="A299" t="s">
        <v>71</v>
      </c>
      <c r="B299" t="s">
        <v>179</v>
      </c>
    </row>
    <row r="300" spans="1:2" x14ac:dyDescent="0.25">
      <c r="A300" t="s">
        <v>72</v>
      </c>
      <c r="B300" t="s">
        <v>586</v>
      </c>
    </row>
    <row r="301" spans="1:2" x14ac:dyDescent="0.25">
      <c r="A301" t="s">
        <v>74</v>
      </c>
      <c r="B301" t="s">
        <v>588</v>
      </c>
    </row>
    <row r="302" spans="1:2" x14ac:dyDescent="0.25">
      <c r="A302" t="s">
        <v>86</v>
      </c>
      <c r="B302" t="s">
        <v>183</v>
      </c>
    </row>
    <row r="303" spans="1:2" x14ac:dyDescent="0.25">
      <c r="A303" t="s">
        <v>459</v>
      </c>
      <c r="B303" t="s">
        <v>1573</v>
      </c>
    </row>
    <row r="304" spans="1:2" x14ac:dyDescent="0.25">
      <c r="A304" t="s">
        <v>303</v>
      </c>
      <c r="B304" t="s">
        <v>1574</v>
      </c>
    </row>
    <row r="305" spans="1:2" x14ac:dyDescent="0.25">
      <c r="A305" t="s">
        <v>300</v>
      </c>
      <c r="B305" t="s">
        <v>1575</v>
      </c>
    </row>
    <row r="306" spans="1:2" x14ac:dyDescent="0.25">
      <c r="A306" t="s">
        <v>77</v>
      </c>
      <c r="B306" t="s">
        <v>181</v>
      </c>
    </row>
    <row r="307" spans="1:2" x14ac:dyDescent="0.25">
      <c r="A307" t="s">
        <v>80</v>
      </c>
      <c r="B307" t="s">
        <v>590</v>
      </c>
    </row>
    <row r="308" spans="1:2" x14ac:dyDescent="0.25">
      <c r="A308" t="s">
        <v>83</v>
      </c>
      <c r="B308" t="s">
        <v>592</v>
      </c>
    </row>
    <row r="309" spans="1:2" x14ac:dyDescent="0.25">
      <c r="A309" t="s">
        <v>779</v>
      </c>
      <c r="B309" t="s">
        <v>2285</v>
      </c>
    </row>
    <row r="310" spans="1:2" x14ac:dyDescent="0.25">
      <c r="A310" t="s">
        <v>919</v>
      </c>
      <c r="B310" t="s">
        <v>2286</v>
      </c>
    </row>
    <row r="311" spans="1:2" x14ac:dyDescent="0.25">
      <c r="A311" t="s">
        <v>304</v>
      </c>
      <c r="B311" t="s">
        <v>2287</v>
      </c>
    </row>
    <row r="312" spans="1:2" x14ac:dyDescent="0.25">
      <c r="A312" t="s">
        <v>305</v>
      </c>
      <c r="B312" t="s">
        <v>2288</v>
      </c>
    </row>
    <row r="313" spans="1:2" x14ac:dyDescent="0.25">
      <c r="A313" t="s">
        <v>301</v>
      </c>
      <c r="B313" t="s">
        <v>2289</v>
      </c>
    </row>
    <row r="314" spans="1:2" x14ac:dyDescent="0.25">
      <c r="A314" t="s">
        <v>302</v>
      </c>
      <c r="B314" t="s">
        <v>2290</v>
      </c>
    </row>
    <row r="315" spans="1:2" x14ac:dyDescent="0.25">
      <c r="A315" t="s">
        <v>52</v>
      </c>
    </row>
    <row r="316" spans="1:2" x14ac:dyDescent="0.25">
      <c r="A316" t="s">
        <v>36</v>
      </c>
    </row>
    <row r="317" spans="1:2" x14ac:dyDescent="0.25">
      <c r="A317" t="s">
        <v>37</v>
      </c>
    </row>
    <row r="318" spans="1:2" x14ac:dyDescent="0.25">
      <c r="A318" t="s">
        <v>38</v>
      </c>
      <c r="B318" t="s">
        <v>39</v>
      </c>
    </row>
    <row r="319" spans="1:2" x14ac:dyDescent="0.25">
      <c r="A319" t="s">
        <v>40</v>
      </c>
      <c r="B319" t="s">
        <v>41</v>
      </c>
    </row>
    <row r="320" spans="1:2" x14ac:dyDescent="0.25">
      <c r="A320" t="s">
        <v>42</v>
      </c>
      <c r="B320" t="s">
        <v>196</v>
      </c>
    </row>
    <row r="321" spans="1:2" x14ac:dyDescent="0.25">
      <c r="A321" t="s">
        <v>44</v>
      </c>
    </row>
    <row r="322" spans="1:2" x14ac:dyDescent="0.25">
      <c r="A322" t="s">
        <v>34</v>
      </c>
      <c r="B322" t="s">
        <v>45</v>
      </c>
    </row>
    <row r="323" spans="1:2" x14ac:dyDescent="0.25">
      <c r="A323" t="s">
        <v>46</v>
      </c>
    </row>
    <row r="324" spans="1:2" x14ac:dyDescent="0.25">
      <c r="A324" t="s">
        <v>47</v>
      </c>
    </row>
    <row r="325" spans="1:2" x14ac:dyDescent="0.25">
      <c r="A325" t="s">
        <v>0</v>
      </c>
    </row>
    <row r="326" spans="1:2" x14ac:dyDescent="0.25">
      <c r="A326" t="s">
        <v>48</v>
      </c>
    </row>
    <row r="327" spans="1:2" x14ac:dyDescent="0.25">
      <c r="A327" t="s">
        <v>49</v>
      </c>
    </row>
    <row r="328" spans="1:2" x14ac:dyDescent="0.25">
      <c r="A328" t="s">
        <v>50</v>
      </c>
    </row>
    <row r="329" spans="1:2" x14ac:dyDescent="0.25">
      <c r="A329" t="s">
        <v>132</v>
      </c>
      <c r="B329" t="s">
        <v>198</v>
      </c>
    </row>
    <row r="330" spans="1:2" x14ac:dyDescent="0.25">
      <c r="A330" t="s">
        <v>133</v>
      </c>
      <c r="B330" t="s">
        <v>200</v>
      </c>
    </row>
    <row r="331" spans="1:2" x14ac:dyDescent="0.25">
      <c r="A331" t="s">
        <v>94</v>
      </c>
      <c r="B331" t="s">
        <v>202</v>
      </c>
    </row>
    <row r="332" spans="1:2" x14ac:dyDescent="0.25">
      <c r="A332" t="s">
        <v>55</v>
      </c>
      <c r="B332" t="s">
        <v>204</v>
      </c>
    </row>
    <row r="333" spans="1:2" x14ac:dyDescent="0.25">
      <c r="A333" t="s">
        <v>58</v>
      </c>
      <c r="B333" t="s">
        <v>206</v>
      </c>
    </row>
    <row r="334" spans="1:2" x14ac:dyDescent="0.25">
      <c r="A334" t="s">
        <v>68</v>
      </c>
      <c r="B334" t="s">
        <v>208</v>
      </c>
    </row>
    <row r="335" spans="1:2" x14ac:dyDescent="0.25">
      <c r="A335" t="s">
        <v>70</v>
      </c>
      <c r="B335" t="s">
        <v>210</v>
      </c>
    </row>
    <row r="336" spans="1:2" x14ac:dyDescent="0.25">
      <c r="A336" t="s">
        <v>128</v>
      </c>
      <c r="B336" t="s">
        <v>197</v>
      </c>
    </row>
    <row r="337" spans="1:2" x14ac:dyDescent="0.25">
      <c r="A337" t="s">
        <v>129</v>
      </c>
      <c r="B337" t="s">
        <v>199</v>
      </c>
    </row>
    <row r="338" spans="1:2" x14ac:dyDescent="0.25">
      <c r="A338" t="s">
        <v>93</v>
      </c>
      <c r="B338" t="s">
        <v>201</v>
      </c>
    </row>
    <row r="339" spans="1:2" x14ac:dyDescent="0.25">
      <c r="A339" t="s">
        <v>54</v>
      </c>
      <c r="B339" t="s">
        <v>203</v>
      </c>
    </row>
    <row r="340" spans="1:2" x14ac:dyDescent="0.25">
      <c r="A340" t="s">
        <v>57</v>
      </c>
      <c r="B340" t="s">
        <v>205</v>
      </c>
    </row>
    <row r="341" spans="1:2" x14ac:dyDescent="0.25">
      <c r="A341" t="s">
        <v>67</v>
      </c>
      <c r="B341" t="s">
        <v>207</v>
      </c>
    </row>
    <row r="342" spans="1:2" x14ac:dyDescent="0.25">
      <c r="A342" t="s">
        <v>71</v>
      </c>
      <c r="B342" t="s">
        <v>209</v>
      </c>
    </row>
    <row r="343" spans="1:2" x14ac:dyDescent="0.25">
      <c r="A343" t="s">
        <v>52</v>
      </c>
    </row>
    <row r="344" spans="1:2" x14ac:dyDescent="0.25">
      <c r="A344" t="s">
        <v>36</v>
      </c>
    </row>
    <row r="345" spans="1:2" x14ac:dyDescent="0.25">
      <c r="A345" t="s">
        <v>37</v>
      </c>
    </row>
    <row r="346" spans="1:2" x14ac:dyDescent="0.25">
      <c r="A346" t="s">
        <v>38</v>
      </c>
      <c r="B346" t="s">
        <v>60</v>
      </c>
    </row>
    <row r="347" spans="1:2" x14ac:dyDescent="0.25">
      <c r="A347" t="s">
        <v>40</v>
      </c>
      <c r="B347" t="s">
        <v>41</v>
      </c>
    </row>
    <row r="348" spans="1:2" x14ac:dyDescent="0.25">
      <c r="A348" t="s">
        <v>42</v>
      </c>
      <c r="B348" t="s">
        <v>219</v>
      </c>
    </row>
    <row r="349" spans="1:2" x14ac:dyDescent="0.25">
      <c r="A349" t="s">
        <v>44</v>
      </c>
      <c r="B349" t="s">
        <v>1077</v>
      </c>
    </row>
    <row r="350" spans="1:2" x14ac:dyDescent="0.25">
      <c r="A350" t="s">
        <v>34</v>
      </c>
      <c r="B350" t="s">
        <v>45</v>
      </c>
    </row>
    <row r="351" spans="1:2" x14ac:dyDescent="0.25">
      <c r="A351" t="s">
        <v>46</v>
      </c>
    </row>
    <row r="352" spans="1:2" x14ac:dyDescent="0.25">
      <c r="A352" t="s">
        <v>47</v>
      </c>
    </row>
    <row r="353" spans="1:2" x14ac:dyDescent="0.25">
      <c r="A353" t="s">
        <v>0</v>
      </c>
    </row>
    <row r="354" spans="1:2" x14ac:dyDescent="0.25">
      <c r="A354" t="s">
        <v>48</v>
      </c>
      <c r="B354" t="s">
        <v>1520</v>
      </c>
    </row>
    <row r="355" spans="1:2" x14ac:dyDescent="0.25">
      <c r="A355" t="s">
        <v>49</v>
      </c>
    </row>
    <row r="356" spans="1:2" x14ac:dyDescent="0.25">
      <c r="A356" t="s">
        <v>50</v>
      </c>
    </row>
    <row r="357" spans="1:2" x14ac:dyDescent="0.25">
      <c r="A357" t="s">
        <v>220</v>
      </c>
      <c r="B357" t="s">
        <v>2090</v>
      </c>
    </row>
    <row r="358" spans="1:2" x14ac:dyDescent="0.25">
      <c r="A358" t="s">
        <v>221</v>
      </c>
      <c r="B358" t="s">
        <v>2091</v>
      </c>
    </row>
    <row r="359" spans="1:2" x14ac:dyDescent="0.25">
      <c r="A359" t="s">
        <v>93</v>
      </c>
      <c r="B359" t="s">
        <v>1669</v>
      </c>
    </row>
    <row r="360" spans="1:2" x14ac:dyDescent="0.25">
      <c r="A360" t="s">
        <v>94</v>
      </c>
      <c r="B360" t="s">
        <v>1672</v>
      </c>
    </row>
    <row r="361" spans="1:2" x14ac:dyDescent="0.25">
      <c r="A361" t="s">
        <v>95</v>
      </c>
      <c r="B361" t="s">
        <v>1675</v>
      </c>
    </row>
    <row r="362" spans="1:2" x14ac:dyDescent="0.25">
      <c r="A362" t="s">
        <v>54</v>
      </c>
      <c r="B362" t="s">
        <v>1670</v>
      </c>
    </row>
    <row r="363" spans="1:2" x14ac:dyDescent="0.25">
      <c r="A363" t="s">
        <v>55</v>
      </c>
      <c r="B363" t="s">
        <v>1673</v>
      </c>
    </row>
    <row r="364" spans="1:2" x14ac:dyDescent="0.25">
      <c r="A364" t="s">
        <v>56</v>
      </c>
      <c r="B364" t="s">
        <v>1676</v>
      </c>
    </row>
    <row r="365" spans="1:2" x14ac:dyDescent="0.25">
      <c r="A365" t="s">
        <v>99</v>
      </c>
      <c r="B365" t="s">
        <v>2087</v>
      </c>
    </row>
    <row r="366" spans="1:2" x14ac:dyDescent="0.25">
      <c r="A366" t="s">
        <v>100</v>
      </c>
      <c r="B366" t="s">
        <v>2088</v>
      </c>
    </row>
    <row r="367" spans="1:2" x14ac:dyDescent="0.25">
      <c r="A367" t="s">
        <v>57</v>
      </c>
      <c r="B367" t="s">
        <v>1671</v>
      </c>
    </row>
    <row r="368" spans="1:2" x14ac:dyDescent="0.25">
      <c r="A368" t="s">
        <v>58</v>
      </c>
      <c r="B368" t="s">
        <v>1674</v>
      </c>
    </row>
    <row r="369" spans="1:2" x14ac:dyDescent="0.25">
      <c r="A369" t="s">
        <v>59</v>
      </c>
      <c r="B369" t="s">
        <v>1677</v>
      </c>
    </row>
    <row r="370" spans="1:2" x14ac:dyDescent="0.25">
      <c r="A370" t="s">
        <v>97</v>
      </c>
      <c r="B370" t="s">
        <v>2084</v>
      </c>
    </row>
    <row r="371" spans="1:2" x14ac:dyDescent="0.25">
      <c r="A371" t="s">
        <v>98</v>
      </c>
      <c r="B371" t="s">
        <v>2085</v>
      </c>
    </row>
    <row r="372" spans="1:2" x14ac:dyDescent="0.25">
      <c r="A372" t="s">
        <v>96</v>
      </c>
      <c r="B372" t="s">
        <v>2083</v>
      </c>
    </row>
    <row r="373" spans="1:2" x14ac:dyDescent="0.25">
      <c r="A373" t="s">
        <v>62</v>
      </c>
      <c r="B373" t="s">
        <v>2086</v>
      </c>
    </row>
    <row r="374" spans="1:2" x14ac:dyDescent="0.25">
      <c r="A374" t="s">
        <v>558</v>
      </c>
      <c r="B374" t="s">
        <v>2089</v>
      </c>
    </row>
    <row r="375" spans="1:2" x14ac:dyDescent="0.25">
      <c r="A375" t="s">
        <v>101</v>
      </c>
      <c r="B375" t="s">
        <v>2509</v>
      </c>
    </row>
    <row r="376" spans="1:2" x14ac:dyDescent="0.25">
      <c r="A376" t="s">
        <v>102</v>
      </c>
      <c r="B376" t="s">
        <v>2510</v>
      </c>
    </row>
    <row r="377" spans="1:2" x14ac:dyDescent="0.25">
      <c r="A377" t="s">
        <v>103</v>
      </c>
      <c r="B377" t="s">
        <v>2511</v>
      </c>
    </row>
    <row r="378" spans="1:2" x14ac:dyDescent="0.25">
      <c r="A378" t="s">
        <v>63</v>
      </c>
      <c r="B378" t="s">
        <v>2512</v>
      </c>
    </row>
    <row r="379" spans="1:2" x14ac:dyDescent="0.25">
      <c r="A379" t="s">
        <v>104</v>
      </c>
      <c r="B379" t="s">
        <v>2513</v>
      </c>
    </row>
    <row r="380" spans="1:2" x14ac:dyDescent="0.25">
      <c r="A380" t="s">
        <v>105</v>
      </c>
      <c r="B380" t="s">
        <v>2514</v>
      </c>
    </row>
    <row r="381" spans="1:2" x14ac:dyDescent="0.25">
      <c r="A381" t="s">
        <v>579</v>
      </c>
      <c r="B381" t="s">
        <v>2515</v>
      </c>
    </row>
    <row r="382" spans="1:2" x14ac:dyDescent="0.25">
      <c r="A382" t="s">
        <v>580</v>
      </c>
      <c r="B382" t="s">
        <v>2516</v>
      </c>
    </row>
    <row r="383" spans="1:2" x14ac:dyDescent="0.25">
      <c r="A383" t="s">
        <v>581</v>
      </c>
      <c r="B383" t="s">
        <v>2517</v>
      </c>
    </row>
    <row r="384" spans="1:2" x14ac:dyDescent="0.25">
      <c r="A384" t="s">
        <v>74</v>
      </c>
      <c r="B384" t="s">
        <v>1663</v>
      </c>
    </row>
    <row r="385" spans="1:2" x14ac:dyDescent="0.25">
      <c r="A385" t="s">
        <v>75</v>
      </c>
      <c r="B385" t="s">
        <v>2092</v>
      </c>
    </row>
    <row r="386" spans="1:2" x14ac:dyDescent="0.25">
      <c r="A386" t="s">
        <v>76</v>
      </c>
      <c r="B386" t="s">
        <v>2518</v>
      </c>
    </row>
    <row r="387" spans="1:2" x14ac:dyDescent="0.25">
      <c r="A387" t="s">
        <v>77</v>
      </c>
      <c r="B387" t="s">
        <v>1664</v>
      </c>
    </row>
    <row r="388" spans="1:2" x14ac:dyDescent="0.25">
      <c r="A388" t="s">
        <v>78</v>
      </c>
      <c r="B388" t="s">
        <v>2093</v>
      </c>
    </row>
    <row r="389" spans="1:2" x14ac:dyDescent="0.25">
      <c r="A389" t="s">
        <v>79</v>
      </c>
      <c r="B389" t="s">
        <v>2519</v>
      </c>
    </row>
    <row r="390" spans="1:2" x14ac:dyDescent="0.25">
      <c r="A390" t="s">
        <v>80</v>
      </c>
      <c r="B390" t="s">
        <v>1665</v>
      </c>
    </row>
    <row r="391" spans="1:2" x14ac:dyDescent="0.25">
      <c r="A391" t="s">
        <v>81</v>
      </c>
      <c r="B391" t="s">
        <v>2094</v>
      </c>
    </row>
    <row r="392" spans="1:2" x14ac:dyDescent="0.25">
      <c r="A392" t="s">
        <v>82</v>
      </c>
      <c r="B392" t="s">
        <v>2520</v>
      </c>
    </row>
    <row r="393" spans="1:2" x14ac:dyDescent="0.25">
      <c r="A393" t="s">
        <v>83</v>
      </c>
      <c r="B393" t="s">
        <v>1666</v>
      </c>
    </row>
    <row r="394" spans="1:2" x14ac:dyDescent="0.25">
      <c r="A394" t="s">
        <v>84</v>
      </c>
      <c r="B394" t="s">
        <v>2095</v>
      </c>
    </row>
    <row r="395" spans="1:2" x14ac:dyDescent="0.25">
      <c r="A395" t="s">
        <v>85</v>
      </c>
      <c r="B395" t="s">
        <v>2521</v>
      </c>
    </row>
    <row r="396" spans="1:2" x14ac:dyDescent="0.25">
      <c r="A396" t="s">
        <v>86</v>
      </c>
      <c r="B396" t="s">
        <v>1667</v>
      </c>
    </row>
    <row r="397" spans="1:2" x14ac:dyDescent="0.25">
      <c r="A397" t="s">
        <v>87</v>
      </c>
      <c r="B397" t="s">
        <v>2096</v>
      </c>
    </row>
    <row r="398" spans="1:2" x14ac:dyDescent="0.25">
      <c r="A398" t="s">
        <v>89</v>
      </c>
      <c r="B398" t="s">
        <v>2522</v>
      </c>
    </row>
    <row r="399" spans="1:2" x14ac:dyDescent="0.25">
      <c r="A399" t="s">
        <v>259</v>
      </c>
      <c r="B399" t="s">
        <v>1668</v>
      </c>
    </row>
    <row r="400" spans="1:2" x14ac:dyDescent="0.25">
      <c r="A400" t="s">
        <v>261</v>
      </c>
      <c r="B400" t="s">
        <v>2097</v>
      </c>
    </row>
    <row r="401" spans="1:2" x14ac:dyDescent="0.25">
      <c r="A401" t="s">
        <v>1521</v>
      </c>
      <c r="B401" t="s">
        <v>2523</v>
      </c>
    </row>
    <row r="402" spans="1:2" x14ac:dyDescent="0.25">
      <c r="A402" t="s">
        <v>52</v>
      </c>
    </row>
    <row r="403" spans="1:2" x14ac:dyDescent="0.25">
      <c r="A403" t="s">
        <v>36</v>
      </c>
    </row>
    <row r="404" spans="1:2" x14ac:dyDescent="0.25">
      <c r="A404" t="s">
        <v>37</v>
      </c>
    </row>
    <row r="405" spans="1:2" x14ac:dyDescent="0.25">
      <c r="A405" t="s">
        <v>38</v>
      </c>
      <c r="B405" t="s">
        <v>60</v>
      </c>
    </row>
    <row r="406" spans="1:2" x14ac:dyDescent="0.25">
      <c r="A406" t="s">
        <v>40</v>
      </c>
      <c r="B406" t="s">
        <v>41</v>
      </c>
    </row>
    <row r="407" spans="1:2" x14ac:dyDescent="0.25">
      <c r="A407" t="s">
        <v>42</v>
      </c>
      <c r="B407" t="s">
        <v>223</v>
      </c>
    </row>
    <row r="408" spans="1:2" x14ac:dyDescent="0.25">
      <c r="A408" t="s">
        <v>44</v>
      </c>
      <c r="B408" t="s">
        <v>1078</v>
      </c>
    </row>
    <row r="409" spans="1:2" x14ac:dyDescent="0.25">
      <c r="A409" t="s">
        <v>34</v>
      </c>
      <c r="B409" t="s">
        <v>45</v>
      </c>
    </row>
    <row r="410" spans="1:2" x14ac:dyDescent="0.25">
      <c r="A410" t="s">
        <v>46</v>
      </c>
    </row>
    <row r="411" spans="1:2" x14ac:dyDescent="0.25">
      <c r="A411" t="s">
        <v>47</v>
      </c>
    </row>
    <row r="412" spans="1:2" x14ac:dyDescent="0.25">
      <c r="A412" t="s">
        <v>0</v>
      </c>
    </row>
    <row r="413" spans="1:2" x14ac:dyDescent="0.25">
      <c r="A413" t="s">
        <v>48</v>
      </c>
      <c r="B413" t="s">
        <v>1522</v>
      </c>
    </row>
    <row r="414" spans="1:2" x14ac:dyDescent="0.25">
      <c r="A414" t="s">
        <v>49</v>
      </c>
    </row>
    <row r="415" spans="1:2" x14ac:dyDescent="0.25">
      <c r="A415" t="s">
        <v>50</v>
      </c>
    </row>
    <row r="416" spans="1:2" x14ac:dyDescent="0.25">
      <c r="A416" t="s">
        <v>54</v>
      </c>
      <c r="B416" t="s">
        <v>1678</v>
      </c>
    </row>
    <row r="417" spans="1:2" x14ac:dyDescent="0.25">
      <c r="A417" t="s">
        <v>55</v>
      </c>
      <c r="B417" t="s">
        <v>2098</v>
      </c>
    </row>
    <row r="418" spans="1:2" x14ac:dyDescent="0.25">
      <c r="A418" t="s">
        <v>56</v>
      </c>
      <c r="B418" t="s">
        <v>2524</v>
      </c>
    </row>
    <row r="419" spans="1:2" x14ac:dyDescent="0.25">
      <c r="A419" t="s">
        <v>57</v>
      </c>
      <c r="B419" t="s">
        <v>1679</v>
      </c>
    </row>
    <row r="420" spans="1:2" x14ac:dyDescent="0.25">
      <c r="A420" t="s">
        <v>58</v>
      </c>
      <c r="B420" t="s">
        <v>2099</v>
      </c>
    </row>
    <row r="421" spans="1:2" x14ac:dyDescent="0.25">
      <c r="A421" t="s">
        <v>59</v>
      </c>
      <c r="B421" t="s">
        <v>2525</v>
      </c>
    </row>
    <row r="422" spans="1:2" x14ac:dyDescent="0.25">
      <c r="A422" t="s">
        <v>67</v>
      </c>
      <c r="B422" t="s">
        <v>1680</v>
      </c>
    </row>
    <row r="423" spans="1:2" x14ac:dyDescent="0.25">
      <c r="A423" t="s">
        <v>68</v>
      </c>
      <c r="B423" t="s">
        <v>2100</v>
      </c>
    </row>
    <row r="424" spans="1:2" x14ac:dyDescent="0.25">
      <c r="A424" t="s">
        <v>69</v>
      </c>
      <c r="B424" t="s">
        <v>2526</v>
      </c>
    </row>
    <row r="425" spans="1:2" x14ac:dyDescent="0.25">
      <c r="A425" t="s">
        <v>52</v>
      </c>
    </row>
    <row r="426" spans="1:2" x14ac:dyDescent="0.25">
      <c r="A426" t="s">
        <v>36</v>
      </c>
    </row>
    <row r="427" spans="1:2" x14ac:dyDescent="0.25">
      <c r="A427" t="s">
        <v>37</v>
      </c>
    </row>
    <row r="428" spans="1:2" x14ac:dyDescent="0.25">
      <c r="A428" t="s">
        <v>38</v>
      </c>
      <c r="B428" t="s">
        <v>60</v>
      </c>
    </row>
    <row r="429" spans="1:2" x14ac:dyDescent="0.25">
      <c r="A429" t="s">
        <v>40</v>
      </c>
      <c r="B429" t="s">
        <v>41</v>
      </c>
    </row>
    <row r="430" spans="1:2" x14ac:dyDescent="0.25">
      <c r="A430" t="s">
        <v>42</v>
      </c>
      <c r="B430" t="s">
        <v>237</v>
      </c>
    </row>
    <row r="431" spans="1:2" x14ac:dyDescent="0.25">
      <c r="A431" t="s">
        <v>44</v>
      </c>
      <c r="B431" t="s">
        <v>1079</v>
      </c>
    </row>
    <row r="432" spans="1:2" x14ac:dyDescent="0.25">
      <c r="A432" t="s">
        <v>34</v>
      </c>
      <c r="B432" t="s">
        <v>45</v>
      </c>
    </row>
    <row r="433" spans="1:2" x14ac:dyDescent="0.25">
      <c r="A433" t="s">
        <v>46</v>
      </c>
    </row>
    <row r="434" spans="1:2" x14ac:dyDescent="0.25">
      <c r="A434" t="s">
        <v>47</v>
      </c>
    </row>
    <row r="435" spans="1:2" x14ac:dyDescent="0.25">
      <c r="A435" t="s">
        <v>0</v>
      </c>
    </row>
    <row r="436" spans="1:2" x14ac:dyDescent="0.25">
      <c r="A436" t="s">
        <v>48</v>
      </c>
      <c r="B436" t="s">
        <v>1420</v>
      </c>
    </row>
    <row r="437" spans="1:2" x14ac:dyDescent="0.25">
      <c r="A437" t="s">
        <v>49</v>
      </c>
    </row>
    <row r="438" spans="1:2" x14ac:dyDescent="0.25">
      <c r="A438" t="s">
        <v>50</v>
      </c>
    </row>
    <row r="439" spans="1:2" x14ac:dyDescent="0.25">
      <c r="A439" t="s">
        <v>129</v>
      </c>
      <c r="B439" t="s">
        <v>1681</v>
      </c>
    </row>
    <row r="440" spans="1:2" x14ac:dyDescent="0.25">
      <c r="A440" t="s">
        <v>133</v>
      </c>
      <c r="B440" t="s">
        <v>1682</v>
      </c>
    </row>
    <row r="441" spans="1:2" x14ac:dyDescent="0.25">
      <c r="A441" t="s">
        <v>131</v>
      </c>
      <c r="B441" t="s">
        <v>1683</v>
      </c>
    </row>
    <row r="442" spans="1:2" x14ac:dyDescent="0.25">
      <c r="A442" t="s">
        <v>93</v>
      </c>
      <c r="B442" t="s">
        <v>2101</v>
      </c>
    </row>
    <row r="443" spans="1:2" x14ac:dyDescent="0.25">
      <c r="A443" t="s">
        <v>94</v>
      </c>
      <c r="B443" t="s">
        <v>2102</v>
      </c>
    </row>
    <row r="444" spans="1:2" x14ac:dyDescent="0.25">
      <c r="A444" t="s">
        <v>95</v>
      </c>
      <c r="B444" t="s">
        <v>2103</v>
      </c>
    </row>
    <row r="445" spans="1:2" x14ac:dyDescent="0.25">
      <c r="A445" t="s">
        <v>54</v>
      </c>
      <c r="B445" t="s">
        <v>2527</v>
      </c>
    </row>
    <row r="446" spans="1:2" x14ac:dyDescent="0.25">
      <c r="A446" t="s">
        <v>55</v>
      </c>
      <c r="B446" t="s">
        <v>2528</v>
      </c>
    </row>
    <row r="447" spans="1:2" x14ac:dyDescent="0.25">
      <c r="A447" t="s">
        <v>56</v>
      </c>
      <c r="B447" t="s">
        <v>2529</v>
      </c>
    </row>
    <row r="448" spans="1:2" x14ac:dyDescent="0.25">
      <c r="A448" t="s">
        <v>52</v>
      </c>
    </row>
    <row r="449" spans="1:2" x14ac:dyDescent="0.25">
      <c r="A449" t="s">
        <v>36</v>
      </c>
    </row>
    <row r="450" spans="1:2" x14ac:dyDescent="0.25">
      <c r="A450" t="s">
        <v>37</v>
      </c>
    </row>
    <row r="451" spans="1:2" x14ac:dyDescent="0.25">
      <c r="A451" t="s">
        <v>38</v>
      </c>
      <c r="B451" t="s">
        <v>60</v>
      </c>
    </row>
    <row r="452" spans="1:2" x14ac:dyDescent="0.25">
      <c r="A452" t="s">
        <v>40</v>
      </c>
      <c r="B452" t="s">
        <v>41</v>
      </c>
    </row>
    <row r="453" spans="1:2" x14ac:dyDescent="0.25">
      <c r="A453" t="s">
        <v>42</v>
      </c>
      <c r="B453" t="s">
        <v>241</v>
      </c>
    </row>
    <row r="454" spans="1:2" x14ac:dyDescent="0.25">
      <c r="A454" t="s">
        <v>44</v>
      </c>
      <c r="B454" t="s">
        <v>1655</v>
      </c>
    </row>
    <row r="455" spans="1:2" x14ac:dyDescent="0.25">
      <c r="A455" t="s">
        <v>34</v>
      </c>
      <c r="B455" t="s">
        <v>45</v>
      </c>
    </row>
    <row r="456" spans="1:2" x14ac:dyDescent="0.25">
      <c r="A456" t="s">
        <v>46</v>
      </c>
    </row>
    <row r="457" spans="1:2" x14ac:dyDescent="0.25">
      <c r="A457" t="s">
        <v>47</v>
      </c>
    </row>
    <row r="458" spans="1:2" x14ac:dyDescent="0.25">
      <c r="A458" t="s">
        <v>0</v>
      </c>
    </row>
    <row r="459" spans="1:2" x14ac:dyDescent="0.25">
      <c r="A459" t="s">
        <v>48</v>
      </c>
      <c r="B459" t="s">
        <v>1656</v>
      </c>
    </row>
    <row r="460" spans="1:2" x14ac:dyDescent="0.25">
      <c r="A460" t="s">
        <v>49</v>
      </c>
    </row>
    <row r="461" spans="1:2" x14ac:dyDescent="0.25">
      <c r="A461" t="s">
        <v>50</v>
      </c>
    </row>
    <row r="462" spans="1:2" x14ac:dyDescent="0.25">
      <c r="A462" t="s">
        <v>132</v>
      </c>
      <c r="B462" t="s">
        <v>243</v>
      </c>
    </row>
    <row r="463" spans="1:2" x14ac:dyDescent="0.25">
      <c r="A463" t="s">
        <v>133</v>
      </c>
      <c r="B463" t="s">
        <v>245</v>
      </c>
    </row>
    <row r="464" spans="1:2" x14ac:dyDescent="0.25">
      <c r="A464" t="s">
        <v>55</v>
      </c>
      <c r="B464" t="s">
        <v>248</v>
      </c>
    </row>
    <row r="465" spans="1:2" x14ac:dyDescent="0.25">
      <c r="A465" t="s">
        <v>58</v>
      </c>
      <c r="B465" t="s">
        <v>249</v>
      </c>
    </row>
    <row r="466" spans="1:2" x14ac:dyDescent="0.25">
      <c r="A466" t="s">
        <v>70</v>
      </c>
      <c r="B466" t="s">
        <v>265</v>
      </c>
    </row>
    <row r="467" spans="1:2" x14ac:dyDescent="0.25">
      <c r="A467" t="s">
        <v>73</v>
      </c>
      <c r="B467" t="s">
        <v>264</v>
      </c>
    </row>
    <row r="468" spans="1:2" x14ac:dyDescent="0.25">
      <c r="A468" t="s">
        <v>75</v>
      </c>
      <c r="B468" t="s">
        <v>252</v>
      </c>
    </row>
    <row r="469" spans="1:2" x14ac:dyDescent="0.25">
      <c r="A469" t="s">
        <v>78</v>
      </c>
      <c r="B469" t="s">
        <v>254</v>
      </c>
    </row>
    <row r="470" spans="1:2" x14ac:dyDescent="0.25">
      <c r="A470" t="s">
        <v>81</v>
      </c>
      <c r="B470" t="s">
        <v>256</v>
      </c>
    </row>
    <row r="471" spans="1:2" x14ac:dyDescent="0.25">
      <c r="A471" t="s">
        <v>84</v>
      </c>
      <c r="B471" t="s">
        <v>1277</v>
      </c>
    </row>
    <row r="472" spans="1:2" x14ac:dyDescent="0.25">
      <c r="A472" t="s">
        <v>87</v>
      </c>
      <c r="B472" t="s">
        <v>258</v>
      </c>
    </row>
    <row r="473" spans="1:2" x14ac:dyDescent="0.25">
      <c r="A473" t="s">
        <v>261</v>
      </c>
      <c r="B473" t="s">
        <v>262</v>
      </c>
    </row>
    <row r="474" spans="1:2" x14ac:dyDescent="0.25">
      <c r="A474" t="s">
        <v>128</v>
      </c>
      <c r="B474" t="s">
        <v>242</v>
      </c>
    </row>
    <row r="475" spans="1:2" x14ac:dyDescent="0.25">
      <c r="A475" t="s">
        <v>129</v>
      </c>
      <c r="B475" t="s">
        <v>244</v>
      </c>
    </row>
    <row r="476" spans="1:2" x14ac:dyDescent="0.25">
      <c r="A476" t="s">
        <v>54</v>
      </c>
      <c r="B476" t="s">
        <v>246</v>
      </c>
    </row>
    <row r="477" spans="1:2" x14ac:dyDescent="0.25">
      <c r="A477" t="s">
        <v>57</v>
      </c>
      <c r="B477" t="s">
        <v>247</v>
      </c>
    </row>
    <row r="478" spans="1:2" x14ac:dyDescent="0.25">
      <c r="A478" t="s">
        <v>71</v>
      </c>
      <c r="B478" t="s">
        <v>250</v>
      </c>
    </row>
    <row r="479" spans="1:2" x14ac:dyDescent="0.25">
      <c r="A479" t="s">
        <v>72</v>
      </c>
      <c r="B479" t="s">
        <v>263</v>
      </c>
    </row>
    <row r="480" spans="1:2" x14ac:dyDescent="0.25">
      <c r="A480" t="s">
        <v>74</v>
      </c>
      <c r="B480" t="s">
        <v>251</v>
      </c>
    </row>
    <row r="481" spans="1:2" x14ac:dyDescent="0.25">
      <c r="A481" t="s">
        <v>77</v>
      </c>
      <c r="B481" t="s">
        <v>253</v>
      </c>
    </row>
    <row r="482" spans="1:2" x14ac:dyDescent="0.25">
      <c r="A482" t="s">
        <v>80</v>
      </c>
      <c r="B482" t="s">
        <v>255</v>
      </c>
    </row>
    <row r="483" spans="1:2" x14ac:dyDescent="0.25">
      <c r="A483" t="s">
        <v>83</v>
      </c>
      <c r="B483" t="s">
        <v>1276</v>
      </c>
    </row>
    <row r="484" spans="1:2" x14ac:dyDescent="0.25">
      <c r="A484" t="s">
        <v>86</v>
      </c>
      <c r="B484" t="s">
        <v>257</v>
      </c>
    </row>
    <row r="485" spans="1:2" x14ac:dyDescent="0.25">
      <c r="A485" t="s">
        <v>259</v>
      </c>
      <c r="B485" t="s">
        <v>260</v>
      </c>
    </row>
    <row r="486" spans="1:2" x14ac:dyDescent="0.25">
      <c r="A486" t="s">
        <v>52</v>
      </c>
    </row>
    <row r="487" spans="1:2" x14ac:dyDescent="0.25">
      <c r="A487" t="s">
        <v>36</v>
      </c>
    </row>
    <row r="488" spans="1:2" x14ac:dyDescent="0.25">
      <c r="A488" t="s">
        <v>37</v>
      </c>
    </row>
    <row r="489" spans="1:2" x14ac:dyDescent="0.25">
      <c r="A489" t="s">
        <v>38</v>
      </c>
      <c r="B489" t="s">
        <v>60</v>
      </c>
    </row>
    <row r="490" spans="1:2" x14ac:dyDescent="0.25">
      <c r="A490" t="s">
        <v>40</v>
      </c>
      <c r="B490" t="s">
        <v>41</v>
      </c>
    </row>
    <row r="491" spans="1:2" x14ac:dyDescent="0.25">
      <c r="A491" t="s">
        <v>42</v>
      </c>
      <c r="B491" t="s">
        <v>268</v>
      </c>
    </row>
    <row r="492" spans="1:2" x14ac:dyDescent="0.25">
      <c r="A492" t="s">
        <v>44</v>
      </c>
      <c r="B492" t="s">
        <v>1080</v>
      </c>
    </row>
    <row r="493" spans="1:2" x14ac:dyDescent="0.25">
      <c r="A493" t="s">
        <v>34</v>
      </c>
      <c r="B493" t="s">
        <v>45</v>
      </c>
    </row>
    <row r="494" spans="1:2" x14ac:dyDescent="0.25">
      <c r="A494" t="s">
        <v>46</v>
      </c>
    </row>
    <row r="495" spans="1:2" x14ac:dyDescent="0.25">
      <c r="A495" t="s">
        <v>47</v>
      </c>
    </row>
    <row r="496" spans="1:2" x14ac:dyDescent="0.25">
      <c r="A496" t="s">
        <v>0</v>
      </c>
    </row>
    <row r="497" spans="1:2" x14ac:dyDescent="0.25">
      <c r="A497" t="s">
        <v>48</v>
      </c>
      <c r="B497" t="s">
        <v>1081</v>
      </c>
    </row>
    <row r="498" spans="1:2" x14ac:dyDescent="0.25">
      <c r="A498" t="s">
        <v>49</v>
      </c>
    </row>
    <row r="499" spans="1:2" x14ac:dyDescent="0.25">
      <c r="A499" t="s">
        <v>50</v>
      </c>
    </row>
    <row r="500" spans="1:2" x14ac:dyDescent="0.25">
      <c r="A500" t="s">
        <v>129</v>
      </c>
      <c r="B500" t="s">
        <v>2549</v>
      </c>
    </row>
    <row r="501" spans="1:2" x14ac:dyDescent="0.25">
      <c r="A501" t="s">
        <v>133</v>
      </c>
      <c r="B501" t="s">
        <v>2550</v>
      </c>
    </row>
    <row r="502" spans="1:2" x14ac:dyDescent="0.25">
      <c r="A502" t="s">
        <v>93</v>
      </c>
      <c r="B502" t="s">
        <v>2551</v>
      </c>
    </row>
    <row r="503" spans="1:2" x14ac:dyDescent="0.25">
      <c r="A503" t="s">
        <v>94</v>
      </c>
      <c r="B503" t="s">
        <v>2552</v>
      </c>
    </row>
    <row r="504" spans="1:2" x14ac:dyDescent="0.25">
      <c r="A504" t="s">
        <v>154</v>
      </c>
      <c r="B504" t="s">
        <v>1701</v>
      </c>
    </row>
    <row r="505" spans="1:2" x14ac:dyDescent="0.25">
      <c r="A505" t="s">
        <v>299</v>
      </c>
      <c r="B505" t="s">
        <v>1697</v>
      </c>
    </row>
    <row r="506" spans="1:2" x14ac:dyDescent="0.25">
      <c r="A506" t="s">
        <v>138</v>
      </c>
      <c r="B506" t="s">
        <v>1698</v>
      </c>
    </row>
    <row r="507" spans="1:2" x14ac:dyDescent="0.25">
      <c r="A507" t="s">
        <v>139</v>
      </c>
      <c r="B507" t="s">
        <v>1702</v>
      </c>
    </row>
    <row r="508" spans="1:2" x14ac:dyDescent="0.25">
      <c r="A508" t="s">
        <v>140</v>
      </c>
      <c r="B508" t="s">
        <v>1699</v>
      </c>
    </row>
    <row r="509" spans="1:2" x14ac:dyDescent="0.25">
      <c r="A509" t="s">
        <v>141</v>
      </c>
      <c r="B509" t="s">
        <v>1700</v>
      </c>
    </row>
    <row r="510" spans="1:2" x14ac:dyDescent="0.25">
      <c r="A510" t="s">
        <v>1118</v>
      </c>
      <c r="B510" t="s">
        <v>1703</v>
      </c>
    </row>
    <row r="511" spans="1:2" x14ac:dyDescent="0.25">
      <c r="A511" t="s">
        <v>698</v>
      </c>
      <c r="B511" t="s">
        <v>1704</v>
      </c>
    </row>
    <row r="512" spans="1:2" x14ac:dyDescent="0.25">
      <c r="A512" t="s">
        <v>1122</v>
      </c>
      <c r="B512" t="s">
        <v>1705</v>
      </c>
    </row>
    <row r="513" spans="1:2" x14ac:dyDescent="0.25">
      <c r="A513" t="s">
        <v>1123</v>
      </c>
      <c r="B513" t="s">
        <v>1706</v>
      </c>
    </row>
    <row r="514" spans="1:2" x14ac:dyDescent="0.25">
      <c r="A514" t="s">
        <v>98</v>
      </c>
      <c r="B514" t="s">
        <v>2127</v>
      </c>
    </row>
    <row r="515" spans="1:2" x14ac:dyDescent="0.25">
      <c r="A515" t="s">
        <v>100</v>
      </c>
      <c r="B515" t="s">
        <v>2553</v>
      </c>
    </row>
    <row r="516" spans="1:2" x14ac:dyDescent="0.25">
      <c r="A516" t="s">
        <v>101</v>
      </c>
      <c r="B516" t="s">
        <v>2123</v>
      </c>
    </row>
    <row r="517" spans="1:2" x14ac:dyDescent="0.25">
      <c r="A517" t="s">
        <v>63</v>
      </c>
      <c r="B517" t="s">
        <v>2549</v>
      </c>
    </row>
    <row r="518" spans="1:2" x14ac:dyDescent="0.25">
      <c r="A518" t="s">
        <v>102</v>
      </c>
      <c r="B518" t="s">
        <v>2124</v>
      </c>
    </row>
    <row r="519" spans="1:2" x14ac:dyDescent="0.25">
      <c r="A519" t="s">
        <v>104</v>
      </c>
      <c r="B519" t="s">
        <v>2550</v>
      </c>
    </row>
    <row r="520" spans="1:2" x14ac:dyDescent="0.25">
      <c r="A520" t="s">
        <v>103</v>
      </c>
      <c r="B520" t="s">
        <v>2128</v>
      </c>
    </row>
    <row r="521" spans="1:2" x14ac:dyDescent="0.25">
      <c r="A521" t="s">
        <v>105</v>
      </c>
      <c r="B521" t="s">
        <v>2554</v>
      </c>
    </row>
    <row r="522" spans="1:2" x14ac:dyDescent="0.25">
      <c r="A522" t="s">
        <v>106</v>
      </c>
      <c r="B522" t="s">
        <v>2125</v>
      </c>
    </row>
    <row r="523" spans="1:2" x14ac:dyDescent="0.25">
      <c r="A523" t="s">
        <v>64</v>
      </c>
      <c r="B523" t="s">
        <v>2551</v>
      </c>
    </row>
    <row r="524" spans="1:2" x14ac:dyDescent="0.25">
      <c r="A524" t="s">
        <v>107</v>
      </c>
      <c r="B524" t="s">
        <v>2126</v>
      </c>
    </row>
    <row r="525" spans="1:2" x14ac:dyDescent="0.25">
      <c r="A525" t="s">
        <v>109</v>
      </c>
      <c r="B525" t="s">
        <v>2552</v>
      </c>
    </row>
    <row r="526" spans="1:2" x14ac:dyDescent="0.25">
      <c r="A526" t="s">
        <v>108</v>
      </c>
      <c r="B526" t="s">
        <v>2129</v>
      </c>
    </row>
    <row r="527" spans="1:2" x14ac:dyDescent="0.25">
      <c r="A527" t="s">
        <v>110</v>
      </c>
      <c r="B527" t="s">
        <v>2555</v>
      </c>
    </row>
    <row r="528" spans="1:2" x14ac:dyDescent="0.25">
      <c r="A528" t="s">
        <v>111</v>
      </c>
      <c r="B528" t="s">
        <v>2130</v>
      </c>
    </row>
    <row r="529" spans="1:2" x14ac:dyDescent="0.25">
      <c r="A529" t="s">
        <v>65</v>
      </c>
      <c r="B529" t="s">
        <v>2556</v>
      </c>
    </row>
    <row r="530" spans="1:2" x14ac:dyDescent="0.25">
      <c r="A530" t="s">
        <v>112</v>
      </c>
      <c r="B530" t="s">
        <v>2131</v>
      </c>
    </row>
    <row r="531" spans="1:2" x14ac:dyDescent="0.25">
      <c r="A531" t="s">
        <v>114</v>
      </c>
      <c r="B531" t="s">
        <v>2557</v>
      </c>
    </row>
    <row r="532" spans="1:2" x14ac:dyDescent="0.25">
      <c r="A532" t="s">
        <v>113</v>
      </c>
      <c r="B532" t="s">
        <v>2132</v>
      </c>
    </row>
    <row r="533" spans="1:2" x14ac:dyDescent="0.25">
      <c r="A533" t="s">
        <v>115</v>
      </c>
      <c r="B533" t="s">
        <v>2558</v>
      </c>
    </row>
    <row r="534" spans="1:2" x14ac:dyDescent="0.25">
      <c r="A534" t="s">
        <v>52</v>
      </c>
    </row>
    <row r="535" spans="1:2" x14ac:dyDescent="0.25">
      <c r="A535" t="s">
        <v>36</v>
      </c>
    </row>
    <row r="536" spans="1:2" x14ac:dyDescent="0.25">
      <c r="A536" t="s">
        <v>37</v>
      </c>
    </row>
    <row r="537" spans="1:2" x14ac:dyDescent="0.25">
      <c r="A537" t="s">
        <v>38</v>
      </c>
      <c r="B537" t="s">
        <v>39</v>
      </c>
    </row>
    <row r="538" spans="1:2" x14ac:dyDescent="0.25">
      <c r="A538" t="s">
        <v>40</v>
      </c>
      <c r="B538" t="s">
        <v>41</v>
      </c>
    </row>
    <row r="539" spans="1:2" x14ac:dyDescent="0.25">
      <c r="A539" t="s">
        <v>42</v>
      </c>
      <c r="B539" t="s">
        <v>270</v>
      </c>
    </row>
    <row r="540" spans="1:2" x14ac:dyDescent="0.25">
      <c r="A540" t="s">
        <v>44</v>
      </c>
    </row>
    <row r="541" spans="1:2" x14ac:dyDescent="0.25">
      <c r="A541" t="s">
        <v>34</v>
      </c>
      <c r="B541" t="s">
        <v>45</v>
      </c>
    </row>
    <row r="542" spans="1:2" x14ac:dyDescent="0.25">
      <c r="A542" t="s">
        <v>46</v>
      </c>
    </row>
    <row r="543" spans="1:2" x14ac:dyDescent="0.25">
      <c r="A543" t="s">
        <v>47</v>
      </c>
    </row>
    <row r="544" spans="1:2" x14ac:dyDescent="0.25">
      <c r="A544" t="s">
        <v>0</v>
      </c>
    </row>
    <row r="545" spans="1:2" x14ac:dyDescent="0.25">
      <c r="A545" t="s">
        <v>48</v>
      </c>
    </row>
    <row r="546" spans="1:2" x14ac:dyDescent="0.25">
      <c r="A546" t="s">
        <v>49</v>
      </c>
    </row>
    <row r="547" spans="1:2" x14ac:dyDescent="0.25">
      <c r="A547" t="s">
        <v>50</v>
      </c>
    </row>
    <row r="548" spans="1:2" x14ac:dyDescent="0.25">
      <c r="A548" t="s">
        <v>132</v>
      </c>
      <c r="B548" t="s">
        <v>272</v>
      </c>
    </row>
    <row r="549" spans="1:2" x14ac:dyDescent="0.25">
      <c r="A549" t="s">
        <v>94</v>
      </c>
      <c r="B549" t="s">
        <v>274</v>
      </c>
    </row>
    <row r="550" spans="1:2" x14ac:dyDescent="0.25">
      <c r="A550" t="s">
        <v>58</v>
      </c>
      <c r="B550" t="s">
        <v>276</v>
      </c>
    </row>
    <row r="551" spans="1:2" x14ac:dyDescent="0.25">
      <c r="A551" t="s">
        <v>68</v>
      </c>
      <c r="B551" t="s">
        <v>1285</v>
      </c>
    </row>
    <row r="552" spans="1:2" x14ac:dyDescent="0.25">
      <c r="A552" t="s">
        <v>70</v>
      </c>
      <c r="B552" t="s">
        <v>278</v>
      </c>
    </row>
    <row r="553" spans="1:2" x14ac:dyDescent="0.25">
      <c r="A553" t="s">
        <v>75</v>
      </c>
      <c r="B553" t="s">
        <v>280</v>
      </c>
    </row>
    <row r="554" spans="1:2" x14ac:dyDescent="0.25">
      <c r="A554" t="s">
        <v>78</v>
      </c>
      <c r="B554" t="s">
        <v>282</v>
      </c>
    </row>
    <row r="555" spans="1:2" x14ac:dyDescent="0.25">
      <c r="A555" t="s">
        <v>128</v>
      </c>
      <c r="B555" t="s">
        <v>271</v>
      </c>
    </row>
    <row r="556" spans="1:2" x14ac:dyDescent="0.25">
      <c r="A556" t="s">
        <v>93</v>
      </c>
      <c r="B556" t="s">
        <v>273</v>
      </c>
    </row>
    <row r="557" spans="1:2" x14ac:dyDescent="0.25">
      <c r="A557" t="s">
        <v>57</v>
      </c>
      <c r="B557" t="s">
        <v>275</v>
      </c>
    </row>
    <row r="558" spans="1:2" x14ac:dyDescent="0.25">
      <c r="A558" t="s">
        <v>67</v>
      </c>
      <c r="B558" t="s">
        <v>1284</v>
      </c>
    </row>
    <row r="559" spans="1:2" x14ac:dyDescent="0.25">
      <c r="A559" t="s">
        <v>71</v>
      </c>
      <c r="B559" t="s">
        <v>277</v>
      </c>
    </row>
    <row r="560" spans="1:2" x14ac:dyDescent="0.25">
      <c r="A560" t="s">
        <v>74</v>
      </c>
      <c r="B560" t="s">
        <v>279</v>
      </c>
    </row>
    <row r="561" spans="1:2" x14ac:dyDescent="0.25">
      <c r="A561" t="s">
        <v>77</v>
      </c>
      <c r="B561" t="s">
        <v>281</v>
      </c>
    </row>
    <row r="562" spans="1:2" x14ac:dyDescent="0.25">
      <c r="A562" t="s">
        <v>52</v>
      </c>
    </row>
    <row r="563" spans="1:2" x14ac:dyDescent="0.25">
      <c r="A563" t="s">
        <v>36</v>
      </c>
    </row>
    <row r="564" spans="1:2" x14ac:dyDescent="0.25">
      <c r="A564" t="s">
        <v>37</v>
      </c>
    </row>
    <row r="565" spans="1:2" x14ac:dyDescent="0.25">
      <c r="A565" t="s">
        <v>38</v>
      </c>
      <c r="B565" t="s">
        <v>60</v>
      </c>
    </row>
    <row r="566" spans="1:2" x14ac:dyDescent="0.25">
      <c r="A566" t="s">
        <v>40</v>
      </c>
      <c r="B566" t="s">
        <v>41</v>
      </c>
    </row>
    <row r="567" spans="1:2" x14ac:dyDescent="0.25">
      <c r="A567" t="s">
        <v>42</v>
      </c>
      <c r="B567" t="s">
        <v>295</v>
      </c>
    </row>
    <row r="568" spans="1:2" x14ac:dyDescent="0.25">
      <c r="A568" t="s">
        <v>44</v>
      </c>
      <c r="B568" t="s">
        <v>296</v>
      </c>
    </row>
    <row r="569" spans="1:2" x14ac:dyDescent="0.25">
      <c r="A569" t="s">
        <v>34</v>
      </c>
      <c r="B569" t="s">
        <v>45</v>
      </c>
    </row>
    <row r="570" spans="1:2" x14ac:dyDescent="0.25">
      <c r="A570" t="s">
        <v>46</v>
      </c>
    </row>
    <row r="571" spans="1:2" x14ac:dyDescent="0.25">
      <c r="A571" t="s">
        <v>47</v>
      </c>
    </row>
    <row r="572" spans="1:2" x14ac:dyDescent="0.25">
      <c r="A572" t="s">
        <v>0</v>
      </c>
    </row>
    <row r="573" spans="1:2" x14ac:dyDescent="0.25">
      <c r="A573" t="s">
        <v>48</v>
      </c>
      <c r="B573" t="s">
        <v>297</v>
      </c>
    </row>
    <row r="574" spans="1:2" x14ac:dyDescent="0.25">
      <c r="A574" t="s">
        <v>49</v>
      </c>
    </row>
    <row r="575" spans="1:2" x14ac:dyDescent="0.25">
      <c r="A575" t="s">
        <v>50</v>
      </c>
    </row>
    <row r="576" spans="1:2" x14ac:dyDescent="0.25">
      <c r="A576" t="s">
        <v>57</v>
      </c>
      <c r="B576" t="s">
        <v>2392</v>
      </c>
    </row>
    <row r="577" spans="1:2" x14ac:dyDescent="0.25">
      <c r="A577" t="s">
        <v>129</v>
      </c>
      <c r="B577" t="s">
        <v>2393</v>
      </c>
    </row>
    <row r="578" spans="1:2" x14ac:dyDescent="0.25">
      <c r="A578" t="s">
        <v>93</v>
      </c>
      <c r="B578" t="s">
        <v>2394</v>
      </c>
    </row>
    <row r="579" spans="1:2" x14ac:dyDescent="0.25">
      <c r="A579" t="s">
        <v>52</v>
      </c>
    </row>
    <row r="580" spans="1:2" x14ac:dyDescent="0.25">
      <c r="A580" t="s">
        <v>36</v>
      </c>
    </row>
    <row r="581" spans="1:2" x14ac:dyDescent="0.25">
      <c r="A581" t="s">
        <v>37</v>
      </c>
    </row>
    <row r="582" spans="1:2" x14ac:dyDescent="0.25">
      <c r="A582" t="s">
        <v>38</v>
      </c>
      <c r="B582" t="s">
        <v>60</v>
      </c>
    </row>
    <row r="583" spans="1:2" x14ac:dyDescent="0.25">
      <c r="A583" t="s">
        <v>40</v>
      </c>
      <c r="B583" t="s">
        <v>41</v>
      </c>
    </row>
    <row r="584" spans="1:2" x14ac:dyDescent="0.25">
      <c r="A584" t="s">
        <v>42</v>
      </c>
      <c r="B584" t="s">
        <v>298</v>
      </c>
    </row>
    <row r="585" spans="1:2" x14ac:dyDescent="0.25">
      <c r="A585" t="s">
        <v>44</v>
      </c>
      <c r="B585" t="s">
        <v>1082</v>
      </c>
    </row>
    <row r="586" spans="1:2" x14ac:dyDescent="0.25">
      <c r="A586" t="s">
        <v>34</v>
      </c>
      <c r="B586" t="s">
        <v>45</v>
      </c>
    </row>
    <row r="587" spans="1:2" x14ac:dyDescent="0.25">
      <c r="A587" t="s">
        <v>46</v>
      </c>
    </row>
    <row r="588" spans="1:2" x14ac:dyDescent="0.25">
      <c r="A588" t="s">
        <v>47</v>
      </c>
    </row>
    <row r="589" spans="1:2" x14ac:dyDescent="0.25">
      <c r="A589" t="s">
        <v>0</v>
      </c>
    </row>
    <row r="590" spans="1:2" x14ac:dyDescent="0.25">
      <c r="A590" t="s">
        <v>48</v>
      </c>
      <c r="B590" t="s">
        <v>1083</v>
      </c>
    </row>
    <row r="591" spans="1:2" x14ac:dyDescent="0.25">
      <c r="A591" t="s">
        <v>49</v>
      </c>
    </row>
    <row r="592" spans="1:2" x14ac:dyDescent="0.25">
      <c r="A592" t="s">
        <v>50</v>
      </c>
    </row>
    <row r="593" spans="1:2" x14ac:dyDescent="0.25">
      <c r="A593" t="s">
        <v>103</v>
      </c>
      <c r="B593" t="s">
        <v>2157</v>
      </c>
    </row>
    <row r="594" spans="1:2" x14ac:dyDescent="0.25">
      <c r="A594" t="s">
        <v>102</v>
      </c>
      <c r="B594" t="s">
        <v>2158</v>
      </c>
    </row>
    <row r="595" spans="1:2" x14ac:dyDescent="0.25">
      <c r="A595" t="s">
        <v>101</v>
      </c>
      <c r="B595" t="s">
        <v>2159</v>
      </c>
    </row>
    <row r="596" spans="1:2" x14ac:dyDescent="0.25">
      <c r="A596" t="s">
        <v>98</v>
      </c>
      <c r="B596" t="s">
        <v>2154</v>
      </c>
    </row>
    <row r="597" spans="1:2" x14ac:dyDescent="0.25">
      <c r="A597" t="s">
        <v>97</v>
      </c>
      <c r="B597" t="s">
        <v>2155</v>
      </c>
    </row>
    <row r="598" spans="1:2" x14ac:dyDescent="0.25">
      <c r="A598" t="s">
        <v>96</v>
      </c>
      <c r="B598" t="s">
        <v>2156</v>
      </c>
    </row>
    <row r="599" spans="1:2" x14ac:dyDescent="0.25">
      <c r="A599" t="s">
        <v>95</v>
      </c>
      <c r="B599" t="s">
        <v>2151</v>
      </c>
    </row>
    <row r="600" spans="1:2" x14ac:dyDescent="0.25">
      <c r="A600" t="s">
        <v>94</v>
      </c>
      <c r="B600" t="s">
        <v>2152</v>
      </c>
    </row>
    <row r="601" spans="1:2" x14ac:dyDescent="0.25">
      <c r="A601" t="s">
        <v>93</v>
      </c>
      <c r="B601" t="s">
        <v>2153</v>
      </c>
    </row>
    <row r="602" spans="1:2" x14ac:dyDescent="0.25">
      <c r="A602" t="s">
        <v>139</v>
      </c>
      <c r="B602" t="s">
        <v>1721</v>
      </c>
    </row>
    <row r="603" spans="1:2" x14ac:dyDescent="0.25">
      <c r="A603" t="s">
        <v>138</v>
      </c>
      <c r="B603" t="s">
        <v>1720</v>
      </c>
    </row>
    <row r="604" spans="1:2" x14ac:dyDescent="0.25">
      <c r="A604" t="s">
        <v>299</v>
      </c>
      <c r="B604" t="s">
        <v>1719</v>
      </c>
    </row>
    <row r="605" spans="1:2" x14ac:dyDescent="0.25">
      <c r="A605" t="s">
        <v>154</v>
      </c>
      <c r="B605" t="s">
        <v>1718</v>
      </c>
    </row>
    <row r="606" spans="1:2" x14ac:dyDescent="0.25">
      <c r="A606" t="s">
        <v>153</v>
      </c>
      <c r="B606" t="s">
        <v>1717</v>
      </c>
    </row>
    <row r="607" spans="1:2" x14ac:dyDescent="0.25">
      <c r="A607" t="s">
        <v>135</v>
      </c>
      <c r="B607" t="s">
        <v>1716</v>
      </c>
    </row>
    <row r="608" spans="1:2" x14ac:dyDescent="0.25">
      <c r="A608" t="s">
        <v>131</v>
      </c>
      <c r="B608" t="s">
        <v>1715</v>
      </c>
    </row>
    <row r="609" spans="1:2" x14ac:dyDescent="0.25">
      <c r="A609" t="s">
        <v>133</v>
      </c>
      <c r="B609" t="s">
        <v>1714</v>
      </c>
    </row>
    <row r="610" spans="1:2" x14ac:dyDescent="0.25">
      <c r="A610" t="s">
        <v>129</v>
      </c>
      <c r="B610" t="s">
        <v>1713</v>
      </c>
    </row>
    <row r="611" spans="1:2" x14ac:dyDescent="0.25">
      <c r="A611" t="s">
        <v>693</v>
      </c>
      <c r="B611" t="s">
        <v>2592</v>
      </c>
    </row>
    <row r="612" spans="1:2" x14ac:dyDescent="0.25">
      <c r="A612" t="s">
        <v>1542</v>
      </c>
      <c r="B612" t="s">
        <v>2589</v>
      </c>
    </row>
    <row r="613" spans="1:2" x14ac:dyDescent="0.25">
      <c r="A613" t="s">
        <v>471</v>
      </c>
      <c r="B613" t="s">
        <v>2586</v>
      </c>
    </row>
    <row r="614" spans="1:2" x14ac:dyDescent="0.25">
      <c r="A614" t="s">
        <v>1543</v>
      </c>
      <c r="B614" t="s">
        <v>2166</v>
      </c>
    </row>
    <row r="615" spans="1:2" x14ac:dyDescent="0.25">
      <c r="A615" t="s">
        <v>302</v>
      </c>
      <c r="B615" t="s">
        <v>2163</v>
      </c>
    </row>
    <row r="616" spans="1:2" x14ac:dyDescent="0.25">
      <c r="A616" t="s">
        <v>235</v>
      </c>
      <c r="B616" t="s">
        <v>2160</v>
      </c>
    </row>
    <row r="617" spans="1:2" x14ac:dyDescent="0.25">
      <c r="A617" t="s">
        <v>1544</v>
      </c>
      <c r="B617" t="s">
        <v>1841</v>
      </c>
    </row>
    <row r="618" spans="1:2" x14ac:dyDescent="0.25">
      <c r="A618" t="s">
        <v>305</v>
      </c>
      <c r="B618" t="s">
        <v>1838</v>
      </c>
    </row>
    <row r="619" spans="1:2" x14ac:dyDescent="0.25">
      <c r="A619" t="s">
        <v>233</v>
      </c>
      <c r="B619" t="s">
        <v>1835</v>
      </c>
    </row>
    <row r="620" spans="1:2" x14ac:dyDescent="0.25">
      <c r="A620" t="s">
        <v>694</v>
      </c>
      <c r="B620" t="s">
        <v>2593</v>
      </c>
    </row>
    <row r="621" spans="1:2" x14ac:dyDescent="0.25">
      <c r="A621" t="s">
        <v>1545</v>
      </c>
      <c r="B621" t="s">
        <v>2590</v>
      </c>
    </row>
    <row r="622" spans="1:2" x14ac:dyDescent="0.25">
      <c r="A622" t="s">
        <v>473</v>
      </c>
      <c r="B622" t="s">
        <v>2587</v>
      </c>
    </row>
    <row r="623" spans="1:2" x14ac:dyDescent="0.25">
      <c r="A623" t="s">
        <v>1546</v>
      </c>
      <c r="B623" t="s">
        <v>2167</v>
      </c>
    </row>
    <row r="624" spans="1:2" x14ac:dyDescent="0.25">
      <c r="A624" t="s">
        <v>1547</v>
      </c>
      <c r="B624" t="s">
        <v>2164</v>
      </c>
    </row>
    <row r="625" spans="1:2" x14ac:dyDescent="0.25">
      <c r="A625" t="s">
        <v>300</v>
      </c>
      <c r="B625" t="s">
        <v>2161</v>
      </c>
    </row>
    <row r="626" spans="1:2" x14ac:dyDescent="0.25">
      <c r="A626" t="s">
        <v>1548</v>
      </c>
      <c r="B626" t="s">
        <v>1842</v>
      </c>
    </row>
    <row r="627" spans="1:2" x14ac:dyDescent="0.25">
      <c r="A627" t="s">
        <v>1549</v>
      </c>
      <c r="B627" t="s">
        <v>1839</v>
      </c>
    </row>
    <row r="628" spans="1:2" x14ac:dyDescent="0.25">
      <c r="A628" t="s">
        <v>303</v>
      </c>
      <c r="B628" t="s">
        <v>1836</v>
      </c>
    </row>
    <row r="629" spans="1:2" x14ac:dyDescent="0.25">
      <c r="A629" t="s">
        <v>105</v>
      </c>
      <c r="B629" t="s">
        <v>2583</v>
      </c>
    </row>
    <row r="630" spans="1:2" x14ac:dyDescent="0.25">
      <c r="A630" t="s">
        <v>104</v>
      </c>
      <c r="B630" t="s">
        <v>2584</v>
      </c>
    </row>
    <row r="631" spans="1:2" x14ac:dyDescent="0.25">
      <c r="A631" t="s">
        <v>63</v>
      </c>
      <c r="B631" t="s">
        <v>2585</v>
      </c>
    </row>
    <row r="632" spans="1:2" x14ac:dyDescent="0.25">
      <c r="A632" t="s">
        <v>100</v>
      </c>
      <c r="B632" t="s">
        <v>2580</v>
      </c>
    </row>
    <row r="633" spans="1:2" x14ac:dyDescent="0.25">
      <c r="A633" t="s">
        <v>99</v>
      </c>
      <c r="B633" t="s">
        <v>2581</v>
      </c>
    </row>
    <row r="634" spans="1:2" x14ac:dyDescent="0.25">
      <c r="A634" t="s">
        <v>62</v>
      </c>
      <c r="B634" t="s">
        <v>2582</v>
      </c>
    </row>
    <row r="635" spans="1:2" x14ac:dyDescent="0.25">
      <c r="A635" t="s">
        <v>56</v>
      </c>
      <c r="B635" t="s">
        <v>2577</v>
      </c>
    </row>
    <row r="636" spans="1:2" x14ac:dyDescent="0.25">
      <c r="A636" t="s">
        <v>55</v>
      </c>
      <c r="B636" t="s">
        <v>2578</v>
      </c>
    </row>
    <row r="637" spans="1:2" x14ac:dyDescent="0.25">
      <c r="A637" t="s">
        <v>54</v>
      </c>
      <c r="B637" t="s">
        <v>2579</v>
      </c>
    </row>
    <row r="638" spans="1:2" x14ac:dyDescent="0.25">
      <c r="A638" t="s">
        <v>692</v>
      </c>
      <c r="B638" t="s">
        <v>2594</v>
      </c>
    </row>
    <row r="639" spans="1:2" x14ac:dyDescent="0.25">
      <c r="A639" t="s">
        <v>691</v>
      </c>
      <c r="B639" t="s">
        <v>2591</v>
      </c>
    </row>
    <row r="640" spans="1:2" x14ac:dyDescent="0.25">
      <c r="A640" t="s">
        <v>469</v>
      </c>
      <c r="B640" t="s">
        <v>2588</v>
      </c>
    </row>
    <row r="641" spans="1:2" x14ac:dyDescent="0.25">
      <c r="A641" t="s">
        <v>1550</v>
      </c>
      <c r="B641" t="s">
        <v>2168</v>
      </c>
    </row>
    <row r="642" spans="1:2" x14ac:dyDescent="0.25">
      <c r="A642" t="s">
        <v>301</v>
      </c>
      <c r="B642" t="s">
        <v>2165</v>
      </c>
    </row>
    <row r="643" spans="1:2" x14ac:dyDescent="0.25">
      <c r="A643" t="s">
        <v>234</v>
      </c>
      <c r="B643" t="s">
        <v>2162</v>
      </c>
    </row>
    <row r="644" spans="1:2" x14ac:dyDescent="0.25">
      <c r="A644" t="s">
        <v>1551</v>
      </c>
      <c r="B644" t="s">
        <v>1840</v>
      </c>
    </row>
    <row r="645" spans="1:2" x14ac:dyDescent="0.25">
      <c r="A645" t="s">
        <v>304</v>
      </c>
      <c r="B645" t="s">
        <v>1837</v>
      </c>
    </row>
    <row r="646" spans="1:2" x14ac:dyDescent="0.25">
      <c r="A646" t="s">
        <v>232</v>
      </c>
      <c r="B646" t="s">
        <v>1834</v>
      </c>
    </row>
    <row r="647" spans="1:2" x14ac:dyDescent="0.25">
      <c r="A647" t="s">
        <v>52</v>
      </c>
    </row>
    <row r="648" spans="1:2" x14ac:dyDescent="0.25">
      <c r="A648" t="s">
        <v>36</v>
      </c>
    </row>
    <row r="649" spans="1:2" x14ac:dyDescent="0.25">
      <c r="A649" t="s">
        <v>37</v>
      </c>
    </row>
    <row r="650" spans="1:2" x14ac:dyDescent="0.25">
      <c r="A650" t="s">
        <v>38</v>
      </c>
      <c r="B650" t="s">
        <v>39</v>
      </c>
    </row>
    <row r="651" spans="1:2" x14ac:dyDescent="0.25">
      <c r="A651" t="s">
        <v>40</v>
      </c>
      <c r="B651" t="s">
        <v>41</v>
      </c>
    </row>
    <row r="652" spans="1:2" x14ac:dyDescent="0.25">
      <c r="A652" t="s">
        <v>42</v>
      </c>
      <c r="B652" t="s">
        <v>309</v>
      </c>
    </row>
    <row r="653" spans="1:2" x14ac:dyDescent="0.25">
      <c r="A653" t="s">
        <v>44</v>
      </c>
    </row>
    <row r="654" spans="1:2" x14ac:dyDescent="0.25">
      <c r="A654" t="s">
        <v>34</v>
      </c>
      <c r="B654" t="s">
        <v>45</v>
      </c>
    </row>
    <row r="655" spans="1:2" x14ac:dyDescent="0.25">
      <c r="A655" t="s">
        <v>46</v>
      </c>
    </row>
    <row r="656" spans="1:2" x14ac:dyDescent="0.25">
      <c r="A656" t="s">
        <v>47</v>
      </c>
    </row>
    <row r="657" spans="1:2" x14ac:dyDescent="0.25">
      <c r="A657" t="s">
        <v>0</v>
      </c>
    </row>
    <row r="658" spans="1:2" x14ac:dyDescent="0.25">
      <c r="A658" t="s">
        <v>48</v>
      </c>
    </row>
    <row r="659" spans="1:2" x14ac:dyDescent="0.25">
      <c r="A659" t="s">
        <v>49</v>
      </c>
    </row>
    <row r="660" spans="1:2" x14ac:dyDescent="0.25">
      <c r="A660" t="s">
        <v>50</v>
      </c>
    </row>
    <row r="661" spans="1:2" x14ac:dyDescent="0.25">
      <c r="A661" t="s">
        <v>132</v>
      </c>
      <c r="B661" t="s">
        <v>311</v>
      </c>
    </row>
    <row r="662" spans="1:2" x14ac:dyDescent="0.25">
      <c r="A662" t="s">
        <v>133</v>
      </c>
      <c r="B662" t="s">
        <v>313</v>
      </c>
    </row>
    <row r="663" spans="1:2" x14ac:dyDescent="0.25">
      <c r="A663" t="s">
        <v>58</v>
      </c>
      <c r="B663" t="s">
        <v>315</v>
      </c>
    </row>
    <row r="664" spans="1:2" x14ac:dyDescent="0.25">
      <c r="A664" t="s">
        <v>68</v>
      </c>
      <c r="B664" t="s">
        <v>317</v>
      </c>
    </row>
    <row r="665" spans="1:2" x14ac:dyDescent="0.25">
      <c r="A665" t="s">
        <v>70</v>
      </c>
      <c r="B665" t="s">
        <v>319</v>
      </c>
    </row>
    <row r="666" spans="1:2" x14ac:dyDescent="0.25">
      <c r="A666" t="s">
        <v>73</v>
      </c>
      <c r="B666" t="s">
        <v>321</v>
      </c>
    </row>
    <row r="667" spans="1:2" x14ac:dyDescent="0.25">
      <c r="A667" t="s">
        <v>75</v>
      </c>
      <c r="B667" t="s">
        <v>323</v>
      </c>
    </row>
    <row r="668" spans="1:2" x14ac:dyDescent="0.25">
      <c r="A668" t="s">
        <v>128</v>
      </c>
      <c r="B668" t="s">
        <v>310</v>
      </c>
    </row>
    <row r="669" spans="1:2" x14ac:dyDescent="0.25">
      <c r="A669" t="s">
        <v>129</v>
      </c>
      <c r="B669" t="s">
        <v>312</v>
      </c>
    </row>
    <row r="670" spans="1:2" x14ac:dyDescent="0.25">
      <c r="A670" t="s">
        <v>57</v>
      </c>
      <c r="B670" t="s">
        <v>314</v>
      </c>
    </row>
    <row r="671" spans="1:2" x14ac:dyDescent="0.25">
      <c r="A671" t="s">
        <v>67</v>
      </c>
      <c r="B671" t="s">
        <v>316</v>
      </c>
    </row>
    <row r="672" spans="1:2" x14ac:dyDescent="0.25">
      <c r="A672" t="s">
        <v>71</v>
      </c>
      <c r="B672" t="s">
        <v>318</v>
      </c>
    </row>
    <row r="673" spans="1:2" x14ac:dyDescent="0.25">
      <c r="A673" t="s">
        <v>72</v>
      </c>
      <c r="B673" t="s">
        <v>320</v>
      </c>
    </row>
    <row r="674" spans="1:2" x14ac:dyDescent="0.25">
      <c r="A674" t="s">
        <v>74</v>
      </c>
      <c r="B674" t="s">
        <v>322</v>
      </c>
    </row>
    <row r="675" spans="1:2" x14ac:dyDescent="0.25">
      <c r="A675" t="s">
        <v>52</v>
      </c>
    </row>
    <row r="676" spans="1:2" x14ac:dyDescent="0.25">
      <c r="A676" t="s">
        <v>36</v>
      </c>
    </row>
    <row r="677" spans="1:2" x14ac:dyDescent="0.25">
      <c r="A677" t="s">
        <v>37</v>
      </c>
    </row>
    <row r="678" spans="1:2" x14ac:dyDescent="0.25">
      <c r="A678" t="s">
        <v>38</v>
      </c>
      <c r="B678" t="s">
        <v>60</v>
      </c>
    </row>
    <row r="679" spans="1:2" x14ac:dyDescent="0.25">
      <c r="A679" t="s">
        <v>40</v>
      </c>
      <c r="B679" t="s">
        <v>41</v>
      </c>
    </row>
    <row r="680" spans="1:2" x14ac:dyDescent="0.25">
      <c r="A680" t="s">
        <v>42</v>
      </c>
      <c r="B680" t="s">
        <v>324</v>
      </c>
    </row>
    <row r="681" spans="1:2" x14ac:dyDescent="0.25">
      <c r="A681" t="s">
        <v>44</v>
      </c>
      <c r="B681" t="s">
        <v>577</v>
      </c>
    </row>
    <row r="682" spans="1:2" x14ac:dyDescent="0.25">
      <c r="A682" t="s">
        <v>34</v>
      </c>
      <c r="B682" t="s">
        <v>45</v>
      </c>
    </row>
    <row r="683" spans="1:2" x14ac:dyDescent="0.25">
      <c r="A683" t="s">
        <v>46</v>
      </c>
    </row>
    <row r="684" spans="1:2" x14ac:dyDescent="0.25">
      <c r="A684" t="s">
        <v>47</v>
      </c>
    </row>
    <row r="685" spans="1:2" x14ac:dyDescent="0.25">
      <c r="A685" t="s">
        <v>0</v>
      </c>
    </row>
    <row r="686" spans="1:2" x14ac:dyDescent="0.25">
      <c r="A686" t="s">
        <v>48</v>
      </c>
      <c r="B686" t="s">
        <v>1084</v>
      </c>
    </row>
    <row r="687" spans="1:2" x14ac:dyDescent="0.25">
      <c r="A687" t="s">
        <v>49</v>
      </c>
    </row>
    <row r="688" spans="1:2" x14ac:dyDescent="0.25">
      <c r="A688" t="s">
        <v>50</v>
      </c>
    </row>
    <row r="689" spans="1:2" x14ac:dyDescent="0.25">
      <c r="A689" t="s">
        <v>131</v>
      </c>
      <c r="B689" t="s">
        <v>1854</v>
      </c>
    </row>
    <row r="690" spans="1:2" x14ac:dyDescent="0.25">
      <c r="A690" t="s">
        <v>133</v>
      </c>
      <c r="B690" t="s">
        <v>1853</v>
      </c>
    </row>
    <row r="691" spans="1:2" x14ac:dyDescent="0.25">
      <c r="A691" t="s">
        <v>129</v>
      </c>
      <c r="B691" t="s">
        <v>1852</v>
      </c>
    </row>
    <row r="692" spans="1:2" x14ac:dyDescent="0.25">
      <c r="A692" t="s">
        <v>95</v>
      </c>
      <c r="B692" t="s">
        <v>2223</v>
      </c>
    </row>
    <row r="693" spans="1:2" x14ac:dyDescent="0.25">
      <c r="A693" t="s">
        <v>94</v>
      </c>
      <c r="B693" t="s">
        <v>2224</v>
      </c>
    </row>
    <row r="694" spans="1:2" x14ac:dyDescent="0.25">
      <c r="A694" t="s">
        <v>93</v>
      </c>
      <c r="B694" t="s">
        <v>2225</v>
      </c>
    </row>
    <row r="695" spans="1:2" x14ac:dyDescent="0.25">
      <c r="A695" t="s">
        <v>56</v>
      </c>
      <c r="B695" t="s">
        <v>2608</v>
      </c>
    </row>
    <row r="696" spans="1:2" x14ac:dyDescent="0.25">
      <c r="A696" t="s">
        <v>55</v>
      </c>
      <c r="B696" t="s">
        <v>2609</v>
      </c>
    </row>
    <row r="697" spans="1:2" x14ac:dyDescent="0.25">
      <c r="A697" t="s">
        <v>54</v>
      </c>
      <c r="B697" t="s">
        <v>2610</v>
      </c>
    </row>
    <row r="698" spans="1:2" x14ac:dyDescent="0.25">
      <c r="A698" t="s">
        <v>52</v>
      </c>
    </row>
    <row r="699" spans="1:2" x14ac:dyDescent="0.25">
      <c r="A699" t="s">
        <v>36</v>
      </c>
    </row>
    <row r="700" spans="1:2" x14ac:dyDescent="0.25">
      <c r="A700" t="s">
        <v>37</v>
      </c>
    </row>
    <row r="701" spans="1:2" x14ac:dyDescent="0.25">
      <c r="A701" t="s">
        <v>38</v>
      </c>
      <c r="B701" t="s">
        <v>39</v>
      </c>
    </row>
    <row r="702" spans="1:2" x14ac:dyDescent="0.25">
      <c r="A702" t="s">
        <v>40</v>
      </c>
      <c r="B702" t="s">
        <v>41</v>
      </c>
    </row>
    <row r="703" spans="1:2" x14ac:dyDescent="0.25">
      <c r="A703" t="s">
        <v>42</v>
      </c>
      <c r="B703" t="s">
        <v>329</v>
      </c>
    </row>
    <row r="704" spans="1:2" x14ac:dyDescent="0.25">
      <c r="A704" t="s">
        <v>44</v>
      </c>
    </row>
    <row r="705" spans="1:2" x14ac:dyDescent="0.25">
      <c r="A705" t="s">
        <v>34</v>
      </c>
      <c r="B705" t="s">
        <v>45</v>
      </c>
    </row>
    <row r="706" spans="1:2" x14ac:dyDescent="0.25">
      <c r="A706" t="s">
        <v>46</v>
      </c>
    </row>
    <row r="707" spans="1:2" x14ac:dyDescent="0.25">
      <c r="A707" t="s">
        <v>47</v>
      </c>
    </row>
    <row r="708" spans="1:2" x14ac:dyDescent="0.25">
      <c r="A708" t="s">
        <v>0</v>
      </c>
    </row>
    <row r="709" spans="1:2" x14ac:dyDescent="0.25">
      <c r="A709" t="s">
        <v>48</v>
      </c>
    </row>
    <row r="710" spans="1:2" x14ac:dyDescent="0.25">
      <c r="A710" t="s">
        <v>49</v>
      </c>
    </row>
    <row r="711" spans="1:2" x14ac:dyDescent="0.25">
      <c r="A711" t="s">
        <v>50</v>
      </c>
    </row>
    <row r="712" spans="1:2" x14ac:dyDescent="0.25">
      <c r="A712" t="s">
        <v>132</v>
      </c>
      <c r="B712" t="s">
        <v>331</v>
      </c>
    </row>
    <row r="713" spans="1:2" x14ac:dyDescent="0.25">
      <c r="A713" t="s">
        <v>133</v>
      </c>
      <c r="B713" t="s">
        <v>333</v>
      </c>
    </row>
    <row r="714" spans="1:2" x14ac:dyDescent="0.25">
      <c r="A714" t="s">
        <v>94</v>
      </c>
      <c r="B714" t="s">
        <v>335</v>
      </c>
    </row>
    <row r="715" spans="1:2" x14ac:dyDescent="0.25">
      <c r="A715" t="s">
        <v>55</v>
      </c>
      <c r="B715" t="s">
        <v>337</v>
      </c>
    </row>
    <row r="716" spans="1:2" x14ac:dyDescent="0.25">
      <c r="A716" t="s">
        <v>58</v>
      </c>
      <c r="B716" t="s">
        <v>339</v>
      </c>
    </row>
    <row r="717" spans="1:2" x14ac:dyDescent="0.25">
      <c r="A717" t="s">
        <v>68</v>
      </c>
      <c r="B717" t="s">
        <v>341</v>
      </c>
    </row>
    <row r="718" spans="1:2" x14ac:dyDescent="0.25">
      <c r="A718" t="s">
        <v>70</v>
      </c>
      <c r="B718" t="s">
        <v>343</v>
      </c>
    </row>
    <row r="719" spans="1:2" x14ac:dyDescent="0.25">
      <c r="A719" t="s">
        <v>73</v>
      </c>
      <c r="B719" t="s">
        <v>495</v>
      </c>
    </row>
    <row r="720" spans="1:2" x14ac:dyDescent="0.25">
      <c r="A720" t="s">
        <v>75</v>
      </c>
      <c r="B720" t="s">
        <v>497</v>
      </c>
    </row>
    <row r="721" spans="1:2" x14ac:dyDescent="0.25">
      <c r="A721" t="s">
        <v>78</v>
      </c>
      <c r="B721" t="s">
        <v>499</v>
      </c>
    </row>
    <row r="722" spans="1:2" x14ac:dyDescent="0.25">
      <c r="A722" t="s">
        <v>81</v>
      </c>
      <c r="B722" t="s">
        <v>501</v>
      </c>
    </row>
    <row r="723" spans="1:2" x14ac:dyDescent="0.25">
      <c r="A723" t="s">
        <v>128</v>
      </c>
      <c r="B723" t="s">
        <v>330</v>
      </c>
    </row>
    <row r="724" spans="1:2" x14ac:dyDescent="0.25">
      <c r="A724" t="s">
        <v>129</v>
      </c>
      <c r="B724" t="s">
        <v>332</v>
      </c>
    </row>
    <row r="725" spans="1:2" x14ac:dyDescent="0.25">
      <c r="A725" t="s">
        <v>93</v>
      </c>
      <c r="B725" t="s">
        <v>334</v>
      </c>
    </row>
    <row r="726" spans="1:2" x14ac:dyDescent="0.25">
      <c r="A726" t="s">
        <v>54</v>
      </c>
      <c r="B726" t="s">
        <v>336</v>
      </c>
    </row>
    <row r="727" spans="1:2" x14ac:dyDescent="0.25">
      <c r="A727" t="s">
        <v>57</v>
      </c>
      <c r="B727" t="s">
        <v>338</v>
      </c>
    </row>
    <row r="728" spans="1:2" x14ac:dyDescent="0.25">
      <c r="A728" t="s">
        <v>67</v>
      </c>
      <c r="B728" t="s">
        <v>340</v>
      </c>
    </row>
    <row r="729" spans="1:2" x14ac:dyDescent="0.25">
      <c r="A729" t="s">
        <v>71</v>
      </c>
      <c r="B729" t="s">
        <v>342</v>
      </c>
    </row>
    <row r="730" spans="1:2" x14ac:dyDescent="0.25">
      <c r="A730" t="s">
        <v>72</v>
      </c>
      <c r="B730" t="s">
        <v>494</v>
      </c>
    </row>
    <row r="731" spans="1:2" x14ac:dyDescent="0.25">
      <c r="A731" t="s">
        <v>74</v>
      </c>
      <c r="B731" t="s">
        <v>496</v>
      </c>
    </row>
    <row r="732" spans="1:2" x14ac:dyDescent="0.25">
      <c r="A732" t="s">
        <v>77</v>
      </c>
      <c r="B732" t="s">
        <v>498</v>
      </c>
    </row>
    <row r="733" spans="1:2" x14ac:dyDescent="0.25">
      <c r="A733" t="s">
        <v>80</v>
      </c>
      <c r="B733" t="s">
        <v>500</v>
      </c>
    </row>
    <row r="734" spans="1:2" x14ac:dyDescent="0.25">
      <c r="A734" t="s">
        <v>52</v>
      </c>
    </row>
    <row r="735" spans="1:2" x14ac:dyDescent="0.25">
      <c r="A735" t="s">
        <v>36</v>
      </c>
    </row>
    <row r="736" spans="1:2" x14ac:dyDescent="0.25">
      <c r="A736" t="s">
        <v>37</v>
      </c>
    </row>
    <row r="737" spans="1:2" x14ac:dyDescent="0.25">
      <c r="A737" t="s">
        <v>38</v>
      </c>
      <c r="B737" t="s">
        <v>60</v>
      </c>
    </row>
    <row r="738" spans="1:2" x14ac:dyDescent="0.25">
      <c r="A738" t="s">
        <v>40</v>
      </c>
      <c r="B738" t="s">
        <v>41</v>
      </c>
    </row>
    <row r="739" spans="1:2" x14ac:dyDescent="0.25">
      <c r="A739" t="s">
        <v>42</v>
      </c>
      <c r="B739" t="s">
        <v>348</v>
      </c>
    </row>
    <row r="740" spans="1:2" x14ac:dyDescent="0.25">
      <c r="A740" t="s">
        <v>44</v>
      </c>
      <c r="B740" t="s">
        <v>1085</v>
      </c>
    </row>
    <row r="741" spans="1:2" x14ac:dyDescent="0.25">
      <c r="A741" t="s">
        <v>34</v>
      </c>
      <c r="B741" t="s">
        <v>45</v>
      </c>
    </row>
    <row r="742" spans="1:2" x14ac:dyDescent="0.25">
      <c r="A742" t="s">
        <v>46</v>
      </c>
    </row>
    <row r="743" spans="1:2" x14ac:dyDescent="0.25">
      <c r="A743" t="s">
        <v>47</v>
      </c>
    </row>
    <row r="744" spans="1:2" x14ac:dyDescent="0.25">
      <c r="A744" t="s">
        <v>0</v>
      </c>
    </row>
    <row r="745" spans="1:2" x14ac:dyDescent="0.25">
      <c r="A745" t="s">
        <v>48</v>
      </c>
      <c r="B745" t="s">
        <v>1552</v>
      </c>
    </row>
    <row r="746" spans="1:2" x14ac:dyDescent="0.25">
      <c r="A746" t="s">
        <v>49</v>
      </c>
    </row>
    <row r="747" spans="1:2" x14ac:dyDescent="0.25">
      <c r="A747" t="s">
        <v>50</v>
      </c>
    </row>
    <row r="748" spans="1:2" x14ac:dyDescent="0.25">
      <c r="A748" t="s">
        <v>696</v>
      </c>
      <c r="B748" t="s">
        <v>1593</v>
      </c>
    </row>
    <row r="749" spans="1:2" x14ac:dyDescent="0.25">
      <c r="A749" t="s">
        <v>154</v>
      </c>
      <c r="B749" t="s">
        <v>1974</v>
      </c>
    </row>
    <row r="750" spans="1:2" x14ac:dyDescent="0.25">
      <c r="A750" t="s">
        <v>695</v>
      </c>
      <c r="B750" t="s">
        <v>1592</v>
      </c>
    </row>
    <row r="751" spans="1:2" x14ac:dyDescent="0.25">
      <c r="A751" t="s">
        <v>153</v>
      </c>
      <c r="B751" t="s">
        <v>1973</v>
      </c>
    </row>
    <row r="752" spans="1:2" x14ac:dyDescent="0.25">
      <c r="A752" t="s">
        <v>134</v>
      </c>
      <c r="B752" t="s">
        <v>1591</v>
      </c>
    </row>
    <row r="753" spans="1:2" x14ac:dyDescent="0.25">
      <c r="A753" t="s">
        <v>135</v>
      </c>
      <c r="B753" t="s">
        <v>1972</v>
      </c>
    </row>
    <row r="754" spans="1:2" x14ac:dyDescent="0.25">
      <c r="A754" t="s">
        <v>130</v>
      </c>
      <c r="B754" t="s">
        <v>1590</v>
      </c>
    </row>
    <row r="755" spans="1:2" x14ac:dyDescent="0.25">
      <c r="A755" t="s">
        <v>131</v>
      </c>
      <c r="B755" t="s">
        <v>1971</v>
      </c>
    </row>
    <row r="756" spans="1:2" x14ac:dyDescent="0.25">
      <c r="A756" t="s">
        <v>98</v>
      </c>
      <c r="B756" t="s">
        <v>2320</v>
      </c>
    </row>
    <row r="757" spans="1:2" x14ac:dyDescent="0.25">
      <c r="A757" t="s">
        <v>97</v>
      </c>
      <c r="B757" t="s">
        <v>2321</v>
      </c>
    </row>
    <row r="758" spans="1:2" x14ac:dyDescent="0.25">
      <c r="A758" t="s">
        <v>96</v>
      </c>
      <c r="B758" t="s">
        <v>2322</v>
      </c>
    </row>
    <row r="759" spans="1:2" x14ac:dyDescent="0.25">
      <c r="A759" t="s">
        <v>95</v>
      </c>
      <c r="B759" t="s">
        <v>2323</v>
      </c>
    </row>
    <row r="760" spans="1:2" x14ac:dyDescent="0.25">
      <c r="A760" t="s">
        <v>132</v>
      </c>
      <c r="B760" t="s">
        <v>1589</v>
      </c>
    </row>
    <row r="761" spans="1:2" x14ac:dyDescent="0.25">
      <c r="A761" t="s">
        <v>133</v>
      </c>
      <c r="B761" t="s">
        <v>1970</v>
      </c>
    </row>
    <row r="762" spans="1:2" x14ac:dyDescent="0.25">
      <c r="A762" t="s">
        <v>94</v>
      </c>
      <c r="B762" t="s">
        <v>2324</v>
      </c>
    </row>
    <row r="763" spans="1:2" x14ac:dyDescent="0.25">
      <c r="A763" t="s">
        <v>128</v>
      </c>
      <c r="B763" t="s">
        <v>1588</v>
      </c>
    </row>
    <row r="764" spans="1:2" x14ac:dyDescent="0.25">
      <c r="A764" t="s">
        <v>129</v>
      </c>
      <c r="B764" t="s">
        <v>1969</v>
      </c>
    </row>
    <row r="765" spans="1:2" x14ac:dyDescent="0.25">
      <c r="A765" t="s">
        <v>93</v>
      </c>
      <c r="B765" t="s">
        <v>2325</v>
      </c>
    </row>
    <row r="766" spans="1:2" x14ac:dyDescent="0.25">
      <c r="A766" t="s">
        <v>52</v>
      </c>
    </row>
    <row r="767" spans="1:2" x14ac:dyDescent="0.25">
      <c r="A767" t="s">
        <v>36</v>
      </c>
    </row>
    <row r="768" spans="1:2" x14ac:dyDescent="0.25">
      <c r="A768" t="s">
        <v>37</v>
      </c>
    </row>
    <row r="769" spans="1:2" x14ac:dyDescent="0.25">
      <c r="A769" t="s">
        <v>38</v>
      </c>
      <c r="B769" t="s">
        <v>60</v>
      </c>
    </row>
    <row r="770" spans="1:2" x14ac:dyDescent="0.25">
      <c r="A770" t="s">
        <v>40</v>
      </c>
      <c r="B770" t="s">
        <v>41</v>
      </c>
    </row>
    <row r="771" spans="1:2" x14ac:dyDescent="0.25">
      <c r="A771" t="s">
        <v>42</v>
      </c>
      <c r="B771" t="s">
        <v>356</v>
      </c>
    </row>
    <row r="772" spans="1:2" x14ac:dyDescent="0.25">
      <c r="A772" t="s">
        <v>44</v>
      </c>
      <c r="B772" t="s">
        <v>1086</v>
      </c>
    </row>
    <row r="773" spans="1:2" x14ac:dyDescent="0.25">
      <c r="A773" t="s">
        <v>34</v>
      </c>
      <c r="B773" t="s">
        <v>45</v>
      </c>
    </row>
    <row r="774" spans="1:2" x14ac:dyDescent="0.25">
      <c r="A774" t="s">
        <v>46</v>
      </c>
    </row>
    <row r="775" spans="1:2" x14ac:dyDescent="0.25">
      <c r="A775" t="s">
        <v>47</v>
      </c>
    </row>
    <row r="776" spans="1:2" x14ac:dyDescent="0.25">
      <c r="A776" t="s">
        <v>0</v>
      </c>
    </row>
    <row r="777" spans="1:2" x14ac:dyDescent="0.25">
      <c r="A777" t="s">
        <v>48</v>
      </c>
      <c r="B777" t="s">
        <v>1553</v>
      </c>
    </row>
    <row r="778" spans="1:2" x14ac:dyDescent="0.25">
      <c r="A778" t="s">
        <v>49</v>
      </c>
    </row>
    <row r="779" spans="1:2" x14ac:dyDescent="0.25">
      <c r="A779" t="s">
        <v>50</v>
      </c>
    </row>
    <row r="780" spans="1:2" x14ac:dyDescent="0.25">
      <c r="A780" t="s">
        <v>132</v>
      </c>
      <c r="B780" t="s">
        <v>358</v>
      </c>
    </row>
    <row r="781" spans="1:2" x14ac:dyDescent="0.25">
      <c r="A781" t="s">
        <v>133</v>
      </c>
      <c r="B781" t="s">
        <v>360</v>
      </c>
    </row>
    <row r="782" spans="1:2" x14ac:dyDescent="0.25">
      <c r="A782" t="s">
        <v>94</v>
      </c>
      <c r="B782" t="s">
        <v>362</v>
      </c>
    </row>
    <row r="783" spans="1:2" x14ac:dyDescent="0.25">
      <c r="A783" t="s">
        <v>55</v>
      </c>
      <c r="B783" t="s">
        <v>364</v>
      </c>
    </row>
    <row r="784" spans="1:2" x14ac:dyDescent="0.25">
      <c r="A784" t="s">
        <v>58</v>
      </c>
      <c r="B784" t="s">
        <v>366</v>
      </c>
    </row>
    <row r="785" spans="1:2" x14ac:dyDescent="0.25">
      <c r="A785" t="s">
        <v>68</v>
      </c>
      <c r="B785" t="s">
        <v>368</v>
      </c>
    </row>
    <row r="786" spans="1:2" x14ac:dyDescent="0.25">
      <c r="A786" t="s">
        <v>73</v>
      </c>
      <c r="B786" t="s">
        <v>370</v>
      </c>
    </row>
    <row r="787" spans="1:2" x14ac:dyDescent="0.25">
      <c r="A787" t="s">
        <v>75</v>
      </c>
      <c r="B787" t="s">
        <v>372</v>
      </c>
    </row>
    <row r="788" spans="1:2" x14ac:dyDescent="0.25">
      <c r="A788" t="s">
        <v>87</v>
      </c>
      <c r="B788" t="s">
        <v>1594</v>
      </c>
    </row>
    <row r="789" spans="1:2" x14ac:dyDescent="0.25">
      <c r="A789" t="s">
        <v>493</v>
      </c>
      <c r="B789" t="s">
        <v>2326</v>
      </c>
    </row>
    <row r="790" spans="1:2" x14ac:dyDescent="0.25">
      <c r="A790" t="s">
        <v>128</v>
      </c>
      <c r="B790" t="s">
        <v>357</v>
      </c>
    </row>
    <row r="791" spans="1:2" x14ac:dyDescent="0.25">
      <c r="A791" t="s">
        <v>129</v>
      </c>
      <c r="B791" t="s">
        <v>359</v>
      </c>
    </row>
    <row r="792" spans="1:2" x14ac:dyDescent="0.25">
      <c r="A792" t="s">
        <v>93</v>
      </c>
      <c r="B792" t="s">
        <v>361</v>
      </c>
    </row>
    <row r="793" spans="1:2" x14ac:dyDescent="0.25">
      <c r="A793" t="s">
        <v>54</v>
      </c>
      <c r="B793" t="s">
        <v>363</v>
      </c>
    </row>
    <row r="794" spans="1:2" x14ac:dyDescent="0.25">
      <c r="A794" t="s">
        <v>57</v>
      </c>
      <c r="B794" t="s">
        <v>365</v>
      </c>
    </row>
    <row r="795" spans="1:2" x14ac:dyDescent="0.25">
      <c r="A795" t="s">
        <v>67</v>
      </c>
      <c r="B795" t="s">
        <v>367</v>
      </c>
    </row>
    <row r="796" spans="1:2" x14ac:dyDescent="0.25">
      <c r="A796" t="s">
        <v>72</v>
      </c>
      <c r="B796" t="s">
        <v>369</v>
      </c>
    </row>
    <row r="797" spans="1:2" x14ac:dyDescent="0.25">
      <c r="A797" t="s">
        <v>74</v>
      </c>
      <c r="B797" t="s">
        <v>371</v>
      </c>
    </row>
    <row r="798" spans="1:2" x14ac:dyDescent="0.25">
      <c r="A798" t="s">
        <v>261</v>
      </c>
      <c r="B798" t="s">
        <v>1975</v>
      </c>
    </row>
    <row r="799" spans="1:2" x14ac:dyDescent="0.25">
      <c r="A799" t="s">
        <v>52</v>
      </c>
    </row>
    <row r="800" spans="1:2" x14ac:dyDescent="0.25">
      <c r="A800" t="s">
        <v>36</v>
      </c>
    </row>
    <row r="801" spans="1:2" x14ac:dyDescent="0.25">
      <c r="A801" t="s">
        <v>37</v>
      </c>
    </row>
    <row r="802" spans="1:2" x14ac:dyDescent="0.25">
      <c r="A802" t="s">
        <v>38</v>
      </c>
      <c r="B802" t="s">
        <v>60</v>
      </c>
    </row>
    <row r="803" spans="1:2" x14ac:dyDescent="0.25">
      <c r="A803" t="s">
        <v>40</v>
      </c>
      <c r="B803" t="s">
        <v>41</v>
      </c>
    </row>
    <row r="804" spans="1:2" x14ac:dyDescent="0.25">
      <c r="A804" t="s">
        <v>42</v>
      </c>
      <c r="B804" t="s">
        <v>373</v>
      </c>
    </row>
    <row r="805" spans="1:2" x14ac:dyDescent="0.25">
      <c r="A805" t="s">
        <v>44</v>
      </c>
      <c r="B805" t="s">
        <v>1087</v>
      </c>
    </row>
    <row r="806" spans="1:2" x14ac:dyDescent="0.25">
      <c r="A806" t="s">
        <v>34</v>
      </c>
      <c r="B806" t="s">
        <v>45</v>
      </c>
    </row>
    <row r="807" spans="1:2" x14ac:dyDescent="0.25">
      <c r="A807" t="s">
        <v>46</v>
      </c>
    </row>
    <row r="808" spans="1:2" x14ac:dyDescent="0.25">
      <c r="A808" t="s">
        <v>47</v>
      </c>
    </row>
    <row r="809" spans="1:2" x14ac:dyDescent="0.25">
      <c r="A809" t="s">
        <v>0</v>
      </c>
    </row>
    <row r="810" spans="1:2" x14ac:dyDescent="0.25">
      <c r="A810" t="s">
        <v>48</v>
      </c>
      <c r="B810" t="s">
        <v>1554</v>
      </c>
    </row>
    <row r="811" spans="1:2" x14ac:dyDescent="0.25">
      <c r="A811" t="s">
        <v>49</v>
      </c>
    </row>
    <row r="812" spans="1:2" x14ac:dyDescent="0.25">
      <c r="A812" t="s">
        <v>50</v>
      </c>
    </row>
    <row r="813" spans="1:2" x14ac:dyDescent="0.25">
      <c r="A813" t="s">
        <v>55</v>
      </c>
      <c r="B813" t="s">
        <v>2327</v>
      </c>
    </row>
    <row r="814" spans="1:2" x14ac:dyDescent="0.25">
      <c r="A814" t="s">
        <v>54</v>
      </c>
      <c r="B814" t="s">
        <v>2328</v>
      </c>
    </row>
    <row r="815" spans="1:2" x14ac:dyDescent="0.25">
      <c r="A815" t="s">
        <v>95</v>
      </c>
      <c r="B815" t="s">
        <v>1978</v>
      </c>
    </row>
    <row r="816" spans="1:2" x14ac:dyDescent="0.25">
      <c r="A816" t="s">
        <v>98</v>
      </c>
      <c r="B816" t="s">
        <v>1980</v>
      </c>
    </row>
    <row r="817" spans="1:2" x14ac:dyDescent="0.25">
      <c r="A817" t="s">
        <v>97</v>
      </c>
      <c r="B817" t="s">
        <v>1979</v>
      </c>
    </row>
    <row r="818" spans="1:2" x14ac:dyDescent="0.25">
      <c r="A818" t="s">
        <v>139</v>
      </c>
      <c r="B818" t="s">
        <v>1602</v>
      </c>
    </row>
    <row r="819" spans="1:2" x14ac:dyDescent="0.25">
      <c r="A819" t="s">
        <v>94</v>
      </c>
      <c r="B819" t="s">
        <v>1977</v>
      </c>
    </row>
    <row r="820" spans="1:2" x14ac:dyDescent="0.25">
      <c r="A820" t="s">
        <v>138</v>
      </c>
      <c r="B820" t="s">
        <v>1601</v>
      </c>
    </row>
    <row r="821" spans="1:2" x14ac:dyDescent="0.25">
      <c r="A821" t="s">
        <v>93</v>
      </c>
      <c r="B821" t="s">
        <v>1976</v>
      </c>
    </row>
    <row r="822" spans="1:2" x14ac:dyDescent="0.25">
      <c r="A822" t="s">
        <v>131</v>
      </c>
      <c r="B822" t="s">
        <v>1597</v>
      </c>
    </row>
    <row r="823" spans="1:2" x14ac:dyDescent="0.25">
      <c r="A823" t="s">
        <v>133</v>
      </c>
      <c r="B823" t="s">
        <v>1596</v>
      </c>
    </row>
    <row r="824" spans="1:2" x14ac:dyDescent="0.25">
      <c r="A824" t="s">
        <v>299</v>
      </c>
      <c r="B824" t="s">
        <v>1600</v>
      </c>
    </row>
    <row r="825" spans="1:2" x14ac:dyDescent="0.25">
      <c r="A825" t="s">
        <v>154</v>
      </c>
      <c r="B825" t="s">
        <v>1599</v>
      </c>
    </row>
    <row r="826" spans="1:2" x14ac:dyDescent="0.25">
      <c r="A826" t="s">
        <v>153</v>
      </c>
      <c r="B826" t="s">
        <v>1598</v>
      </c>
    </row>
    <row r="827" spans="1:2" x14ac:dyDescent="0.25">
      <c r="A827" t="s">
        <v>105</v>
      </c>
      <c r="B827" t="s">
        <v>2330</v>
      </c>
    </row>
    <row r="828" spans="1:2" x14ac:dyDescent="0.25">
      <c r="A828" t="s">
        <v>104</v>
      </c>
      <c r="B828" t="s">
        <v>2331</v>
      </c>
    </row>
    <row r="829" spans="1:2" x14ac:dyDescent="0.25">
      <c r="A829" t="s">
        <v>63</v>
      </c>
      <c r="B829" t="s">
        <v>2332</v>
      </c>
    </row>
    <row r="830" spans="1:2" x14ac:dyDescent="0.25">
      <c r="A830" t="s">
        <v>100</v>
      </c>
      <c r="B830" t="s">
        <v>2333</v>
      </c>
    </row>
    <row r="831" spans="1:2" x14ac:dyDescent="0.25">
      <c r="A831" t="s">
        <v>99</v>
      </c>
      <c r="B831" t="s">
        <v>2334</v>
      </c>
    </row>
    <row r="832" spans="1:2" x14ac:dyDescent="0.25">
      <c r="A832" t="s">
        <v>103</v>
      </c>
      <c r="B832" t="s">
        <v>1983</v>
      </c>
    </row>
    <row r="833" spans="1:2" x14ac:dyDescent="0.25">
      <c r="A833" t="s">
        <v>102</v>
      </c>
      <c r="B833" t="s">
        <v>1982</v>
      </c>
    </row>
    <row r="834" spans="1:2" x14ac:dyDescent="0.25">
      <c r="A834" t="s">
        <v>129</v>
      </c>
      <c r="B834" t="s">
        <v>1595</v>
      </c>
    </row>
    <row r="835" spans="1:2" x14ac:dyDescent="0.25">
      <c r="A835" t="s">
        <v>56</v>
      </c>
      <c r="B835" t="s">
        <v>2329</v>
      </c>
    </row>
    <row r="836" spans="1:2" x14ac:dyDescent="0.25">
      <c r="A836" t="s">
        <v>101</v>
      </c>
      <c r="B836" t="s">
        <v>1981</v>
      </c>
    </row>
    <row r="837" spans="1:2" x14ac:dyDescent="0.25">
      <c r="A837" t="s">
        <v>52</v>
      </c>
    </row>
    <row r="838" spans="1:2" x14ac:dyDescent="0.25">
      <c r="A838" t="s">
        <v>36</v>
      </c>
    </row>
    <row r="839" spans="1:2" x14ac:dyDescent="0.25">
      <c r="A839" t="s">
        <v>37</v>
      </c>
    </row>
    <row r="840" spans="1:2" x14ac:dyDescent="0.25">
      <c r="A840" t="s">
        <v>38</v>
      </c>
      <c r="B840" t="s">
        <v>39</v>
      </c>
    </row>
    <row r="841" spans="1:2" x14ac:dyDescent="0.25">
      <c r="A841" t="s">
        <v>40</v>
      </c>
      <c r="B841" t="s">
        <v>41</v>
      </c>
    </row>
    <row r="842" spans="1:2" x14ac:dyDescent="0.25">
      <c r="A842" t="s">
        <v>42</v>
      </c>
      <c r="B842" t="s">
        <v>382</v>
      </c>
    </row>
    <row r="843" spans="1:2" x14ac:dyDescent="0.25">
      <c r="A843" t="s">
        <v>44</v>
      </c>
    </row>
    <row r="844" spans="1:2" x14ac:dyDescent="0.25">
      <c r="A844" t="s">
        <v>34</v>
      </c>
      <c r="B844" t="s">
        <v>45</v>
      </c>
    </row>
    <row r="845" spans="1:2" x14ac:dyDescent="0.25">
      <c r="A845" t="s">
        <v>46</v>
      </c>
    </row>
    <row r="846" spans="1:2" x14ac:dyDescent="0.25">
      <c r="A846" t="s">
        <v>47</v>
      </c>
    </row>
    <row r="847" spans="1:2" x14ac:dyDescent="0.25">
      <c r="A847" t="s">
        <v>0</v>
      </c>
    </row>
    <row r="848" spans="1:2" x14ac:dyDescent="0.25">
      <c r="A848" t="s">
        <v>48</v>
      </c>
    </row>
    <row r="849" spans="1:2" x14ac:dyDescent="0.25">
      <c r="A849" t="s">
        <v>49</v>
      </c>
    </row>
    <row r="850" spans="1:2" x14ac:dyDescent="0.25">
      <c r="A850" t="s">
        <v>50</v>
      </c>
    </row>
    <row r="851" spans="1:2" x14ac:dyDescent="0.25">
      <c r="A851" t="s">
        <v>133</v>
      </c>
      <c r="B851" t="s">
        <v>384</v>
      </c>
    </row>
    <row r="852" spans="1:2" x14ac:dyDescent="0.25">
      <c r="A852" t="s">
        <v>94</v>
      </c>
      <c r="B852" t="s">
        <v>386</v>
      </c>
    </row>
    <row r="853" spans="1:2" x14ac:dyDescent="0.25">
      <c r="A853" t="s">
        <v>70</v>
      </c>
      <c r="B853" t="s">
        <v>388</v>
      </c>
    </row>
    <row r="854" spans="1:2" x14ac:dyDescent="0.25">
      <c r="A854" t="s">
        <v>68</v>
      </c>
      <c r="B854" t="s">
        <v>978</v>
      </c>
    </row>
    <row r="855" spans="1:2" x14ac:dyDescent="0.25">
      <c r="A855" t="s">
        <v>129</v>
      </c>
      <c r="B855" t="s">
        <v>383</v>
      </c>
    </row>
    <row r="856" spans="1:2" x14ac:dyDescent="0.25">
      <c r="A856" t="s">
        <v>93</v>
      </c>
      <c r="B856" t="s">
        <v>385</v>
      </c>
    </row>
    <row r="857" spans="1:2" x14ac:dyDescent="0.25">
      <c r="A857" t="s">
        <v>71</v>
      </c>
      <c r="B857" t="s">
        <v>387</v>
      </c>
    </row>
    <row r="858" spans="1:2" x14ac:dyDescent="0.25">
      <c r="A858" t="s">
        <v>67</v>
      </c>
      <c r="B858" t="s">
        <v>977</v>
      </c>
    </row>
    <row r="859" spans="1:2" x14ac:dyDescent="0.25">
      <c r="A859" t="s">
        <v>52</v>
      </c>
    </row>
    <row r="860" spans="1:2" x14ac:dyDescent="0.25">
      <c r="A860" t="s">
        <v>36</v>
      </c>
    </row>
    <row r="861" spans="1:2" x14ac:dyDescent="0.25">
      <c r="A861" t="s">
        <v>37</v>
      </c>
    </row>
    <row r="862" spans="1:2" x14ac:dyDescent="0.25">
      <c r="A862" t="s">
        <v>38</v>
      </c>
      <c r="B862" t="s">
        <v>60</v>
      </c>
    </row>
    <row r="863" spans="1:2" x14ac:dyDescent="0.25">
      <c r="A863" t="s">
        <v>40</v>
      </c>
      <c r="B863" t="s">
        <v>41</v>
      </c>
    </row>
    <row r="864" spans="1:2" x14ac:dyDescent="0.25">
      <c r="A864" t="s">
        <v>42</v>
      </c>
      <c r="B864" t="s">
        <v>389</v>
      </c>
    </row>
    <row r="865" spans="1:2" x14ac:dyDescent="0.25">
      <c r="A865" t="s">
        <v>44</v>
      </c>
      <c r="B865" t="s">
        <v>1759</v>
      </c>
    </row>
    <row r="866" spans="1:2" x14ac:dyDescent="0.25">
      <c r="A866" t="s">
        <v>34</v>
      </c>
      <c r="B866" t="s">
        <v>45</v>
      </c>
    </row>
    <row r="867" spans="1:2" x14ac:dyDescent="0.25">
      <c r="A867" t="s">
        <v>46</v>
      </c>
    </row>
    <row r="868" spans="1:2" x14ac:dyDescent="0.25">
      <c r="A868" t="s">
        <v>47</v>
      </c>
    </row>
    <row r="869" spans="1:2" x14ac:dyDescent="0.25">
      <c r="A869" t="s">
        <v>0</v>
      </c>
    </row>
    <row r="870" spans="1:2" x14ac:dyDescent="0.25">
      <c r="A870" t="s">
        <v>48</v>
      </c>
      <c r="B870" t="s">
        <v>1760</v>
      </c>
    </row>
    <row r="871" spans="1:2" x14ac:dyDescent="0.25">
      <c r="A871" t="s">
        <v>49</v>
      </c>
    </row>
    <row r="872" spans="1:2" x14ac:dyDescent="0.25">
      <c r="A872" t="s">
        <v>50</v>
      </c>
    </row>
    <row r="873" spans="1:2" x14ac:dyDescent="0.25">
      <c r="A873" t="s">
        <v>96</v>
      </c>
      <c r="B873" t="s">
        <v>1856</v>
      </c>
    </row>
    <row r="874" spans="1:2" x14ac:dyDescent="0.25">
      <c r="A874" t="s">
        <v>93</v>
      </c>
      <c r="B874" t="s">
        <v>1855</v>
      </c>
    </row>
    <row r="875" spans="1:2" x14ac:dyDescent="0.25">
      <c r="A875" t="s">
        <v>54</v>
      </c>
      <c r="B875" t="s">
        <v>2226</v>
      </c>
    </row>
    <row r="876" spans="1:2" x14ac:dyDescent="0.25">
      <c r="A876" t="s">
        <v>62</v>
      </c>
      <c r="B876" t="s">
        <v>2227</v>
      </c>
    </row>
    <row r="877" spans="1:2" x14ac:dyDescent="0.25">
      <c r="A877" t="s">
        <v>57</v>
      </c>
      <c r="B877" t="s">
        <v>2611</v>
      </c>
    </row>
    <row r="878" spans="1:2" x14ac:dyDescent="0.25">
      <c r="A878" t="s">
        <v>558</v>
      </c>
      <c r="B878" t="s">
        <v>2612</v>
      </c>
    </row>
    <row r="879" spans="1:2" x14ac:dyDescent="0.25">
      <c r="A879" t="s">
        <v>52</v>
      </c>
    </row>
    <row r="880" spans="1:2" x14ac:dyDescent="0.25">
      <c r="A880" t="s">
        <v>36</v>
      </c>
    </row>
    <row r="881" spans="1:2" x14ac:dyDescent="0.25">
      <c r="A881" t="s">
        <v>37</v>
      </c>
    </row>
    <row r="882" spans="1:2" x14ac:dyDescent="0.25">
      <c r="A882" t="s">
        <v>38</v>
      </c>
      <c r="B882" t="s">
        <v>39</v>
      </c>
    </row>
    <row r="883" spans="1:2" x14ac:dyDescent="0.25">
      <c r="A883" t="s">
        <v>40</v>
      </c>
      <c r="B883" t="s">
        <v>41</v>
      </c>
    </row>
    <row r="884" spans="1:2" x14ac:dyDescent="0.25">
      <c r="A884" t="s">
        <v>42</v>
      </c>
      <c r="B884" t="s">
        <v>395</v>
      </c>
    </row>
    <row r="885" spans="1:2" x14ac:dyDescent="0.25">
      <c r="A885" t="s">
        <v>44</v>
      </c>
    </row>
    <row r="886" spans="1:2" x14ac:dyDescent="0.25">
      <c r="A886" t="s">
        <v>34</v>
      </c>
      <c r="B886" t="s">
        <v>45</v>
      </c>
    </row>
    <row r="887" spans="1:2" x14ac:dyDescent="0.25">
      <c r="A887" t="s">
        <v>46</v>
      </c>
    </row>
    <row r="888" spans="1:2" x14ac:dyDescent="0.25">
      <c r="A888" t="s">
        <v>47</v>
      </c>
    </row>
    <row r="889" spans="1:2" x14ac:dyDescent="0.25">
      <c r="A889" t="s">
        <v>0</v>
      </c>
    </row>
    <row r="890" spans="1:2" x14ac:dyDescent="0.25">
      <c r="A890" t="s">
        <v>48</v>
      </c>
    </row>
    <row r="891" spans="1:2" x14ac:dyDescent="0.25">
      <c r="A891" t="s">
        <v>49</v>
      </c>
    </row>
    <row r="892" spans="1:2" x14ac:dyDescent="0.25">
      <c r="A892" t="s">
        <v>50</v>
      </c>
    </row>
    <row r="893" spans="1:2" x14ac:dyDescent="0.25">
      <c r="A893" t="s">
        <v>132</v>
      </c>
      <c r="B893" t="s">
        <v>397</v>
      </c>
    </row>
    <row r="894" spans="1:2" x14ac:dyDescent="0.25">
      <c r="A894" t="s">
        <v>133</v>
      </c>
      <c r="B894" t="s">
        <v>399</v>
      </c>
    </row>
    <row r="895" spans="1:2" x14ac:dyDescent="0.25">
      <c r="A895" t="s">
        <v>94</v>
      </c>
      <c r="B895" t="s">
        <v>401</v>
      </c>
    </row>
    <row r="896" spans="1:2" x14ac:dyDescent="0.25">
      <c r="A896" t="s">
        <v>128</v>
      </c>
      <c r="B896" t="s">
        <v>396</v>
      </c>
    </row>
    <row r="897" spans="1:2" x14ac:dyDescent="0.25">
      <c r="A897" t="s">
        <v>129</v>
      </c>
      <c r="B897" t="s">
        <v>398</v>
      </c>
    </row>
    <row r="898" spans="1:2" x14ac:dyDescent="0.25">
      <c r="A898" t="s">
        <v>93</v>
      </c>
      <c r="B898" t="s">
        <v>400</v>
      </c>
    </row>
    <row r="899" spans="1:2" x14ac:dyDescent="0.25">
      <c r="A899" t="s">
        <v>52</v>
      </c>
    </row>
    <row r="900" spans="1:2" x14ac:dyDescent="0.25">
      <c r="A900" t="s">
        <v>36</v>
      </c>
    </row>
    <row r="901" spans="1:2" x14ac:dyDescent="0.25">
      <c r="A901" t="s">
        <v>37</v>
      </c>
    </row>
    <row r="902" spans="1:2" x14ac:dyDescent="0.25">
      <c r="A902" t="s">
        <v>38</v>
      </c>
      <c r="B902" t="s">
        <v>60</v>
      </c>
    </row>
    <row r="903" spans="1:2" x14ac:dyDescent="0.25">
      <c r="A903" t="s">
        <v>40</v>
      </c>
      <c r="B903" t="s">
        <v>41</v>
      </c>
    </row>
    <row r="904" spans="1:2" x14ac:dyDescent="0.25">
      <c r="A904" t="s">
        <v>42</v>
      </c>
      <c r="B904" t="s">
        <v>402</v>
      </c>
    </row>
    <row r="905" spans="1:2" x14ac:dyDescent="0.25">
      <c r="A905" t="s">
        <v>44</v>
      </c>
      <c r="B905" t="s">
        <v>1088</v>
      </c>
    </row>
    <row r="906" spans="1:2" x14ac:dyDescent="0.25">
      <c r="A906" t="s">
        <v>34</v>
      </c>
      <c r="B906" t="s">
        <v>45</v>
      </c>
    </row>
    <row r="907" spans="1:2" x14ac:dyDescent="0.25">
      <c r="A907" t="s">
        <v>46</v>
      </c>
    </row>
    <row r="908" spans="1:2" x14ac:dyDescent="0.25">
      <c r="A908" t="s">
        <v>47</v>
      </c>
    </row>
    <row r="909" spans="1:2" x14ac:dyDescent="0.25">
      <c r="A909" t="s">
        <v>0</v>
      </c>
    </row>
    <row r="910" spans="1:2" x14ac:dyDescent="0.25">
      <c r="A910" t="s">
        <v>48</v>
      </c>
      <c r="B910" t="s">
        <v>1555</v>
      </c>
    </row>
    <row r="911" spans="1:2" x14ac:dyDescent="0.25">
      <c r="A911" t="s">
        <v>49</v>
      </c>
    </row>
    <row r="912" spans="1:2" x14ac:dyDescent="0.25">
      <c r="A912" t="s">
        <v>50</v>
      </c>
    </row>
    <row r="913" spans="1:2" x14ac:dyDescent="0.25">
      <c r="A913" t="s">
        <v>96</v>
      </c>
      <c r="B913" t="s">
        <v>2188</v>
      </c>
    </row>
    <row r="914" spans="1:2" x14ac:dyDescent="0.25">
      <c r="A914" t="s">
        <v>135</v>
      </c>
      <c r="B914" t="s">
        <v>1867</v>
      </c>
    </row>
    <row r="915" spans="1:2" x14ac:dyDescent="0.25">
      <c r="A915" t="s">
        <v>56</v>
      </c>
      <c r="B915" t="s">
        <v>2620</v>
      </c>
    </row>
    <row r="916" spans="1:2" x14ac:dyDescent="0.25">
      <c r="A916" t="s">
        <v>138</v>
      </c>
      <c r="B916" t="s">
        <v>1871</v>
      </c>
    </row>
    <row r="917" spans="1:2" x14ac:dyDescent="0.25">
      <c r="A917" t="s">
        <v>63</v>
      </c>
      <c r="B917" t="s">
        <v>2626</v>
      </c>
    </row>
    <row r="918" spans="1:2" x14ac:dyDescent="0.25">
      <c r="A918" t="s">
        <v>101</v>
      </c>
      <c r="B918" t="s">
        <v>2189</v>
      </c>
    </row>
    <row r="919" spans="1:2" x14ac:dyDescent="0.25">
      <c r="A919" t="s">
        <v>95</v>
      </c>
      <c r="B919" t="s">
        <v>2183</v>
      </c>
    </row>
    <row r="920" spans="1:2" x14ac:dyDescent="0.25">
      <c r="A920" t="s">
        <v>131</v>
      </c>
      <c r="B920" t="s">
        <v>1866</v>
      </c>
    </row>
    <row r="921" spans="1:2" x14ac:dyDescent="0.25">
      <c r="A921" t="s">
        <v>55</v>
      </c>
      <c r="B921" t="s">
        <v>2621</v>
      </c>
    </row>
    <row r="922" spans="1:2" x14ac:dyDescent="0.25">
      <c r="A922" t="s">
        <v>299</v>
      </c>
      <c r="B922" t="s">
        <v>1870</v>
      </c>
    </row>
    <row r="923" spans="1:2" x14ac:dyDescent="0.25">
      <c r="A923" t="s">
        <v>100</v>
      </c>
      <c r="B923" t="s">
        <v>2623</v>
      </c>
    </row>
    <row r="924" spans="1:2" x14ac:dyDescent="0.25">
      <c r="A924" t="s">
        <v>98</v>
      </c>
      <c r="B924" t="s">
        <v>2186</v>
      </c>
    </row>
    <row r="925" spans="1:2" x14ac:dyDescent="0.25">
      <c r="A925" t="s">
        <v>94</v>
      </c>
      <c r="B925" t="s">
        <v>2184</v>
      </c>
    </row>
    <row r="926" spans="1:2" x14ac:dyDescent="0.25">
      <c r="A926" t="s">
        <v>133</v>
      </c>
      <c r="B926" t="s">
        <v>1865</v>
      </c>
    </row>
    <row r="927" spans="1:2" x14ac:dyDescent="0.25">
      <c r="A927" t="s">
        <v>54</v>
      </c>
      <c r="B927" t="s">
        <v>2622</v>
      </c>
    </row>
    <row r="928" spans="1:2" x14ac:dyDescent="0.25">
      <c r="A928" t="s">
        <v>93</v>
      </c>
      <c r="B928" t="s">
        <v>2185</v>
      </c>
    </row>
    <row r="929" spans="1:2" x14ac:dyDescent="0.25">
      <c r="A929" t="s">
        <v>129</v>
      </c>
      <c r="B929" t="s">
        <v>1864</v>
      </c>
    </row>
    <row r="930" spans="1:2" x14ac:dyDescent="0.25">
      <c r="A930" t="s">
        <v>154</v>
      </c>
      <c r="B930" t="s">
        <v>1869</v>
      </c>
    </row>
    <row r="931" spans="1:2" x14ac:dyDescent="0.25">
      <c r="A931" t="s">
        <v>99</v>
      </c>
      <c r="B931" t="s">
        <v>2624</v>
      </c>
    </row>
    <row r="932" spans="1:2" x14ac:dyDescent="0.25">
      <c r="A932" t="s">
        <v>97</v>
      </c>
      <c r="B932" t="s">
        <v>2187</v>
      </c>
    </row>
    <row r="933" spans="1:2" x14ac:dyDescent="0.25">
      <c r="A933" t="s">
        <v>153</v>
      </c>
      <c r="B933" t="s">
        <v>1868</v>
      </c>
    </row>
    <row r="934" spans="1:2" x14ac:dyDescent="0.25">
      <c r="A934" t="s">
        <v>62</v>
      </c>
      <c r="B934" t="s">
        <v>2625</v>
      </c>
    </row>
    <row r="935" spans="1:2" x14ac:dyDescent="0.25">
      <c r="A935" t="s">
        <v>109</v>
      </c>
      <c r="B935" t="s">
        <v>2627</v>
      </c>
    </row>
    <row r="936" spans="1:2" x14ac:dyDescent="0.25">
      <c r="A936" t="s">
        <v>107</v>
      </c>
      <c r="B936" t="s">
        <v>2190</v>
      </c>
    </row>
    <row r="937" spans="1:2" x14ac:dyDescent="0.25">
      <c r="A937" t="s">
        <v>141</v>
      </c>
      <c r="B937" t="s">
        <v>1874</v>
      </c>
    </row>
    <row r="938" spans="1:2" x14ac:dyDescent="0.25">
      <c r="A938" t="s">
        <v>64</v>
      </c>
      <c r="B938" t="s">
        <v>2628</v>
      </c>
    </row>
    <row r="939" spans="1:2" x14ac:dyDescent="0.25">
      <c r="A939" t="s">
        <v>106</v>
      </c>
      <c r="B939" t="s">
        <v>2191</v>
      </c>
    </row>
    <row r="940" spans="1:2" x14ac:dyDescent="0.25">
      <c r="A940" t="s">
        <v>140</v>
      </c>
      <c r="B940" t="s">
        <v>1873</v>
      </c>
    </row>
    <row r="941" spans="1:2" x14ac:dyDescent="0.25">
      <c r="A941" t="s">
        <v>105</v>
      </c>
      <c r="B941" t="s">
        <v>2629</v>
      </c>
    </row>
    <row r="942" spans="1:2" x14ac:dyDescent="0.25">
      <c r="A942" t="s">
        <v>103</v>
      </c>
      <c r="B942" t="s">
        <v>2192</v>
      </c>
    </row>
    <row r="943" spans="1:2" x14ac:dyDescent="0.25">
      <c r="A943" t="s">
        <v>139</v>
      </c>
      <c r="B943" t="s">
        <v>1872</v>
      </c>
    </row>
    <row r="944" spans="1:2" x14ac:dyDescent="0.25">
      <c r="A944" t="s">
        <v>104</v>
      </c>
      <c r="B944" t="s">
        <v>2630</v>
      </c>
    </row>
    <row r="945" spans="1:2" x14ac:dyDescent="0.25">
      <c r="A945" t="s">
        <v>102</v>
      </c>
      <c r="B945" t="s">
        <v>2193</v>
      </c>
    </row>
    <row r="946" spans="1:2" x14ac:dyDescent="0.25">
      <c r="A946" t="s">
        <v>52</v>
      </c>
    </row>
    <row r="947" spans="1:2" x14ac:dyDescent="0.25">
      <c r="A947" t="s">
        <v>36</v>
      </c>
    </row>
    <row r="948" spans="1:2" x14ac:dyDescent="0.25">
      <c r="A948" t="s">
        <v>37</v>
      </c>
    </row>
    <row r="949" spans="1:2" x14ac:dyDescent="0.25">
      <c r="A949" t="s">
        <v>38</v>
      </c>
      <c r="B949" t="s">
        <v>39</v>
      </c>
    </row>
    <row r="950" spans="1:2" x14ac:dyDescent="0.25">
      <c r="A950" t="s">
        <v>40</v>
      </c>
      <c r="B950" t="s">
        <v>41</v>
      </c>
    </row>
    <row r="951" spans="1:2" x14ac:dyDescent="0.25">
      <c r="A951" t="s">
        <v>42</v>
      </c>
      <c r="B951" t="s">
        <v>411</v>
      </c>
    </row>
    <row r="952" spans="1:2" x14ac:dyDescent="0.25">
      <c r="A952" t="s">
        <v>44</v>
      </c>
    </row>
    <row r="953" spans="1:2" x14ac:dyDescent="0.25">
      <c r="A953" t="s">
        <v>34</v>
      </c>
      <c r="B953" t="s">
        <v>45</v>
      </c>
    </row>
    <row r="954" spans="1:2" x14ac:dyDescent="0.25">
      <c r="A954" t="s">
        <v>46</v>
      </c>
    </row>
    <row r="955" spans="1:2" x14ac:dyDescent="0.25">
      <c r="A955" t="s">
        <v>47</v>
      </c>
    </row>
    <row r="956" spans="1:2" x14ac:dyDescent="0.25">
      <c r="A956" t="s">
        <v>0</v>
      </c>
    </row>
    <row r="957" spans="1:2" x14ac:dyDescent="0.25">
      <c r="A957" t="s">
        <v>48</v>
      </c>
    </row>
    <row r="958" spans="1:2" x14ac:dyDescent="0.25">
      <c r="A958" t="s">
        <v>49</v>
      </c>
    </row>
    <row r="959" spans="1:2" x14ac:dyDescent="0.25">
      <c r="A959" t="s">
        <v>50</v>
      </c>
    </row>
    <row r="960" spans="1:2" x14ac:dyDescent="0.25">
      <c r="A960" t="s">
        <v>132</v>
      </c>
      <c r="B960" t="s">
        <v>413</v>
      </c>
    </row>
    <row r="961" spans="1:2" x14ac:dyDescent="0.25">
      <c r="A961" t="s">
        <v>133</v>
      </c>
      <c r="B961" t="s">
        <v>415</v>
      </c>
    </row>
    <row r="962" spans="1:2" x14ac:dyDescent="0.25">
      <c r="A962" t="s">
        <v>94</v>
      </c>
      <c r="B962" t="s">
        <v>417</v>
      </c>
    </row>
    <row r="963" spans="1:2" x14ac:dyDescent="0.25">
      <c r="A963" t="s">
        <v>55</v>
      </c>
      <c r="B963" t="s">
        <v>419</v>
      </c>
    </row>
    <row r="964" spans="1:2" x14ac:dyDescent="0.25">
      <c r="A964" t="s">
        <v>58</v>
      </c>
      <c r="B964" t="s">
        <v>421</v>
      </c>
    </row>
    <row r="965" spans="1:2" x14ac:dyDescent="0.25">
      <c r="A965" t="s">
        <v>68</v>
      </c>
      <c r="B965" t="s">
        <v>423</v>
      </c>
    </row>
    <row r="966" spans="1:2" x14ac:dyDescent="0.25">
      <c r="A966" t="s">
        <v>70</v>
      </c>
      <c r="B966" t="s">
        <v>425</v>
      </c>
    </row>
    <row r="967" spans="1:2" x14ac:dyDescent="0.25">
      <c r="A967" t="s">
        <v>73</v>
      </c>
      <c r="B967" t="s">
        <v>427</v>
      </c>
    </row>
    <row r="968" spans="1:2" x14ac:dyDescent="0.25">
      <c r="A968" t="s">
        <v>75</v>
      </c>
      <c r="B968" t="s">
        <v>429</v>
      </c>
    </row>
    <row r="969" spans="1:2" x14ac:dyDescent="0.25">
      <c r="A969" t="s">
        <v>128</v>
      </c>
      <c r="B969" t="s">
        <v>412</v>
      </c>
    </row>
    <row r="970" spans="1:2" x14ac:dyDescent="0.25">
      <c r="A970" t="s">
        <v>129</v>
      </c>
      <c r="B970" t="s">
        <v>414</v>
      </c>
    </row>
    <row r="971" spans="1:2" x14ac:dyDescent="0.25">
      <c r="A971" t="s">
        <v>93</v>
      </c>
      <c r="B971" t="s">
        <v>416</v>
      </c>
    </row>
    <row r="972" spans="1:2" x14ac:dyDescent="0.25">
      <c r="A972" t="s">
        <v>54</v>
      </c>
      <c r="B972" t="s">
        <v>418</v>
      </c>
    </row>
    <row r="973" spans="1:2" x14ac:dyDescent="0.25">
      <c r="A973" t="s">
        <v>57</v>
      </c>
      <c r="B973" t="s">
        <v>420</v>
      </c>
    </row>
    <row r="974" spans="1:2" x14ac:dyDescent="0.25">
      <c r="A974" t="s">
        <v>67</v>
      </c>
      <c r="B974" t="s">
        <v>422</v>
      </c>
    </row>
    <row r="975" spans="1:2" x14ac:dyDescent="0.25">
      <c r="A975" t="s">
        <v>71</v>
      </c>
      <c r="B975" t="s">
        <v>424</v>
      </c>
    </row>
    <row r="976" spans="1:2" x14ac:dyDescent="0.25">
      <c r="A976" t="s">
        <v>72</v>
      </c>
      <c r="B976" t="s">
        <v>426</v>
      </c>
    </row>
    <row r="977" spans="1:2" x14ac:dyDescent="0.25">
      <c r="A977" t="s">
        <v>74</v>
      </c>
      <c r="B977" t="s">
        <v>428</v>
      </c>
    </row>
    <row r="978" spans="1:2" x14ac:dyDescent="0.25">
      <c r="A978" t="s">
        <v>52</v>
      </c>
    </row>
    <row r="979" spans="1:2" x14ac:dyDescent="0.25">
      <c r="A979" t="s">
        <v>36</v>
      </c>
    </row>
    <row r="980" spans="1:2" x14ac:dyDescent="0.25">
      <c r="A980" t="s">
        <v>37</v>
      </c>
    </row>
    <row r="981" spans="1:2" x14ac:dyDescent="0.25">
      <c r="A981" t="s">
        <v>38</v>
      </c>
      <c r="B981" t="s">
        <v>60</v>
      </c>
    </row>
    <row r="982" spans="1:2" x14ac:dyDescent="0.25">
      <c r="A982" t="s">
        <v>40</v>
      </c>
      <c r="B982" t="s">
        <v>41</v>
      </c>
    </row>
    <row r="983" spans="1:2" x14ac:dyDescent="0.25">
      <c r="A983" t="s">
        <v>42</v>
      </c>
      <c r="B983" t="s">
        <v>430</v>
      </c>
    </row>
    <row r="984" spans="1:2" x14ac:dyDescent="0.25">
      <c r="A984" t="s">
        <v>44</v>
      </c>
      <c r="B984" t="s">
        <v>1089</v>
      </c>
    </row>
    <row r="985" spans="1:2" x14ac:dyDescent="0.25">
      <c r="A985" t="s">
        <v>34</v>
      </c>
      <c r="B985" t="s">
        <v>45</v>
      </c>
    </row>
    <row r="986" spans="1:2" x14ac:dyDescent="0.25">
      <c r="A986" t="s">
        <v>46</v>
      </c>
    </row>
    <row r="987" spans="1:2" x14ac:dyDescent="0.25">
      <c r="A987" t="s">
        <v>47</v>
      </c>
    </row>
    <row r="988" spans="1:2" x14ac:dyDescent="0.25">
      <c r="A988" t="s">
        <v>0</v>
      </c>
    </row>
    <row r="989" spans="1:2" x14ac:dyDescent="0.25">
      <c r="A989" t="s">
        <v>48</v>
      </c>
      <c r="B989" t="s">
        <v>1556</v>
      </c>
    </row>
    <row r="990" spans="1:2" x14ac:dyDescent="0.25">
      <c r="A990" t="s">
        <v>49</v>
      </c>
    </row>
    <row r="991" spans="1:2" x14ac:dyDescent="0.25">
      <c r="A991" t="s">
        <v>50</v>
      </c>
    </row>
    <row r="992" spans="1:2" x14ac:dyDescent="0.25">
      <c r="A992" t="s">
        <v>133</v>
      </c>
      <c r="B992" t="s">
        <v>1896</v>
      </c>
    </row>
    <row r="993" spans="1:2" x14ac:dyDescent="0.25">
      <c r="A993" t="s">
        <v>129</v>
      </c>
      <c r="B993" t="s">
        <v>1895</v>
      </c>
    </row>
    <row r="994" spans="1:2" x14ac:dyDescent="0.25">
      <c r="A994" t="s">
        <v>94</v>
      </c>
      <c r="B994" t="s">
        <v>2214</v>
      </c>
    </row>
    <row r="995" spans="1:2" x14ac:dyDescent="0.25">
      <c r="A995" t="s">
        <v>93</v>
      </c>
      <c r="B995" t="s">
        <v>2215</v>
      </c>
    </row>
    <row r="996" spans="1:2" x14ac:dyDescent="0.25">
      <c r="A996" t="s">
        <v>55</v>
      </c>
      <c r="B996" t="s">
        <v>2648</v>
      </c>
    </row>
    <row r="997" spans="1:2" x14ac:dyDescent="0.25">
      <c r="A997" t="s">
        <v>54</v>
      </c>
      <c r="B997" t="s">
        <v>2649</v>
      </c>
    </row>
    <row r="998" spans="1:2" x14ac:dyDescent="0.25">
      <c r="A998" t="s">
        <v>62</v>
      </c>
      <c r="B998" t="s">
        <v>2650</v>
      </c>
    </row>
    <row r="999" spans="1:2" x14ac:dyDescent="0.25">
      <c r="A999" t="s">
        <v>96</v>
      </c>
      <c r="B999" t="s">
        <v>2216</v>
      </c>
    </row>
    <row r="1000" spans="1:2" x14ac:dyDescent="0.25">
      <c r="A1000" t="s">
        <v>135</v>
      </c>
      <c r="B1000" t="s">
        <v>1898</v>
      </c>
    </row>
    <row r="1001" spans="1:2" x14ac:dyDescent="0.25">
      <c r="A1001" t="s">
        <v>56</v>
      </c>
      <c r="B1001" t="s">
        <v>2651</v>
      </c>
    </row>
    <row r="1002" spans="1:2" x14ac:dyDescent="0.25">
      <c r="A1002" t="s">
        <v>140</v>
      </c>
      <c r="B1002" t="s">
        <v>1200</v>
      </c>
    </row>
    <row r="1003" spans="1:2" x14ac:dyDescent="0.25">
      <c r="A1003" t="s">
        <v>106</v>
      </c>
      <c r="B1003" t="s">
        <v>1201</v>
      </c>
    </row>
    <row r="1004" spans="1:2" x14ac:dyDescent="0.25">
      <c r="A1004" t="s">
        <v>64</v>
      </c>
      <c r="B1004" t="s">
        <v>1902</v>
      </c>
    </row>
    <row r="1005" spans="1:2" x14ac:dyDescent="0.25">
      <c r="A1005" t="s">
        <v>95</v>
      </c>
      <c r="B1005" t="s">
        <v>2217</v>
      </c>
    </row>
    <row r="1006" spans="1:2" x14ac:dyDescent="0.25">
      <c r="A1006" t="s">
        <v>131</v>
      </c>
      <c r="B1006" t="s">
        <v>1897</v>
      </c>
    </row>
    <row r="1007" spans="1:2" x14ac:dyDescent="0.25">
      <c r="A1007" t="s">
        <v>139</v>
      </c>
      <c r="B1007" t="s">
        <v>433</v>
      </c>
    </row>
    <row r="1008" spans="1:2" x14ac:dyDescent="0.25">
      <c r="A1008" t="s">
        <v>138</v>
      </c>
      <c r="B1008" t="s">
        <v>432</v>
      </c>
    </row>
    <row r="1009" spans="1:2" x14ac:dyDescent="0.25">
      <c r="A1009" t="s">
        <v>299</v>
      </c>
      <c r="B1009" t="s">
        <v>431</v>
      </c>
    </row>
    <row r="1010" spans="1:2" x14ac:dyDescent="0.25">
      <c r="A1010" t="s">
        <v>101</v>
      </c>
      <c r="B1010" t="s">
        <v>1002</v>
      </c>
    </row>
    <row r="1011" spans="1:2" x14ac:dyDescent="0.25">
      <c r="A1011" t="s">
        <v>63</v>
      </c>
      <c r="B1011" t="s">
        <v>1899</v>
      </c>
    </row>
    <row r="1012" spans="1:2" x14ac:dyDescent="0.25">
      <c r="A1012" t="s">
        <v>102</v>
      </c>
      <c r="B1012" t="s">
        <v>1003</v>
      </c>
    </row>
    <row r="1013" spans="1:2" x14ac:dyDescent="0.25">
      <c r="A1013" t="s">
        <v>104</v>
      </c>
      <c r="B1013" t="s">
        <v>1900</v>
      </c>
    </row>
    <row r="1014" spans="1:2" x14ac:dyDescent="0.25">
      <c r="A1014" t="s">
        <v>103</v>
      </c>
      <c r="B1014" t="s">
        <v>1004</v>
      </c>
    </row>
    <row r="1015" spans="1:2" x14ac:dyDescent="0.25">
      <c r="A1015" t="s">
        <v>105</v>
      </c>
      <c r="B1015" t="s">
        <v>1901</v>
      </c>
    </row>
    <row r="1016" spans="1:2" x14ac:dyDescent="0.25">
      <c r="A1016" t="s">
        <v>52</v>
      </c>
    </row>
    <row r="1017" spans="1:2" x14ac:dyDescent="0.25">
      <c r="A1017" t="s">
        <v>36</v>
      </c>
    </row>
    <row r="1018" spans="1:2" x14ac:dyDescent="0.25">
      <c r="A1018" t="s">
        <v>37</v>
      </c>
    </row>
    <row r="1019" spans="1:2" x14ac:dyDescent="0.25">
      <c r="A1019" t="s">
        <v>38</v>
      </c>
      <c r="B1019" t="s">
        <v>39</v>
      </c>
    </row>
    <row r="1020" spans="1:2" x14ac:dyDescent="0.25">
      <c r="A1020" t="s">
        <v>40</v>
      </c>
      <c r="B1020" t="s">
        <v>41</v>
      </c>
    </row>
    <row r="1021" spans="1:2" x14ac:dyDescent="0.25">
      <c r="A1021" t="s">
        <v>42</v>
      </c>
      <c r="B1021" t="s">
        <v>442</v>
      </c>
    </row>
    <row r="1022" spans="1:2" x14ac:dyDescent="0.25">
      <c r="A1022" t="s">
        <v>44</v>
      </c>
    </row>
    <row r="1023" spans="1:2" x14ac:dyDescent="0.25">
      <c r="A1023" t="s">
        <v>34</v>
      </c>
      <c r="B1023" t="s">
        <v>45</v>
      </c>
    </row>
    <row r="1024" spans="1:2" x14ac:dyDescent="0.25">
      <c r="A1024" t="s">
        <v>46</v>
      </c>
    </row>
    <row r="1025" spans="1:2" x14ac:dyDescent="0.25">
      <c r="A1025" t="s">
        <v>47</v>
      </c>
    </row>
    <row r="1026" spans="1:2" x14ac:dyDescent="0.25">
      <c r="A1026" t="s">
        <v>0</v>
      </c>
    </row>
    <row r="1027" spans="1:2" x14ac:dyDescent="0.25">
      <c r="A1027" t="s">
        <v>48</v>
      </c>
    </row>
    <row r="1028" spans="1:2" x14ac:dyDescent="0.25">
      <c r="A1028" t="s">
        <v>49</v>
      </c>
    </row>
    <row r="1029" spans="1:2" x14ac:dyDescent="0.25">
      <c r="A1029" t="s">
        <v>50</v>
      </c>
    </row>
    <row r="1030" spans="1:2" x14ac:dyDescent="0.25">
      <c r="A1030" t="s">
        <v>132</v>
      </c>
      <c r="B1030" t="s">
        <v>444</v>
      </c>
    </row>
    <row r="1031" spans="1:2" x14ac:dyDescent="0.25">
      <c r="A1031" t="s">
        <v>133</v>
      </c>
      <c r="B1031" t="s">
        <v>446</v>
      </c>
    </row>
    <row r="1032" spans="1:2" x14ac:dyDescent="0.25">
      <c r="A1032" t="s">
        <v>94</v>
      </c>
      <c r="B1032" t="s">
        <v>1294</v>
      </c>
    </row>
    <row r="1033" spans="1:2" x14ac:dyDescent="0.25">
      <c r="A1033" t="s">
        <v>55</v>
      </c>
      <c r="B1033" t="s">
        <v>1296</v>
      </c>
    </row>
    <row r="1034" spans="1:2" x14ac:dyDescent="0.25">
      <c r="A1034" t="s">
        <v>58</v>
      </c>
      <c r="B1034" t="s">
        <v>1298</v>
      </c>
    </row>
    <row r="1035" spans="1:2" x14ac:dyDescent="0.25">
      <c r="A1035" t="s">
        <v>68</v>
      </c>
      <c r="B1035" t="s">
        <v>1300</v>
      </c>
    </row>
    <row r="1036" spans="1:2" x14ac:dyDescent="0.25">
      <c r="A1036" t="s">
        <v>70</v>
      </c>
      <c r="B1036" t="s">
        <v>1302</v>
      </c>
    </row>
    <row r="1037" spans="1:2" x14ac:dyDescent="0.25">
      <c r="A1037" t="s">
        <v>73</v>
      </c>
      <c r="B1037" t="s">
        <v>448</v>
      </c>
    </row>
    <row r="1038" spans="1:2" x14ac:dyDescent="0.25">
      <c r="A1038" t="s">
        <v>75</v>
      </c>
      <c r="B1038" t="s">
        <v>450</v>
      </c>
    </row>
    <row r="1039" spans="1:2" x14ac:dyDescent="0.25">
      <c r="A1039" t="s">
        <v>84</v>
      </c>
      <c r="B1039" t="s">
        <v>452</v>
      </c>
    </row>
    <row r="1040" spans="1:2" x14ac:dyDescent="0.25">
      <c r="A1040" t="s">
        <v>87</v>
      </c>
      <c r="B1040" t="s">
        <v>454</v>
      </c>
    </row>
    <row r="1041" spans="1:2" x14ac:dyDescent="0.25">
      <c r="A1041" t="s">
        <v>229</v>
      </c>
      <c r="B1041" t="s">
        <v>456</v>
      </c>
    </row>
    <row r="1042" spans="1:2" x14ac:dyDescent="0.25">
      <c r="A1042" t="s">
        <v>231</v>
      </c>
      <c r="B1042" t="s">
        <v>458</v>
      </c>
    </row>
    <row r="1043" spans="1:2" x14ac:dyDescent="0.25">
      <c r="A1043" t="s">
        <v>235</v>
      </c>
      <c r="B1043" t="s">
        <v>468</v>
      </c>
    </row>
    <row r="1044" spans="1:2" x14ac:dyDescent="0.25">
      <c r="A1044" t="s">
        <v>471</v>
      </c>
      <c r="B1044" t="s">
        <v>472</v>
      </c>
    </row>
    <row r="1045" spans="1:2" x14ac:dyDescent="0.25">
      <c r="A1045" t="s">
        <v>128</v>
      </c>
      <c r="B1045" t="s">
        <v>443</v>
      </c>
    </row>
    <row r="1046" spans="1:2" x14ac:dyDescent="0.25">
      <c r="A1046" t="s">
        <v>129</v>
      </c>
      <c r="B1046" t="s">
        <v>445</v>
      </c>
    </row>
    <row r="1047" spans="1:2" x14ac:dyDescent="0.25">
      <c r="A1047" t="s">
        <v>93</v>
      </c>
      <c r="B1047" t="s">
        <v>1293</v>
      </c>
    </row>
    <row r="1048" spans="1:2" x14ac:dyDescent="0.25">
      <c r="A1048" t="s">
        <v>54</v>
      </c>
      <c r="B1048" t="s">
        <v>1295</v>
      </c>
    </row>
    <row r="1049" spans="1:2" x14ac:dyDescent="0.25">
      <c r="A1049" t="s">
        <v>57</v>
      </c>
      <c r="B1049" t="s">
        <v>1297</v>
      </c>
    </row>
    <row r="1050" spans="1:2" x14ac:dyDescent="0.25">
      <c r="A1050" t="s">
        <v>67</v>
      </c>
      <c r="B1050" t="s">
        <v>1299</v>
      </c>
    </row>
    <row r="1051" spans="1:2" x14ac:dyDescent="0.25">
      <c r="A1051" t="s">
        <v>71</v>
      </c>
      <c r="B1051" t="s">
        <v>1301</v>
      </c>
    </row>
    <row r="1052" spans="1:2" x14ac:dyDescent="0.25">
      <c r="A1052" t="s">
        <v>72</v>
      </c>
      <c r="B1052" t="s">
        <v>447</v>
      </c>
    </row>
    <row r="1053" spans="1:2" x14ac:dyDescent="0.25">
      <c r="A1053" t="s">
        <v>74</v>
      </c>
      <c r="B1053" t="s">
        <v>449</v>
      </c>
    </row>
    <row r="1054" spans="1:2" x14ac:dyDescent="0.25">
      <c r="A1054" t="s">
        <v>83</v>
      </c>
      <c r="B1054" t="s">
        <v>451</v>
      </c>
    </row>
    <row r="1055" spans="1:2" x14ac:dyDescent="0.25">
      <c r="A1055" t="s">
        <v>86</v>
      </c>
      <c r="B1055" t="s">
        <v>453</v>
      </c>
    </row>
    <row r="1056" spans="1:2" x14ac:dyDescent="0.25">
      <c r="A1056" t="s">
        <v>228</v>
      </c>
      <c r="B1056" t="s">
        <v>455</v>
      </c>
    </row>
    <row r="1057" spans="1:2" x14ac:dyDescent="0.25">
      <c r="A1057" t="s">
        <v>230</v>
      </c>
      <c r="B1057" t="s">
        <v>457</v>
      </c>
    </row>
    <row r="1058" spans="1:2" x14ac:dyDescent="0.25">
      <c r="A1058" t="s">
        <v>234</v>
      </c>
      <c r="B1058" t="s">
        <v>467</v>
      </c>
    </row>
    <row r="1059" spans="1:2" x14ac:dyDescent="0.25">
      <c r="A1059" t="s">
        <v>469</v>
      </c>
      <c r="B1059" t="s">
        <v>470</v>
      </c>
    </row>
    <row r="1060" spans="1:2" x14ac:dyDescent="0.25">
      <c r="A1060" t="s">
        <v>52</v>
      </c>
    </row>
    <row r="1061" spans="1:2" x14ac:dyDescent="0.25">
      <c r="A1061" t="s">
        <v>36</v>
      </c>
    </row>
    <row r="1062" spans="1:2" x14ac:dyDescent="0.25">
      <c r="A1062" t="s">
        <v>37</v>
      </c>
    </row>
    <row r="1063" spans="1:2" x14ac:dyDescent="0.25">
      <c r="A1063" t="s">
        <v>38</v>
      </c>
      <c r="B1063" t="s">
        <v>60</v>
      </c>
    </row>
    <row r="1064" spans="1:2" x14ac:dyDescent="0.25">
      <c r="A1064" t="s">
        <v>40</v>
      </c>
      <c r="B1064" t="s">
        <v>41</v>
      </c>
    </row>
    <row r="1065" spans="1:2" x14ac:dyDescent="0.25">
      <c r="A1065" t="s">
        <v>42</v>
      </c>
      <c r="B1065" t="s">
        <v>462</v>
      </c>
    </row>
    <row r="1066" spans="1:2" x14ac:dyDescent="0.25">
      <c r="A1066" t="s">
        <v>44</v>
      </c>
      <c r="B1066" t="s">
        <v>1090</v>
      </c>
    </row>
    <row r="1067" spans="1:2" x14ac:dyDescent="0.25">
      <c r="A1067" t="s">
        <v>34</v>
      </c>
      <c r="B1067" t="s">
        <v>45</v>
      </c>
    </row>
    <row r="1068" spans="1:2" x14ac:dyDescent="0.25">
      <c r="A1068" t="s">
        <v>46</v>
      </c>
    </row>
    <row r="1069" spans="1:2" x14ac:dyDescent="0.25">
      <c r="A1069" t="s">
        <v>47</v>
      </c>
    </row>
    <row r="1070" spans="1:2" x14ac:dyDescent="0.25">
      <c r="A1070" t="s">
        <v>0</v>
      </c>
    </row>
    <row r="1071" spans="1:2" x14ac:dyDescent="0.25">
      <c r="A1071" t="s">
        <v>48</v>
      </c>
      <c r="B1071" t="s">
        <v>1421</v>
      </c>
    </row>
    <row r="1072" spans="1:2" x14ac:dyDescent="0.25">
      <c r="A1072" t="s">
        <v>49</v>
      </c>
    </row>
    <row r="1073" spans="1:2" x14ac:dyDescent="0.25">
      <c r="A1073" t="s">
        <v>50</v>
      </c>
    </row>
    <row r="1074" spans="1:2" x14ac:dyDescent="0.25">
      <c r="A1074" t="s">
        <v>134</v>
      </c>
      <c r="B1074" t="s">
        <v>1440</v>
      </c>
    </row>
    <row r="1075" spans="1:2" x14ac:dyDescent="0.25">
      <c r="A1075" t="s">
        <v>135</v>
      </c>
      <c r="B1075" t="s">
        <v>1883</v>
      </c>
    </row>
    <row r="1076" spans="1:2" x14ac:dyDescent="0.25">
      <c r="A1076" t="s">
        <v>130</v>
      </c>
      <c r="B1076" t="s">
        <v>1439</v>
      </c>
    </row>
    <row r="1077" spans="1:2" x14ac:dyDescent="0.25">
      <c r="A1077" t="s">
        <v>131</v>
      </c>
      <c r="B1077" t="s">
        <v>1882</v>
      </c>
    </row>
    <row r="1078" spans="1:2" x14ac:dyDescent="0.25">
      <c r="A1078" t="s">
        <v>96</v>
      </c>
      <c r="B1078" t="s">
        <v>2200</v>
      </c>
    </row>
    <row r="1079" spans="1:2" x14ac:dyDescent="0.25">
      <c r="A1079" t="s">
        <v>95</v>
      </c>
      <c r="B1079" t="s">
        <v>2201</v>
      </c>
    </row>
    <row r="1080" spans="1:2" x14ac:dyDescent="0.25">
      <c r="A1080" t="s">
        <v>132</v>
      </c>
      <c r="B1080" t="s">
        <v>1438</v>
      </c>
    </row>
    <row r="1081" spans="1:2" x14ac:dyDescent="0.25">
      <c r="A1081" t="s">
        <v>133</v>
      </c>
      <c r="B1081" t="s">
        <v>1881</v>
      </c>
    </row>
    <row r="1082" spans="1:2" x14ac:dyDescent="0.25">
      <c r="A1082" t="s">
        <v>94</v>
      </c>
      <c r="B1082" t="s">
        <v>2202</v>
      </c>
    </row>
    <row r="1083" spans="1:2" x14ac:dyDescent="0.25">
      <c r="A1083" t="s">
        <v>128</v>
      </c>
      <c r="B1083" t="s">
        <v>1437</v>
      </c>
    </row>
    <row r="1084" spans="1:2" x14ac:dyDescent="0.25">
      <c r="A1084" t="s">
        <v>129</v>
      </c>
      <c r="B1084" t="s">
        <v>1880</v>
      </c>
    </row>
    <row r="1085" spans="1:2" x14ac:dyDescent="0.25">
      <c r="A1085" t="s">
        <v>93</v>
      </c>
      <c r="B1085" t="s">
        <v>2199</v>
      </c>
    </row>
    <row r="1086" spans="1:2" x14ac:dyDescent="0.25">
      <c r="A1086" t="s">
        <v>52</v>
      </c>
    </row>
    <row r="1087" spans="1:2" x14ac:dyDescent="0.25">
      <c r="A1087" t="s">
        <v>36</v>
      </c>
    </row>
    <row r="1088" spans="1:2" x14ac:dyDescent="0.25">
      <c r="A1088" t="s">
        <v>37</v>
      </c>
    </row>
    <row r="1089" spans="1:2" x14ac:dyDescent="0.25">
      <c r="A1089" t="s">
        <v>38</v>
      </c>
      <c r="B1089" t="s">
        <v>60</v>
      </c>
    </row>
    <row r="1090" spans="1:2" x14ac:dyDescent="0.25">
      <c r="A1090" t="s">
        <v>40</v>
      </c>
      <c r="B1090" t="s">
        <v>41</v>
      </c>
    </row>
    <row r="1091" spans="1:2" x14ac:dyDescent="0.25">
      <c r="A1091" t="s">
        <v>42</v>
      </c>
      <c r="B1091" t="s">
        <v>578</v>
      </c>
    </row>
    <row r="1092" spans="1:2" x14ac:dyDescent="0.25">
      <c r="A1092" t="s">
        <v>44</v>
      </c>
      <c r="B1092" t="s">
        <v>1091</v>
      </c>
    </row>
    <row r="1093" spans="1:2" x14ac:dyDescent="0.25">
      <c r="A1093" t="s">
        <v>34</v>
      </c>
      <c r="B1093" t="s">
        <v>45</v>
      </c>
    </row>
    <row r="1094" spans="1:2" x14ac:dyDescent="0.25">
      <c r="A1094" t="s">
        <v>46</v>
      </c>
    </row>
    <row r="1095" spans="1:2" x14ac:dyDescent="0.25">
      <c r="A1095" t="s">
        <v>47</v>
      </c>
    </row>
    <row r="1096" spans="1:2" x14ac:dyDescent="0.25">
      <c r="A1096" t="s">
        <v>0</v>
      </c>
    </row>
    <row r="1097" spans="1:2" x14ac:dyDescent="0.25">
      <c r="A1097" t="s">
        <v>48</v>
      </c>
      <c r="B1097" t="s">
        <v>686</v>
      </c>
    </row>
    <row r="1098" spans="1:2" x14ac:dyDescent="0.25">
      <c r="A1098" t="s">
        <v>49</v>
      </c>
    </row>
    <row r="1099" spans="1:2" x14ac:dyDescent="0.25">
      <c r="A1099" t="s">
        <v>50</v>
      </c>
    </row>
    <row r="1100" spans="1:2" x14ac:dyDescent="0.25">
      <c r="A1100" t="s">
        <v>128</v>
      </c>
      <c r="B1100" t="s">
        <v>2464</v>
      </c>
    </row>
    <row r="1101" spans="1:2" x14ac:dyDescent="0.25">
      <c r="A1101" t="s">
        <v>132</v>
      </c>
      <c r="B1101" t="s">
        <v>2465</v>
      </c>
    </row>
    <row r="1102" spans="1:2" x14ac:dyDescent="0.25">
      <c r="A1102" t="s">
        <v>129</v>
      </c>
      <c r="B1102" t="s">
        <v>2466</v>
      </c>
    </row>
    <row r="1103" spans="1:2" x14ac:dyDescent="0.25">
      <c r="A1103" t="s">
        <v>133</v>
      </c>
      <c r="B1103" t="s">
        <v>2467</v>
      </c>
    </row>
    <row r="1104" spans="1:2" x14ac:dyDescent="0.25">
      <c r="A1104" t="s">
        <v>93</v>
      </c>
      <c r="B1104" t="s">
        <v>2468</v>
      </c>
    </row>
    <row r="1105" spans="1:2" x14ac:dyDescent="0.25">
      <c r="A1105" t="s">
        <v>94</v>
      </c>
      <c r="B1105" t="s">
        <v>2469</v>
      </c>
    </row>
    <row r="1106" spans="1:2" x14ac:dyDescent="0.25">
      <c r="A1106" t="s">
        <v>54</v>
      </c>
      <c r="B1106" t="s">
        <v>2470</v>
      </c>
    </row>
    <row r="1107" spans="1:2" x14ac:dyDescent="0.25">
      <c r="A1107" t="s">
        <v>55</v>
      </c>
      <c r="B1107" t="s">
        <v>2471</v>
      </c>
    </row>
    <row r="1108" spans="1:2" x14ac:dyDescent="0.25">
      <c r="A1108" t="s">
        <v>57</v>
      </c>
      <c r="B1108" t="s">
        <v>2472</v>
      </c>
    </row>
    <row r="1109" spans="1:2" x14ac:dyDescent="0.25">
      <c r="A1109" t="s">
        <v>58</v>
      </c>
      <c r="B1109" t="s">
        <v>2473</v>
      </c>
    </row>
    <row r="1110" spans="1:2" x14ac:dyDescent="0.25">
      <c r="A1110" t="s">
        <v>67</v>
      </c>
      <c r="B1110" t="s">
        <v>2474</v>
      </c>
    </row>
    <row r="1111" spans="1:2" x14ac:dyDescent="0.25">
      <c r="A1111" t="s">
        <v>68</v>
      </c>
      <c r="B1111" t="s">
        <v>2475</v>
      </c>
    </row>
    <row r="1112" spans="1:2" x14ac:dyDescent="0.25">
      <c r="A1112" t="s">
        <v>71</v>
      </c>
      <c r="B1112" t="s">
        <v>2476</v>
      </c>
    </row>
    <row r="1113" spans="1:2" x14ac:dyDescent="0.25">
      <c r="A1113" t="s">
        <v>70</v>
      </c>
      <c r="B1113" t="s">
        <v>2477</v>
      </c>
    </row>
    <row r="1114" spans="1:2" x14ac:dyDescent="0.25">
      <c r="A1114" t="s">
        <v>72</v>
      </c>
      <c r="B1114" t="s">
        <v>2478</v>
      </c>
    </row>
    <row r="1115" spans="1:2" x14ac:dyDescent="0.25">
      <c r="A1115" t="s">
        <v>73</v>
      </c>
      <c r="B1115" t="s">
        <v>2479</v>
      </c>
    </row>
    <row r="1116" spans="1:2" x14ac:dyDescent="0.25">
      <c r="A1116" t="s">
        <v>74</v>
      </c>
      <c r="B1116" t="s">
        <v>2480</v>
      </c>
    </row>
    <row r="1117" spans="1:2" x14ac:dyDescent="0.25">
      <c r="A1117" t="s">
        <v>75</v>
      </c>
      <c r="B1117" t="s">
        <v>2481</v>
      </c>
    </row>
    <row r="1118" spans="1:2" x14ac:dyDescent="0.25">
      <c r="A1118" t="s">
        <v>77</v>
      </c>
      <c r="B1118" t="s">
        <v>2482</v>
      </c>
    </row>
    <row r="1119" spans="1:2" x14ac:dyDescent="0.25">
      <c r="A1119" t="s">
        <v>78</v>
      </c>
      <c r="B1119" t="s">
        <v>2483</v>
      </c>
    </row>
    <row r="1120" spans="1:2" x14ac:dyDescent="0.25">
      <c r="A1120" t="s">
        <v>80</v>
      </c>
      <c r="B1120" t="s">
        <v>2484</v>
      </c>
    </row>
    <row r="1121" spans="1:2" x14ac:dyDescent="0.25">
      <c r="A1121" t="s">
        <v>81</v>
      </c>
      <c r="B1121" t="s">
        <v>2485</v>
      </c>
    </row>
    <row r="1122" spans="1:2" x14ac:dyDescent="0.25">
      <c r="A1122" t="s">
        <v>83</v>
      </c>
      <c r="B1122" t="s">
        <v>2486</v>
      </c>
    </row>
    <row r="1123" spans="1:2" x14ac:dyDescent="0.25">
      <c r="A1123" t="s">
        <v>84</v>
      </c>
      <c r="B1123" t="s">
        <v>2487</v>
      </c>
    </row>
    <row r="1124" spans="1:2" x14ac:dyDescent="0.25">
      <c r="A1124" t="s">
        <v>86</v>
      </c>
      <c r="B1124" t="s">
        <v>2488</v>
      </c>
    </row>
    <row r="1125" spans="1:2" x14ac:dyDescent="0.25">
      <c r="A1125" t="s">
        <v>87</v>
      </c>
      <c r="B1125" t="s">
        <v>2489</v>
      </c>
    </row>
    <row r="1126" spans="1:2" x14ac:dyDescent="0.25">
      <c r="A1126" t="s">
        <v>259</v>
      </c>
      <c r="B1126" t="s">
        <v>2490</v>
      </c>
    </row>
    <row r="1127" spans="1:2" x14ac:dyDescent="0.25">
      <c r="A1127" t="s">
        <v>261</v>
      </c>
      <c r="B1127" t="s">
        <v>2491</v>
      </c>
    </row>
    <row r="1128" spans="1:2" x14ac:dyDescent="0.25">
      <c r="A1128" t="s">
        <v>492</v>
      </c>
      <c r="B1128" t="s">
        <v>2492</v>
      </c>
    </row>
    <row r="1129" spans="1:2" x14ac:dyDescent="0.25">
      <c r="A1129" t="s">
        <v>493</v>
      </c>
      <c r="B1129" t="s">
        <v>2493</v>
      </c>
    </row>
    <row r="1130" spans="1:2" x14ac:dyDescent="0.25">
      <c r="A1130" t="s">
        <v>228</v>
      </c>
      <c r="B1130" t="s">
        <v>2494</v>
      </c>
    </row>
    <row r="1131" spans="1:2" x14ac:dyDescent="0.25">
      <c r="A1131" t="s">
        <v>229</v>
      </c>
      <c r="B1131" t="s">
        <v>2495</v>
      </c>
    </row>
    <row r="1132" spans="1:2" x14ac:dyDescent="0.25">
      <c r="A1132" t="s">
        <v>230</v>
      </c>
      <c r="B1132" t="s">
        <v>2496</v>
      </c>
    </row>
    <row r="1133" spans="1:2" x14ac:dyDescent="0.25">
      <c r="A1133" t="s">
        <v>231</v>
      </c>
      <c r="B1133" t="s">
        <v>2497</v>
      </c>
    </row>
    <row r="1134" spans="1:2" x14ac:dyDescent="0.25">
      <c r="A1134" t="s">
        <v>232</v>
      </c>
      <c r="B1134" t="s">
        <v>2498</v>
      </c>
    </row>
    <row r="1135" spans="1:2" x14ac:dyDescent="0.25">
      <c r="A1135" t="s">
        <v>233</v>
      </c>
      <c r="B1135" t="s">
        <v>2499</v>
      </c>
    </row>
    <row r="1136" spans="1:2" x14ac:dyDescent="0.25">
      <c r="A1136" t="s">
        <v>52</v>
      </c>
    </row>
    <row r="1137" spans="1:2" x14ac:dyDescent="0.25">
      <c r="A1137" t="s">
        <v>36</v>
      </c>
    </row>
    <row r="1138" spans="1:2" x14ac:dyDescent="0.25">
      <c r="A1138" t="s">
        <v>37</v>
      </c>
    </row>
    <row r="1139" spans="1:2" x14ac:dyDescent="0.25">
      <c r="A1139" t="s">
        <v>38</v>
      </c>
      <c r="B1139" t="s">
        <v>60</v>
      </c>
    </row>
    <row r="1140" spans="1:2" x14ac:dyDescent="0.25">
      <c r="A1140" t="s">
        <v>40</v>
      </c>
      <c r="B1140" t="s">
        <v>41</v>
      </c>
    </row>
    <row r="1141" spans="1:2" x14ac:dyDescent="0.25">
      <c r="A1141" t="s">
        <v>42</v>
      </c>
      <c r="B1141" t="s">
        <v>627</v>
      </c>
    </row>
    <row r="1142" spans="1:2" x14ac:dyDescent="0.25">
      <c r="A1142" t="s">
        <v>44</v>
      </c>
      <c r="B1142" t="s">
        <v>1092</v>
      </c>
    </row>
    <row r="1143" spans="1:2" x14ac:dyDescent="0.25">
      <c r="A1143" t="s">
        <v>34</v>
      </c>
      <c r="B1143" t="s">
        <v>45</v>
      </c>
    </row>
    <row r="1144" spans="1:2" x14ac:dyDescent="0.25">
      <c r="A1144" t="s">
        <v>46</v>
      </c>
    </row>
    <row r="1145" spans="1:2" x14ac:dyDescent="0.25">
      <c r="A1145" t="s">
        <v>47</v>
      </c>
    </row>
    <row r="1146" spans="1:2" x14ac:dyDescent="0.25">
      <c r="A1146" t="s">
        <v>0</v>
      </c>
    </row>
    <row r="1147" spans="1:2" x14ac:dyDescent="0.25">
      <c r="A1147" t="s">
        <v>48</v>
      </c>
      <c r="B1147" t="s">
        <v>665</v>
      </c>
    </row>
    <row r="1148" spans="1:2" x14ac:dyDescent="0.25">
      <c r="A1148" t="s">
        <v>49</v>
      </c>
    </row>
    <row r="1149" spans="1:2" x14ac:dyDescent="0.25">
      <c r="A1149" t="s">
        <v>50</v>
      </c>
    </row>
    <row r="1150" spans="1:2" x14ac:dyDescent="0.25">
      <c r="A1150" t="s">
        <v>129</v>
      </c>
      <c r="B1150" t="s">
        <v>628</v>
      </c>
    </row>
    <row r="1151" spans="1:2" x14ac:dyDescent="0.25">
      <c r="A1151" t="s">
        <v>133</v>
      </c>
      <c r="B1151" t="s">
        <v>629</v>
      </c>
    </row>
    <row r="1152" spans="1:2" x14ac:dyDescent="0.25">
      <c r="A1152" t="s">
        <v>93</v>
      </c>
      <c r="B1152" t="s">
        <v>630</v>
      </c>
    </row>
    <row r="1153" spans="1:2" x14ac:dyDescent="0.25">
      <c r="A1153" t="s">
        <v>94</v>
      </c>
      <c r="B1153" t="s">
        <v>631</v>
      </c>
    </row>
    <row r="1154" spans="1:2" x14ac:dyDescent="0.25">
      <c r="A1154" t="s">
        <v>54</v>
      </c>
      <c r="B1154" t="s">
        <v>632</v>
      </c>
    </row>
    <row r="1155" spans="1:2" x14ac:dyDescent="0.25">
      <c r="A1155" t="s">
        <v>55</v>
      </c>
      <c r="B1155" t="s">
        <v>633</v>
      </c>
    </row>
    <row r="1156" spans="1:2" x14ac:dyDescent="0.25">
      <c r="A1156" t="s">
        <v>57</v>
      </c>
      <c r="B1156" t="s">
        <v>634</v>
      </c>
    </row>
    <row r="1157" spans="1:2" x14ac:dyDescent="0.25">
      <c r="A1157" t="s">
        <v>58</v>
      </c>
      <c r="B1157" t="s">
        <v>635</v>
      </c>
    </row>
    <row r="1158" spans="1:2" x14ac:dyDescent="0.25">
      <c r="A1158" t="s">
        <v>67</v>
      </c>
      <c r="B1158" t="s">
        <v>636</v>
      </c>
    </row>
    <row r="1159" spans="1:2" x14ac:dyDescent="0.25">
      <c r="A1159" t="s">
        <v>68</v>
      </c>
      <c r="B1159" t="s">
        <v>637</v>
      </c>
    </row>
    <row r="1160" spans="1:2" x14ac:dyDescent="0.25">
      <c r="A1160" t="s">
        <v>71</v>
      </c>
      <c r="B1160" t="s">
        <v>638</v>
      </c>
    </row>
    <row r="1161" spans="1:2" x14ac:dyDescent="0.25">
      <c r="A1161" t="s">
        <v>70</v>
      </c>
      <c r="B1161" t="s">
        <v>639</v>
      </c>
    </row>
    <row r="1162" spans="1:2" x14ac:dyDescent="0.25">
      <c r="A1162" t="s">
        <v>72</v>
      </c>
      <c r="B1162" t="s">
        <v>640</v>
      </c>
    </row>
    <row r="1163" spans="1:2" x14ac:dyDescent="0.25">
      <c r="A1163" t="s">
        <v>73</v>
      </c>
      <c r="B1163" t="s">
        <v>641</v>
      </c>
    </row>
    <row r="1164" spans="1:2" x14ac:dyDescent="0.25">
      <c r="A1164" t="s">
        <v>52</v>
      </c>
    </row>
    <row r="1165" spans="1:2" x14ac:dyDescent="0.25">
      <c r="A1165" t="s">
        <v>36</v>
      </c>
    </row>
    <row r="1166" spans="1:2" x14ac:dyDescent="0.25">
      <c r="A1166" t="s">
        <v>37</v>
      </c>
    </row>
    <row r="1167" spans="1:2" x14ac:dyDescent="0.25">
      <c r="A1167" t="s">
        <v>38</v>
      </c>
      <c r="B1167" t="s">
        <v>60</v>
      </c>
    </row>
    <row r="1168" spans="1:2" x14ac:dyDescent="0.25">
      <c r="A1168" t="s">
        <v>40</v>
      </c>
      <c r="B1168" t="s">
        <v>41</v>
      </c>
    </row>
    <row r="1169" spans="1:2" x14ac:dyDescent="0.25">
      <c r="A1169" t="s">
        <v>42</v>
      </c>
      <c r="B1169" t="s">
        <v>653</v>
      </c>
    </row>
    <row r="1170" spans="1:2" x14ac:dyDescent="0.25">
      <c r="A1170" t="s">
        <v>44</v>
      </c>
      <c r="B1170" t="s">
        <v>1093</v>
      </c>
    </row>
    <row r="1171" spans="1:2" x14ac:dyDescent="0.25">
      <c r="A1171" t="s">
        <v>34</v>
      </c>
      <c r="B1171" t="s">
        <v>45</v>
      </c>
    </row>
    <row r="1172" spans="1:2" x14ac:dyDescent="0.25">
      <c r="A1172" t="s">
        <v>46</v>
      </c>
    </row>
    <row r="1173" spans="1:2" x14ac:dyDescent="0.25">
      <c r="A1173" t="s">
        <v>47</v>
      </c>
    </row>
    <row r="1174" spans="1:2" x14ac:dyDescent="0.25">
      <c r="A1174" t="s">
        <v>0</v>
      </c>
    </row>
    <row r="1175" spans="1:2" x14ac:dyDescent="0.25">
      <c r="A1175" t="s">
        <v>48</v>
      </c>
      <c r="B1175" t="s">
        <v>1094</v>
      </c>
    </row>
    <row r="1176" spans="1:2" x14ac:dyDescent="0.25">
      <c r="A1176" t="s">
        <v>49</v>
      </c>
    </row>
    <row r="1177" spans="1:2" x14ac:dyDescent="0.25">
      <c r="A1177" t="s">
        <v>50</v>
      </c>
    </row>
    <row r="1178" spans="1:2" x14ac:dyDescent="0.25">
      <c r="A1178" t="s">
        <v>129</v>
      </c>
      <c r="B1178" t="s">
        <v>654</v>
      </c>
    </row>
    <row r="1179" spans="1:2" x14ac:dyDescent="0.25">
      <c r="A1179" t="s">
        <v>133</v>
      </c>
      <c r="B1179" t="s">
        <v>655</v>
      </c>
    </row>
    <row r="1180" spans="1:2" x14ac:dyDescent="0.25">
      <c r="A1180" t="s">
        <v>93</v>
      </c>
      <c r="B1180" t="s">
        <v>656</v>
      </c>
    </row>
    <row r="1181" spans="1:2" x14ac:dyDescent="0.25">
      <c r="A1181" t="s">
        <v>94</v>
      </c>
      <c r="B1181" t="s">
        <v>657</v>
      </c>
    </row>
    <row r="1182" spans="1:2" x14ac:dyDescent="0.25">
      <c r="A1182" t="s">
        <v>54</v>
      </c>
      <c r="B1182" t="s">
        <v>658</v>
      </c>
    </row>
    <row r="1183" spans="1:2" x14ac:dyDescent="0.25">
      <c r="A1183" t="s">
        <v>55</v>
      </c>
      <c r="B1183" t="s">
        <v>659</v>
      </c>
    </row>
    <row r="1184" spans="1:2" x14ac:dyDescent="0.25">
      <c r="A1184" t="s">
        <v>52</v>
      </c>
    </row>
    <row r="1185" spans="1:2" x14ac:dyDescent="0.25">
      <c r="A1185" t="s">
        <v>36</v>
      </c>
    </row>
    <row r="1186" spans="1:2" x14ac:dyDescent="0.25">
      <c r="A1186" t="s">
        <v>37</v>
      </c>
    </row>
    <row r="1187" spans="1:2" x14ac:dyDescent="0.25">
      <c r="A1187" t="s">
        <v>38</v>
      </c>
      <c r="B1187" t="s">
        <v>60</v>
      </c>
    </row>
    <row r="1188" spans="1:2" x14ac:dyDescent="0.25">
      <c r="A1188" t="s">
        <v>40</v>
      </c>
      <c r="B1188" t="s">
        <v>41</v>
      </c>
    </row>
    <row r="1189" spans="1:2" x14ac:dyDescent="0.25">
      <c r="A1189" t="s">
        <v>42</v>
      </c>
      <c r="B1189" t="s">
        <v>666</v>
      </c>
    </row>
    <row r="1190" spans="1:2" x14ac:dyDescent="0.25">
      <c r="A1190" t="s">
        <v>44</v>
      </c>
      <c r="B1190" t="s">
        <v>1095</v>
      </c>
    </row>
    <row r="1191" spans="1:2" x14ac:dyDescent="0.25">
      <c r="A1191" t="s">
        <v>34</v>
      </c>
      <c r="B1191" t="s">
        <v>45</v>
      </c>
    </row>
    <row r="1192" spans="1:2" x14ac:dyDescent="0.25">
      <c r="A1192" t="s">
        <v>46</v>
      </c>
    </row>
    <row r="1193" spans="1:2" x14ac:dyDescent="0.25">
      <c r="A1193" t="s">
        <v>47</v>
      </c>
    </row>
    <row r="1194" spans="1:2" x14ac:dyDescent="0.25">
      <c r="A1194" t="s">
        <v>0</v>
      </c>
    </row>
    <row r="1195" spans="1:2" x14ac:dyDescent="0.25">
      <c r="A1195" t="s">
        <v>48</v>
      </c>
      <c r="B1195" t="s">
        <v>2395</v>
      </c>
    </row>
    <row r="1196" spans="1:2" x14ac:dyDescent="0.25">
      <c r="A1196" t="s">
        <v>49</v>
      </c>
    </row>
    <row r="1197" spans="1:2" x14ac:dyDescent="0.25">
      <c r="A1197" t="s">
        <v>50</v>
      </c>
    </row>
    <row r="1198" spans="1:2" x14ac:dyDescent="0.25">
      <c r="A1198" t="s">
        <v>129</v>
      </c>
      <c r="B1198" t="s">
        <v>667</v>
      </c>
    </row>
    <row r="1199" spans="1:2" x14ac:dyDescent="0.25">
      <c r="A1199" t="s">
        <v>133</v>
      </c>
      <c r="B1199" t="s">
        <v>668</v>
      </c>
    </row>
    <row r="1200" spans="1:2" x14ac:dyDescent="0.25">
      <c r="A1200" t="s">
        <v>93</v>
      </c>
      <c r="B1200" t="s">
        <v>669</v>
      </c>
    </row>
    <row r="1201" spans="1:2" x14ac:dyDescent="0.25">
      <c r="A1201" t="s">
        <v>94</v>
      </c>
      <c r="B1201" t="s">
        <v>670</v>
      </c>
    </row>
    <row r="1202" spans="1:2" x14ac:dyDescent="0.25">
      <c r="A1202" t="s">
        <v>54</v>
      </c>
      <c r="B1202" t="s">
        <v>671</v>
      </c>
    </row>
    <row r="1203" spans="1:2" x14ac:dyDescent="0.25">
      <c r="A1203" t="s">
        <v>55</v>
      </c>
      <c r="B1203" t="s">
        <v>672</v>
      </c>
    </row>
    <row r="1204" spans="1:2" x14ac:dyDescent="0.25">
      <c r="A1204" t="s">
        <v>57</v>
      </c>
      <c r="B1204" t="s">
        <v>673</v>
      </c>
    </row>
    <row r="1205" spans="1:2" x14ac:dyDescent="0.25">
      <c r="A1205" t="s">
        <v>58</v>
      </c>
      <c r="B1205" t="s">
        <v>674</v>
      </c>
    </row>
    <row r="1206" spans="1:2" x14ac:dyDescent="0.25">
      <c r="A1206" t="s">
        <v>67</v>
      </c>
      <c r="B1206" t="s">
        <v>675</v>
      </c>
    </row>
    <row r="1207" spans="1:2" x14ac:dyDescent="0.25">
      <c r="A1207" t="s">
        <v>68</v>
      </c>
      <c r="B1207" t="s">
        <v>676</v>
      </c>
    </row>
    <row r="1208" spans="1:2" x14ac:dyDescent="0.25">
      <c r="A1208" t="s">
        <v>71</v>
      </c>
      <c r="B1208" t="s">
        <v>1286</v>
      </c>
    </row>
    <row r="1209" spans="1:2" x14ac:dyDescent="0.25">
      <c r="A1209" t="s">
        <v>70</v>
      </c>
      <c r="B1209" t="s">
        <v>1287</v>
      </c>
    </row>
    <row r="1210" spans="1:2" x14ac:dyDescent="0.25">
      <c r="A1210" t="s">
        <v>83</v>
      </c>
      <c r="B1210" t="s">
        <v>1288</v>
      </c>
    </row>
    <row r="1211" spans="1:2" x14ac:dyDescent="0.25">
      <c r="A1211" t="s">
        <v>86</v>
      </c>
      <c r="B1211" t="s">
        <v>1289</v>
      </c>
    </row>
    <row r="1212" spans="1:2" x14ac:dyDescent="0.25">
      <c r="A1212" t="s">
        <v>492</v>
      </c>
      <c r="B1212" t="s">
        <v>1290</v>
      </c>
    </row>
    <row r="1213" spans="1:2" x14ac:dyDescent="0.25">
      <c r="A1213" t="s">
        <v>228</v>
      </c>
      <c r="B1213" t="s">
        <v>1291</v>
      </c>
    </row>
    <row r="1214" spans="1:2" x14ac:dyDescent="0.25">
      <c r="A1214" t="s">
        <v>232</v>
      </c>
      <c r="B1214" t="s">
        <v>1292</v>
      </c>
    </row>
    <row r="1215" spans="1:2" x14ac:dyDescent="0.25">
      <c r="A1215" t="s">
        <v>52</v>
      </c>
    </row>
    <row r="1216" spans="1:2" x14ac:dyDescent="0.25">
      <c r="A1216" t="s">
        <v>36</v>
      </c>
    </row>
    <row r="1217" spans="1:2" x14ac:dyDescent="0.25">
      <c r="A1217" t="s">
        <v>37</v>
      </c>
    </row>
    <row r="1218" spans="1:2" x14ac:dyDescent="0.25">
      <c r="A1218" t="s">
        <v>38</v>
      </c>
      <c r="B1218" t="s">
        <v>60</v>
      </c>
    </row>
    <row r="1219" spans="1:2" x14ac:dyDescent="0.25">
      <c r="A1219" t="s">
        <v>40</v>
      </c>
      <c r="B1219" t="s">
        <v>41</v>
      </c>
    </row>
    <row r="1220" spans="1:2" x14ac:dyDescent="0.25">
      <c r="A1220" t="s">
        <v>42</v>
      </c>
      <c r="B1220" t="s">
        <v>749</v>
      </c>
    </row>
    <row r="1221" spans="1:2" x14ac:dyDescent="0.25">
      <c r="A1221" t="s">
        <v>44</v>
      </c>
      <c r="B1221" t="s">
        <v>1265</v>
      </c>
    </row>
    <row r="1222" spans="1:2" x14ac:dyDescent="0.25">
      <c r="A1222" t="s">
        <v>34</v>
      </c>
      <c r="B1222" t="s">
        <v>45</v>
      </c>
    </row>
    <row r="1223" spans="1:2" x14ac:dyDescent="0.25">
      <c r="A1223" t="s">
        <v>46</v>
      </c>
    </row>
    <row r="1224" spans="1:2" x14ac:dyDescent="0.25">
      <c r="A1224" t="s">
        <v>47</v>
      </c>
    </row>
    <row r="1225" spans="1:2" x14ac:dyDescent="0.25">
      <c r="A1225" t="s">
        <v>0</v>
      </c>
    </row>
    <row r="1226" spans="1:2" x14ac:dyDescent="0.25">
      <c r="A1226" t="s">
        <v>48</v>
      </c>
      <c r="B1226" t="s">
        <v>1096</v>
      </c>
    </row>
    <row r="1227" spans="1:2" x14ac:dyDescent="0.25">
      <c r="A1227" t="s">
        <v>49</v>
      </c>
    </row>
    <row r="1228" spans="1:2" x14ac:dyDescent="0.25">
      <c r="A1228" t="s">
        <v>50</v>
      </c>
    </row>
    <row r="1229" spans="1:2" x14ac:dyDescent="0.25">
      <c r="A1229" t="s">
        <v>698</v>
      </c>
      <c r="B1229" t="s">
        <v>901</v>
      </c>
    </row>
    <row r="1230" spans="1:2" x14ac:dyDescent="0.25">
      <c r="A1230" t="s">
        <v>146</v>
      </c>
      <c r="B1230" t="s">
        <v>750</v>
      </c>
    </row>
    <row r="1231" spans="1:2" x14ac:dyDescent="0.25">
      <c r="A1231" t="s">
        <v>147</v>
      </c>
      <c r="B1231" t="s">
        <v>751</v>
      </c>
    </row>
    <row r="1232" spans="1:2" x14ac:dyDescent="0.25">
      <c r="A1232" t="s">
        <v>128</v>
      </c>
      <c r="B1232" t="s">
        <v>752</v>
      </c>
    </row>
    <row r="1233" spans="1:2" x14ac:dyDescent="0.25">
      <c r="A1233" t="s">
        <v>132</v>
      </c>
      <c r="B1233" t="s">
        <v>753</v>
      </c>
    </row>
    <row r="1234" spans="1:2" x14ac:dyDescent="0.25">
      <c r="A1234" t="s">
        <v>129</v>
      </c>
      <c r="B1234" t="s">
        <v>754</v>
      </c>
    </row>
    <row r="1235" spans="1:2" x14ac:dyDescent="0.25">
      <c r="A1235" t="s">
        <v>133</v>
      </c>
      <c r="B1235" t="s">
        <v>755</v>
      </c>
    </row>
    <row r="1236" spans="1:2" x14ac:dyDescent="0.25">
      <c r="A1236" t="s">
        <v>93</v>
      </c>
      <c r="B1236" t="s">
        <v>756</v>
      </c>
    </row>
    <row r="1237" spans="1:2" x14ac:dyDescent="0.25">
      <c r="A1237" t="s">
        <v>94</v>
      </c>
      <c r="B1237" t="s">
        <v>757</v>
      </c>
    </row>
    <row r="1238" spans="1:2" x14ac:dyDescent="0.25">
      <c r="A1238" t="s">
        <v>54</v>
      </c>
      <c r="B1238" t="s">
        <v>758</v>
      </c>
    </row>
    <row r="1239" spans="1:2" x14ac:dyDescent="0.25">
      <c r="A1239" t="s">
        <v>55</v>
      </c>
      <c r="B1239" t="s">
        <v>759</v>
      </c>
    </row>
    <row r="1240" spans="1:2" x14ac:dyDescent="0.25">
      <c r="A1240" t="s">
        <v>57</v>
      </c>
      <c r="B1240" t="s">
        <v>760</v>
      </c>
    </row>
    <row r="1241" spans="1:2" x14ac:dyDescent="0.25">
      <c r="A1241" t="s">
        <v>58</v>
      </c>
      <c r="B1241" t="s">
        <v>761</v>
      </c>
    </row>
    <row r="1242" spans="1:2" x14ac:dyDescent="0.25">
      <c r="A1242" t="s">
        <v>762</v>
      </c>
      <c r="B1242" t="s">
        <v>763</v>
      </c>
    </row>
    <row r="1243" spans="1:2" x14ac:dyDescent="0.25">
      <c r="A1243" t="s">
        <v>695</v>
      </c>
      <c r="B1243" t="s">
        <v>764</v>
      </c>
    </row>
    <row r="1244" spans="1:2" x14ac:dyDescent="0.25">
      <c r="A1244" t="s">
        <v>153</v>
      </c>
      <c r="B1244" t="s">
        <v>765</v>
      </c>
    </row>
    <row r="1245" spans="1:2" x14ac:dyDescent="0.25">
      <c r="A1245" t="s">
        <v>97</v>
      </c>
      <c r="B1245" t="s">
        <v>766</v>
      </c>
    </row>
    <row r="1246" spans="1:2" x14ac:dyDescent="0.25">
      <c r="A1246" t="s">
        <v>99</v>
      </c>
      <c r="B1246" t="s">
        <v>767</v>
      </c>
    </row>
    <row r="1247" spans="1:2" x14ac:dyDescent="0.25">
      <c r="A1247" t="s">
        <v>768</v>
      </c>
      <c r="B1247" t="s">
        <v>769</v>
      </c>
    </row>
    <row r="1248" spans="1:2" x14ac:dyDescent="0.25">
      <c r="A1248" t="s">
        <v>697</v>
      </c>
      <c r="B1248" t="s">
        <v>770</v>
      </c>
    </row>
    <row r="1249" spans="1:2" x14ac:dyDescent="0.25">
      <c r="A1249" t="s">
        <v>141</v>
      </c>
      <c r="B1249" t="s">
        <v>771</v>
      </c>
    </row>
    <row r="1250" spans="1:2" x14ac:dyDescent="0.25">
      <c r="A1250" t="s">
        <v>52</v>
      </c>
    </row>
    <row r="1251" spans="1:2" x14ac:dyDescent="0.25">
      <c r="A1251" t="s">
        <v>36</v>
      </c>
    </row>
    <row r="1252" spans="1:2" x14ac:dyDescent="0.25">
      <c r="A1252" t="s">
        <v>37</v>
      </c>
    </row>
    <row r="1253" spans="1:2" x14ac:dyDescent="0.25">
      <c r="A1253" t="s">
        <v>38</v>
      </c>
      <c r="B1253" t="s">
        <v>39</v>
      </c>
    </row>
    <row r="1254" spans="1:2" x14ac:dyDescent="0.25">
      <c r="A1254" t="s">
        <v>40</v>
      </c>
      <c r="B1254" t="s">
        <v>41</v>
      </c>
    </row>
    <row r="1255" spans="1:2" x14ac:dyDescent="0.25">
      <c r="A1255" t="s">
        <v>42</v>
      </c>
      <c r="B1255" t="s">
        <v>772</v>
      </c>
    </row>
    <row r="1256" spans="1:2" x14ac:dyDescent="0.25">
      <c r="A1256" t="s">
        <v>44</v>
      </c>
    </row>
    <row r="1257" spans="1:2" x14ac:dyDescent="0.25">
      <c r="A1257" t="s">
        <v>34</v>
      </c>
      <c r="B1257" t="s">
        <v>45</v>
      </c>
    </row>
    <row r="1258" spans="1:2" x14ac:dyDescent="0.25">
      <c r="A1258" t="s">
        <v>46</v>
      </c>
    </row>
    <row r="1259" spans="1:2" x14ac:dyDescent="0.25">
      <c r="A1259" t="s">
        <v>47</v>
      </c>
    </row>
    <row r="1260" spans="1:2" x14ac:dyDescent="0.25">
      <c r="A1260" t="s">
        <v>0</v>
      </c>
    </row>
    <row r="1261" spans="1:2" x14ac:dyDescent="0.25">
      <c r="A1261" t="s">
        <v>48</v>
      </c>
    </row>
    <row r="1262" spans="1:2" x14ac:dyDescent="0.25">
      <c r="A1262" t="s">
        <v>49</v>
      </c>
    </row>
    <row r="1263" spans="1:2" x14ac:dyDescent="0.25">
      <c r="A1263" t="s">
        <v>50</v>
      </c>
    </row>
    <row r="1264" spans="1:2" x14ac:dyDescent="0.25">
      <c r="A1264" t="s">
        <v>57</v>
      </c>
      <c r="B1264" t="s">
        <v>902</v>
      </c>
    </row>
    <row r="1265" spans="1:2" x14ac:dyDescent="0.25">
      <c r="A1265" t="s">
        <v>128</v>
      </c>
      <c r="B1265" t="s">
        <v>773</v>
      </c>
    </row>
    <row r="1266" spans="1:2" x14ac:dyDescent="0.25">
      <c r="A1266" t="s">
        <v>132</v>
      </c>
      <c r="B1266" t="s">
        <v>774</v>
      </c>
    </row>
    <row r="1267" spans="1:2" x14ac:dyDescent="0.25">
      <c r="A1267" t="s">
        <v>130</v>
      </c>
      <c r="B1267" t="s">
        <v>775</v>
      </c>
    </row>
    <row r="1268" spans="1:2" x14ac:dyDescent="0.25">
      <c r="A1268" t="s">
        <v>129</v>
      </c>
      <c r="B1268" t="s">
        <v>776</v>
      </c>
    </row>
    <row r="1269" spans="1:2" x14ac:dyDescent="0.25">
      <c r="A1269" t="s">
        <v>133</v>
      </c>
      <c r="B1269" t="s">
        <v>777</v>
      </c>
    </row>
    <row r="1270" spans="1:2" x14ac:dyDescent="0.25">
      <c r="A1270" t="s">
        <v>131</v>
      </c>
      <c r="B1270" t="s">
        <v>778</v>
      </c>
    </row>
    <row r="1271" spans="1:2" x14ac:dyDescent="0.25">
      <c r="A1271" t="s">
        <v>52</v>
      </c>
    </row>
    <row r="1272" spans="1:2" x14ac:dyDescent="0.25">
      <c r="A1272" t="s">
        <v>36</v>
      </c>
    </row>
    <row r="1273" spans="1:2" x14ac:dyDescent="0.25">
      <c r="A1273" t="s">
        <v>37</v>
      </c>
    </row>
    <row r="1274" spans="1:2" x14ac:dyDescent="0.25">
      <c r="A1274" t="s">
        <v>38</v>
      </c>
      <c r="B1274" t="s">
        <v>39</v>
      </c>
    </row>
    <row r="1275" spans="1:2" x14ac:dyDescent="0.25">
      <c r="A1275" t="s">
        <v>40</v>
      </c>
      <c r="B1275" t="s">
        <v>41</v>
      </c>
    </row>
    <row r="1276" spans="1:2" x14ac:dyDescent="0.25">
      <c r="A1276" t="s">
        <v>42</v>
      </c>
      <c r="B1276" t="s">
        <v>800</v>
      </c>
    </row>
    <row r="1277" spans="1:2" x14ac:dyDescent="0.25">
      <c r="A1277" t="s">
        <v>44</v>
      </c>
    </row>
    <row r="1278" spans="1:2" x14ac:dyDescent="0.25">
      <c r="A1278" t="s">
        <v>34</v>
      </c>
      <c r="B1278" t="s">
        <v>45</v>
      </c>
    </row>
    <row r="1279" spans="1:2" x14ac:dyDescent="0.25">
      <c r="A1279" t="s">
        <v>46</v>
      </c>
    </row>
    <row r="1280" spans="1:2" x14ac:dyDescent="0.25">
      <c r="A1280" t="s">
        <v>47</v>
      </c>
    </row>
    <row r="1281" spans="1:2" x14ac:dyDescent="0.25">
      <c r="A1281" t="s">
        <v>0</v>
      </c>
    </row>
    <row r="1282" spans="1:2" x14ac:dyDescent="0.25">
      <c r="A1282" t="s">
        <v>48</v>
      </c>
    </row>
    <row r="1283" spans="1:2" x14ac:dyDescent="0.25">
      <c r="A1283" t="s">
        <v>49</v>
      </c>
    </row>
    <row r="1284" spans="1:2" x14ac:dyDescent="0.25">
      <c r="A1284" t="s">
        <v>50</v>
      </c>
    </row>
    <row r="1285" spans="1:2" x14ac:dyDescent="0.25">
      <c r="A1285" t="s">
        <v>132</v>
      </c>
      <c r="B1285" t="s">
        <v>802</v>
      </c>
    </row>
    <row r="1286" spans="1:2" x14ac:dyDescent="0.25">
      <c r="A1286" t="s">
        <v>133</v>
      </c>
      <c r="B1286" t="s">
        <v>804</v>
      </c>
    </row>
    <row r="1287" spans="1:2" x14ac:dyDescent="0.25">
      <c r="A1287" t="s">
        <v>94</v>
      </c>
      <c r="B1287" t="s">
        <v>806</v>
      </c>
    </row>
    <row r="1288" spans="1:2" x14ac:dyDescent="0.25">
      <c r="A1288" t="s">
        <v>128</v>
      </c>
      <c r="B1288" t="s">
        <v>801</v>
      </c>
    </row>
    <row r="1289" spans="1:2" x14ac:dyDescent="0.25">
      <c r="A1289" t="s">
        <v>129</v>
      </c>
      <c r="B1289" t="s">
        <v>803</v>
      </c>
    </row>
    <row r="1290" spans="1:2" x14ac:dyDescent="0.25">
      <c r="A1290" t="s">
        <v>93</v>
      </c>
      <c r="B1290" t="s">
        <v>805</v>
      </c>
    </row>
    <row r="1291" spans="1:2" x14ac:dyDescent="0.25">
      <c r="A1291" t="s">
        <v>52</v>
      </c>
    </row>
    <row r="1292" spans="1:2" x14ac:dyDescent="0.25">
      <c r="A1292" t="s">
        <v>36</v>
      </c>
    </row>
    <row r="1293" spans="1:2" x14ac:dyDescent="0.25">
      <c r="A1293" t="s">
        <v>37</v>
      </c>
    </row>
    <row r="1294" spans="1:2" x14ac:dyDescent="0.25">
      <c r="A1294" t="s">
        <v>38</v>
      </c>
      <c r="B1294" t="s">
        <v>39</v>
      </c>
    </row>
    <row r="1295" spans="1:2" x14ac:dyDescent="0.25">
      <c r="A1295" t="s">
        <v>40</v>
      </c>
      <c r="B1295" t="s">
        <v>41</v>
      </c>
    </row>
    <row r="1296" spans="1:2" x14ac:dyDescent="0.25">
      <c r="A1296" t="s">
        <v>42</v>
      </c>
      <c r="B1296" t="s">
        <v>807</v>
      </c>
    </row>
    <row r="1297" spans="1:2" x14ac:dyDescent="0.25">
      <c r="A1297" t="s">
        <v>44</v>
      </c>
    </row>
    <row r="1298" spans="1:2" x14ac:dyDescent="0.25">
      <c r="A1298" t="s">
        <v>34</v>
      </c>
      <c r="B1298" t="s">
        <v>45</v>
      </c>
    </row>
    <row r="1299" spans="1:2" x14ac:dyDescent="0.25">
      <c r="A1299" t="s">
        <v>46</v>
      </c>
    </row>
    <row r="1300" spans="1:2" x14ac:dyDescent="0.25">
      <c r="A1300" t="s">
        <v>47</v>
      </c>
    </row>
    <row r="1301" spans="1:2" x14ac:dyDescent="0.25">
      <c r="A1301" t="s">
        <v>0</v>
      </c>
    </row>
    <row r="1302" spans="1:2" x14ac:dyDescent="0.25">
      <c r="A1302" t="s">
        <v>48</v>
      </c>
    </row>
    <row r="1303" spans="1:2" x14ac:dyDescent="0.25">
      <c r="A1303" t="s">
        <v>49</v>
      </c>
    </row>
    <row r="1304" spans="1:2" x14ac:dyDescent="0.25">
      <c r="A1304" t="s">
        <v>50</v>
      </c>
    </row>
    <row r="1305" spans="1:2" x14ac:dyDescent="0.25">
      <c r="A1305" t="s">
        <v>903</v>
      </c>
      <c r="B1305" t="s">
        <v>997</v>
      </c>
    </row>
    <row r="1306" spans="1:2" x14ac:dyDescent="0.25">
      <c r="A1306" t="s">
        <v>146</v>
      </c>
      <c r="B1306" t="s">
        <v>808</v>
      </c>
    </row>
    <row r="1307" spans="1:2" x14ac:dyDescent="0.25">
      <c r="A1307" t="s">
        <v>128</v>
      </c>
      <c r="B1307" t="s">
        <v>809</v>
      </c>
    </row>
    <row r="1308" spans="1:2" x14ac:dyDescent="0.25">
      <c r="A1308" t="s">
        <v>129</v>
      </c>
      <c r="B1308" t="s">
        <v>810</v>
      </c>
    </row>
    <row r="1309" spans="1:2" x14ac:dyDescent="0.25">
      <c r="A1309" t="s">
        <v>93</v>
      </c>
      <c r="B1309" t="s">
        <v>811</v>
      </c>
    </row>
    <row r="1310" spans="1:2" x14ac:dyDescent="0.25">
      <c r="A1310" t="s">
        <v>54</v>
      </c>
      <c r="B1310" t="s">
        <v>812</v>
      </c>
    </row>
    <row r="1311" spans="1:2" x14ac:dyDescent="0.25">
      <c r="A1311" t="s">
        <v>57</v>
      </c>
      <c r="B1311" t="s">
        <v>813</v>
      </c>
    </row>
    <row r="1312" spans="1:2" x14ac:dyDescent="0.25">
      <c r="A1312" t="s">
        <v>67</v>
      </c>
      <c r="B1312" t="s">
        <v>814</v>
      </c>
    </row>
    <row r="1313" spans="1:2" x14ac:dyDescent="0.25">
      <c r="A1313" t="s">
        <v>815</v>
      </c>
      <c r="B1313" t="s">
        <v>816</v>
      </c>
    </row>
    <row r="1314" spans="1:2" x14ac:dyDescent="0.25">
      <c r="A1314" t="s">
        <v>817</v>
      </c>
      <c r="B1314" t="s">
        <v>818</v>
      </c>
    </row>
    <row r="1315" spans="1:2" x14ac:dyDescent="0.25">
      <c r="A1315" t="s">
        <v>299</v>
      </c>
      <c r="B1315" t="s">
        <v>819</v>
      </c>
    </row>
    <row r="1316" spans="1:2" x14ac:dyDescent="0.25">
      <c r="A1316" t="s">
        <v>101</v>
      </c>
      <c r="B1316" t="s">
        <v>820</v>
      </c>
    </row>
    <row r="1317" spans="1:2" x14ac:dyDescent="0.25">
      <c r="A1317" t="s">
        <v>63</v>
      </c>
      <c r="B1317" t="s">
        <v>821</v>
      </c>
    </row>
    <row r="1318" spans="1:2" x14ac:dyDescent="0.25">
      <c r="A1318" t="s">
        <v>822</v>
      </c>
      <c r="B1318" t="s">
        <v>823</v>
      </c>
    </row>
    <row r="1319" spans="1:2" x14ac:dyDescent="0.25">
      <c r="A1319" t="s">
        <v>52</v>
      </c>
    </row>
    <row r="1320" spans="1:2" x14ac:dyDescent="0.25">
      <c r="A1320" t="s">
        <v>36</v>
      </c>
    </row>
    <row r="1321" spans="1:2" x14ac:dyDescent="0.25">
      <c r="A1321" t="s">
        <v>37</v>
      </c>
    </row>
    <row r="1322" spans="1:2" x14ac:dyDescent="0.25">
      <c r="A1322" t="s">
        <v>38</v>
      </c>
      <c r="B1322" t="s">
        <v>60</v>
      </c>
    </row>
    <row r="1323" spans="1:2" x14ac:dyDescent="0.25">
      <c r="A1323" t="s">
        <v>40</v>
      </c>
      <c r="B1323" t="s">
        <v>41</v>
      </c>
    </row>
    <row r="1324" spans="1:2" x14ac:dyDescent="0.25">
      <c r="A1324" t="s">
        <v>42</v>
      </c>
      <c r="B1324" t="s">
        <v>824</v>
      </c>
    </row>
    <row r="1325" spans="1:2" x14ac:dyDescent="0.25">
      <c r="A1325" t="s">
        <v>44</v>
      </c>
      <c r="B1325" t="s">
        <v>1097</v>
      </c>
    </row>
    <row r="1326" spans="1:2" x14ac:dyDescent="0.25">
      <c r="A1326" t="s">
        <v>34</v>
      </c>
      <c r="B1326" t="s">
        <v>45</v>
      </c>
    </row>
    <row r="1327" spans="1:2" x14ac:dyDescent="0.25">
      <c r="A1327" t="s">
        <v>46</v>
      </c>
    </row>
    <row r="1328" spans="1:2" x14ac:dyDescent="0.25">
      <c r="A1328" t="s">
        <v>47</v>
      </c>
    </row>
    <row r="1329" spans="1:2" x14ac:dyDescent="0.25">
      <c r="A1329" t="s">
        <v>0</v>
      </c>
    </row>
    <row r="1330" spans="1:2" x14ac:dyDescent="0.25">
      <c r="A1330" t="s">
        <v>48</v>
      </c>
      <c r="B1330" t="s">
        <v>1098</v>
      </c>
    </row>
    <row r="1331" spans="1:2" x14ac:dyDescent="0.25">
      <c r="A1331" t="s">
        <v>49</v>
      </c>
    </row>
    <row r="1332" spans="1:2" x14ac:dyDescent="0.25">
      <c r="A1332" t="s">
        <v>50</v>
      </c>
    </row>
    <row r="1333" spans="1:2" x14ac:dyDescent="0.25">
      <c r="A1333" t="s">
        <v>128</v>
      </c>
      <c r="B1333" t="s">
        <v>825</v>
      </c>
    </row>
    <row r="1334" spans="1:2" x14ac:dyDescent="0.25">
      <c r="A1334" t="s">
        <v>132</v>
      </c>
      <c r="B1334" t="s">
        <v>826</v>
      </c>
    </row>
    <row r="1335" spans="1:2" x14ac:dyDescent="0.25">
      <c r="A1335" t="s">
        <v>130</v>
      </c>
      <c r="B1335" t="s">
        <v>827</v>
      </c>
    </row>
    <row r="1336" spans="1:2" x14ac:dyDescent="0.25">
      <c r="A1336" t="s">
        <v>129</v>
      </c>
      <c r="B1336" t="s">
        <v>828</v>
      </c>
    </row>
    <row r="1337" spans="1:2" x14ac:dyDescent="0.25">
      <c r="A1337" t="s">
        <v>133</v>
      </c>
      <c r="B1337" t="s">
        <v>829</v>
      </c>
    </row>
    <row r="1338" spans="1:2" x14ac:dyDescent="0.25">
      <c r="A1338" t="s">
        <v>131</v>
      </c>
      <c r="B1338" t="s">
        <v>830</v>
      </c>
    </row>
    <row r="1339" spans="1:2" x14ac:dyDescent="0.25">
      <c r="A1339" t="s">
        <v>93</v>
      </c>
      <c r="B1339" t="s">
        <v>831</v>
      </c>
    </row>
    <row r="1340" spans="1:2" x14ac:dyDescent="0.25">
      <c r="A1340" t="s">
        <v>94</v>
      </c>
      <c r="B1340" t="s">
        <v>832</v>
      </c>
    </row>
    <row r="1341" spans="1:2" x14ac:dyDescent="0.25">
      <c r="A1341" t="s">
        <v>95</v>
      </c>
      <c r="B1341" t="s">
        <v>833</v>
      </c>
    </row>
    <row r="1342" spans="1:2" x14ac:dyDescent="0.25">
      <c r="A1342" t="s">
        <v>54</v>
      </c>
      <c r="B1342" t="s">
        <v>834</v>
      </c>
    </row>
    <row r="1343" spans="1:2" x14ac:dyDescent="0.25">
      <c r="A1343" t="s">
        <v>55</v>
      </c>
      <c r="B1343" t="s">
        <v>835</v>
      </c>
    </row>
    <row r="1344" spans="1:2" x14ac:dyDescent="0.25">
      <c r="A1344" t="s">
        <v>56</v>
      </c>
      <c r="B1344" t="s">
        <v>836</v>
      </c>
    </row>
    <row r="1345" spans="1:2" x14ac:dyDescent="0.25">
      <c r="A1345" t="s">
        <v>57</v>
      </c>
      <c r="B1345" t="s">
        <v>837</v>
      </c>
    </row>
    <row r="1346" spans="1:2" x14ac:dyDescent="0.25">
      <c r="A1346" t="s">
        <v>58</v>
      </c>
      <c r="B1346" t="s">
        <v>838</v>
      </c>
    </row>
    <row r="1347" spans="1:2" x14ac:dyDescent="0.25">
      <c r="A1347" t="s">
        <v>59</v>
      </c>
      <c r="B1347" t="s">
        <v>839</v>
      </c>
    </row>
    <row r="1348" spans="1:2" x14ac:dyDescent="0.25">
      <c r="A1348" t="s">
        <v>52</v>
      </c>
    </row>
    <row r="1349" spans="1:2" x14ac:dyDescent="0.25">
      <c r="A1349" t="s">
        <v>36</v>
      </c>
    </row>
    <row r="1350" spans="1:2" x14ac:dyDescent="0.25">
      <c r="A1350" t="s">
        <v>37</v>
      </c>
    </row>
    <row r="1351" spans="1:2" x14ac:dyDescent="0.25">
      <c r="A1351" t="s">
        <v>38</v>
      </c>
      <c r="B1351" t="s">
        <v>39</v>
      </c>
    </row>
    <row r="1352" spans="1:2" x14ac:dyDescent="0.25">
      <c r="A1352" t="s">
        <v>40</v>
      </c>
      <c r="B1352" t="s">
        <v>41</v>
      </c>
    </row>
    <row r="1353" spans="1:2" x14ac:dyDescent="0.25">
      <c r="A1353" t="s">
        <v>42</v>
      </c>
      <c r="B1353" t="s">
        <v>905</v>
      </c>
    </row>
    <row r="1354" spans="1:2" x14ac:dyDescent="0.25">
      <c r="A1354" t="s">
        <v>44</v>
      </c>
    </row>
    <row r="1355" spans="1:2" x14ac:dyDescent="0.25">
      <c r="A1355" t="s">
        <v>34</v>
      </c>
      <c r="B1355" t="s">
        <v>45</v>
      </c>
    </row>
    <row r="1356" spans="1:2" x14ac:dyDescent="0.25">
      <c r="A1356" t="s">
        <v>46</v>
      </c>
    </row>
    <row r="1357" spans="1:2" x14ac:dyDescent="0.25">
      <c r="A1357" t="s">
        <v>47</v>
      </c>
    </row>
    <row r="1358" spans="1:2" x14ac:dyDescent="0.25">
      <c r="A1358" t="s">
        <v>0</v>
      </c>
    </row>
    <row r="1359" spans="1:2" x14ac:dyDescent="0.25">
      <c r="A1359" t="s">
        <v>48</v>
      </c>
    </row>
    <row r="1360" spans="1:2" x14ac:dyDescent="0.25">
      <c r="A1360" t="s">
        <v>49</v>
      </c>
    </row>
    <row r="1361" spans="1:2" x14ac:dyDescent="0.25">
      <c r="A1361" t="s">
        <v>50</v>
      </c>
    </row>
    <row r="1362" spans="1:2" x14ac:dyDescent="0.25">
      <c r="A1362" t="s">
        <v>93</v>
      </c>
      <c r="B1362" t="s">
        <v>1984</v>
      </c>
    </row>
    <row r="1363" spans="1:2" x14ac:dyDescent="0.25">
      <c r="A1363" t="s">
        <v>129</v>
      </c>
      <c r="B1363" t="s">
        <v>1603</v>
      </c>
    </row>
    <row r="1364" spans="1:2" x14ac:dyDescent="0.25">
      <c r="A1364" t="s">
        <v>54</v>
      </c>
      <c r="B1364" t="s">
        <v>2335</v>
      </c>
    </row>
    <row r="1365" spans="1:2" x14ac:dyDescent="0.25">
      <c r="A1365" t="s">
        <v>109</v>
      </c>
      <c r="B1365" t="s">
        <v>2613</v>
      </c>
    </row>
    <row r="1366" spans="1:2" x14ac:dyDescent="0.25">
      <c r="A1366" t="s">
        <v>107</v>
      </c>
      <c r="B1366" t="s">
        <v>2182</v>
      </c>
    </row>
    <row r="1367" spans="1:2" x14ac:dyDescent="0.25">
      <c r="A1367" t="s">
        <v>141</v>
      </c>
      <c r="B1367" t="s">
        <v>1857</v>
      </c>
    </row>
    <row r="1368" spans="1:2" x14ac:dyDescent="0.25">
      <c r="A1368" t="s">
        <v>52</v>
      </c>
    </row>
    <row r="1369" spans="1:2" x14ac:dyDescent="0.25">
      <c r="A1369" t="s">
        <v>36</v>
      </c>
    </row>
    <row r="1370" spans="1:2" x14ac:dyDescent="0.25">
      <c r="A1370" t="s">
        <v>37</v>
      </c>
    </row>
    <row r="1371" spans="1:2" x14ac:dyDescent="0.25">
      <c r="A1371" t="s">
        <v>38</v>
      </c>
      <c r="B1371" t="s">
        <v>39</v>
      </c>
    </row>
    <row r="1372" spans="1:2" x14ac:dyDescent="0.25">
      <c r="A1372" t="s">
        <v>40</v>
      </c>
      <c r="B1372" t="s">
        <v>41</v>
      </c>
    </row>
    <row r="1373" spans="1:2" x14ac:dyDescent="0.25">
      <c r="A1373" t="s">
        <v>42</v>
      </c>
      <c r="B1373" t="s">
        <v>959</v>
      </c>
    </row>
    <row r="1374" spans="1:2" x14ac:dyDescent="0.25">
      <c r="A1374" t="s">
        <v>44</v>
      </c>
    </row>
    <row r="1375" spans="1:2" x14ac:dyDescent="0.25">
      <c r="A1375" t="s">
        <v>34</v>
      </c>
      <c r="B1375" t="s">
        <v>45</v>
      </c>
    </row>
    <row r="1376" spans="1:2" x14ac:dyDescent="0.25">
      <c r="A1376" t="s">
        <v>46</v>
      </c>
    </row>
    <row r="1377" spans="1:2" x14ac:dyDescent="0.25">
      <c r="A1377" t="s">
        <v>47</v>
      </c>
    </row>
    <row r="1378" spans="1:2" x14ac:dyDescent="0.25">
      <c r="A1378" t="s">
        <v>0</v>
      </c>
    </row>
    <row r="1379" spans="1:2" x14ac:dyDescent="0.25">
      <c r="A1379" t="s">
        <v>48</v>
      </c>
    </row>
    <row r="1380" spans="1:2" x14ac:dyDescent="0.25">
      <c r="A1380" t="s">
        <v>49</v>
      </c>
    </row>
    <row r="1381" spans="1:2" x14ac:dyDescent="0.25">
      <c r="A1381" t="s">
        <v>50</v>
      </c>
    </row>
    <row r="1382" spans="1:2" x14ac:dyDescent="0.25">
      <c r="A1382" t="s">
        <v>132</v>
      </c>
      <c r="B1382" t="s">
        <v>961</v>
      </c>
    </row>
    <row r="1383" spans="1:2" x14ac:dyDescent="0.25">
      <c r="A1383" t="s">
        <v>133</v>
      </c>
      <c r="B1383" t="s">
        <v>963</v>
      </c>
    </row>
    <row r="1384" spans="1:2" x14ac:dyDescent="0.25">
      <c r="A1384" t="s">
        <v>128</v>
      </c>
      <c r="B1384" t="s">
        <v>960</v>
      </c>
    </row>
    <row r="1385" spans="1:2" x14ac:dyDescent="0.25">
      <c r="A1385" t="s">
        <v>129</v>
      </c>
      <c r="B1385" t="s">
        <v>962</v>
      </c>
    </row>
    <row r="1386" spans="1:2" x14ac:dyDescent="0.25">
      <c r="A1386" t="s">
        <v>52</v>
      </c>
    </row>
    <row r="1387" spans="1:2" x14ac:dyDescent="0.25">
      <c r="A1387" t="s">
        <v>36</v>
      </c>
    </row>
    <row r="1388" spans="1:2" x14ac:dyDescent="0.25">
      <c r="A1388" t="s">
        <v>37</v>
      </c>
    </row>
    <row r="1389" spans="1:2" x14ac:dyDescent="0.25">
      <c r="A1389" t="s">
        <v>38</v>
      </c>
      <c r="B1389" t="s">
        <v>39</v>
      </c>
    </row>
    <row r="1390" spans="1:2" x14ac:dyDescent="0.25">
      <c r="A1390" t="s">
        <v>40</v>
      </c>
      <c r="B1390" t="s">
        <v>41</v>
      </c>
    </row>
    <row r="1391" spans="1:2" x14ac:dyDescent="0.25">
      <c r="A1391" t="s">
        <v>42</v>
      </c>
      <c r="B1391" t="s">
        <v>996</v>
      </c>
    </row>
    <row r="1392" spans="1:2" x14ac:dyDescent="0.25">
      <c r="A1392" t="s">
        <v>44</v>
      </c>
    </row>
    <row r="1393" spans="1:2" x14ac:dyDescent="0.25">
      <c r="A1393" t="s">
        <v>34</v>
      </c>
      <c r="B1393" t="s">
        <v>45</v>
      </c>
    </row>
    <row r="1394" spans="1:2" x14ac:dyDescent="0.25">
      <c r="A1394" t="s">
        <v>46</v>
      </c>
    </row>
    <row r="1395" spans="1:2" x14ac:dyDescent="0.25">
      <c r="A1395" t="s">
        <v>47</v>
      </c>
    </row>
    <row r="1396" spans="1:2" x14ac:dyDescent="0.25">
      <c r="A1396" t="s">
        <v>0</v>
      </c>
    </row>
    <row r="1397" spans="1:2" x14ac:dyDescent="0.25">
      <c r="A1397" t="s">
        <v>48</v>
      </c>
    </row>
    <row r="1398" spans="1:2" x14ac:dyDescent="0.25">
      <c r="A1398" t="s">
        <v>49</v>
      </c>
    </row>
    <row r="1399" spans="1:2" x14ac:dyDescent="0.25">
      <c r="A1399" t="s">
        <v>50</v>
      </c>
    </row>
    <row r="1400" spans="1:2" x14ac:dyDescent="0.25">
      <c r="A1400" t="s">
        <v>128</v>
      </c>
      <c r="B1400" t="s">
        <v>1576</v>
      </c>
    </row>
    <row r="1401" spans="1:2" x14ac:dyDescent="0.25">
      <c r="A1401" t="s">
        <v>129</v>
      </c>
      <c r="B1401" t="s">
        <v>2297</v>
      </c>
    </row>
    <row r="1402" spans="1:2" x14ac:dyDescent="0.25">
      <c r="A1402" t="s">
        <v>93</v>
      </c>
      <c r="B1402" t="s">
        <v>2298</v>
      </c>
    </row>
    <row r="1403" spans="1:2" x14ac:dyDescent="0.25">
      <c r="A1403" t="s">
        <v>132</v>
      </c>
      <c r="B1403" t="s">
        <v>1577</v>
      </c>
    </row>
    <row r="1404" spans="1:2" x14ac:dyDescent="0.25">
      <c r="A1404" t="s">
        <v>133</v>
      </c>
      <c r="B1404" t="s">
        <v>2299</v>
      </c>
    </row>
    <row r="1405" spans="1:2" x14ac:dyDescent="0.25">
      <c r="A1405" t="s">
        <v>94</v>
      </c>
      <c r="B1405" t="s">
        <v>2300</v>
      </c>
    </row>
    <row r="1406" spans="1:2" x14ac:dyDescent="0.25">
      <c r="A1406" t="s">
        <v>130</v>
      </c>
      <c r="B1406" t="s">
        <v>1578</v>
      </c>
    </row>
    <row r="1407" spans="1:2" x14ac:dyDescent="0.25">
      <c r="A1407" t="s">
        <v>131</v>
      </c>
      <c r="B1407" t="s">
        <v>2301</v>
      </c>
    </row>
    <row r="1408" spans="1:2" x14ac:dyDescent="0.25">
      <c r="A1408" t="s">
        <v>95</v>
      </c>
      <c r="B1408" t="s">
        <v>2302</v>
      </c>
    </row>
    <row r="1409" spans="1:2" x14ac:dyDescent="0.25">
      <c r="A1409" t="s">
        <v>134</v>
      </c>
      <c r="B1409" t="s">
        <v>1579</v>
      </c>
    </row>
    <row r="1410" spans="1:2" x14ac:dyDescent="0.25">
      <c r="A1410" t="s">
        <v>135</v>
      </c>
      <c r="B1410" t="s">
        <v>2303</v>
      </c>
    </row>
    <row r="1411" spans="1:2" x14ac:dyDescent="0.25">
      <c r="A1411" t="s">
        <v>96</v>
      </c>
      <c r="B1411" t="s">
        <v>2304</v>
      </c>
    </row>
    <row r="1412" spans="1:2" x14ac:dyDescent="0.25">
      <c r="A1412" t="s">
        <v>695</v>
      </c>
      <c r="B1412" t="s">
        <v>1580</v>
      </c>
    </row>
    <row r="1413" spans="1:2" x14ac:dyDescent="0.25">
      <c r="A1413" t="s">
        <v>153</v>
      </c>
      <c r="B1413" t="s">
        <v>2305</v>
      </c>
    </row>
    <row r="1414" spans="1:2" x14ac:dyDescent="0.25">
      <c r="A1414" t="s">
        <v>97</v>
      </c>
      <c r="B1414" t="s">
        <v>2306</v>
      </c>
    </row>
    <row r="1415" spans="1:2" x14ac:dyDescent="0.25">
      <c r="A1415" t="s">
        <v>696</v>
      </c>
      <c r="B1415" t="s">
        <v>1581</v>
      </c>
    </row>
    <row r="1416" spans="1:2" x14ac:dyDescent="0.25">
      <c r="A1416" t="s">
        <v>154</v>
      </c>
      <c r="B1416" t="s">
        <v>2307</v>
      </c>
    </row>
    <row r="1417" spans="1:2" x14ac:dyDescent="0.25">
      <c r="A1417" t="s">
        <v>98</v>
      </c>
      <c r="B1417" t="s">
        <v>2308</v>
      </c>
    </row>
    <row r="1418" spans="1:2" x14ac:dyDescent="0.25">
      <c r="A1418" t="s">
        <v>817</v>
      </c>
      <c r="B1418" t="s">
        <v>1582</v>
      </c>
    </row>
    <row r="1419" spans="1:2" x14ac:dyDescent="0.25">
      <c r="A1419" t="s">
        <v>299</v>
      </c>
      <c r="B1419" t="s">
        <v>2309</v>
      </c>
    </row>
    <row r="1420" spans="1:2" x14ac:dyDescent="0.25">
      <c r="A1420" t="s">
        <v>101</v>
      </c>
      <c r="B1420" t="s">
        <v>2310</v>
      </c>
    </row>
    <row r="1421" spans="1:2" x14ac:dyDescent="0.25">
      <c r="A1421" t="s">
        <v>1114</v>
      </c>
      <c r="B1421" t="s">
        <v>1583</v>
      </c>
    </row>
    <row r="1422" spans="1:2" x14ac:dyDescent="0.25">
      <c r="A1422" t="s">
        <v>138</v>
      </c>
      <c r="B1422" t="s">
        <v>2311</v>
      </c>
    </row>
    <row r="1423" spans="1:2" x14ac:dyDescent="0.25">
      <c r="A1423" t="s">
        <v>102</v>
      </c>
      <c r="B1423" t="s">
        <v>2312</v>
      </c>
    </row>
    <row r="1424" spans="1:2" x14ac:dyDescent="0.25">
      <c r="A1424" t="s">
        <v>52</v>
      </c>
    </row>
    <row r="1425" spans="1:2" x14ac:dyDescent="0.25">
      <c r="A1425" t="s">
        <v>36</v>
      </c>
    </row>
    <row r="1426" spans="1:2" x14ac:dyDescent="0.25">
      <c r="A1426" t="s">
        <v>37</v>
      </c>
    </row>
    <row r="1427" spans="1:2" x14ac:dyDescent="0.25">
      <c r="A1427" t="s">
        <v>38</v>
      </c>
      <c r="B1427" t="s">
        <v>60</v>
      </c>
    </row>
    <row r="1428" spans="1:2" x14ac:dyDescent="0.25">
      <c r="A1428" t="s">
        <v>40</v>
      </c>
      <c r="B1428" t="s">
        <v>41</v>
      </c>
    </row>
    <row r="1429" spans="1:2" x14ac:dyDescent="0.25">
      <c r="A1429" t="s">
        <v>42</v>
      </c>
      <c r="B1429" t="s">
        <v>1112</v>
      </c>
    </row>
    <row r="1430" spans="1:2" x14ac:dyDescent="0.25">
      <c r="A1430" t="s">
        <v>44</v>
      </c>
      <c r="B1430" t="s">
        <v>1113</v>
      </c>
    </row>
    <row r="1431" spans="1:2" x14ac:dyDescent="0.25">
      <c r="A1431" t="s">
        <v>34</v>
      </c>
      <c r="B1431" t="s">
        <v>45</v>
      </c>
    </row>
    <row r="1432" spans="1:2" x14ac:dyDescent="0.25">
      <c r="A1432" t="s">
        <v>46</v>
      </c>
    </row>
    <row r="1433" spans="1:2" x14ac:dyDescent="0.25">
      <c r="A1433" t="s">
        <v>47</v>
      </c>
    </row>
    <row r="1434" spans="1:2" x14ac:dyDescent="0.25">
      <c r="A1434" t="s">
        <v>0</v>
      </c>
    </row>
    <row r="1435" spans="1:2" x14ac:dyDescent="0.25">
      <c r="A1435" t="s">
        <v>48</v>
      </c>
      <c r="B1435" t="s">
        <v>1505</v>
      </c>
    </row>
    <row r="1436" spans="1:2" x14ac:dyDescent="0.25">
      <c r="A1436" t="s">
        <v>49</v>
      </c>
    </row>
    <row r="1437" spans="1:2" x14ac:dyDescent="0.25">
      <c r="A1437" t="s">
        <v>50</v>
      </c>
    </row>
    <row r="1438" spans="1:2" x14ac:dyDescent="0.25">
      <c r="A1438" t="s">
        <v>128</v>
      </c>
      <c r="B1438" t="s">
        <v>1787</v>
      </c>
    </row>
    <row r="1439" spans="1:2" x14ac:dyDescent="0.25">
      <c r="A1439" t="s">
        <v>129</v>
      </c>
      <c r="B1439" t="s">
        <v>2031</v>
      </c>
    </row>
    <row r="1440" spans="1:2" x14ac:dyDescent="0.25">
      <c r="A1440" t="s">
        <v>93</v>
      </c>
      <c r="B1440" t="s">
        <v>2446</v>
      </c>
    </row>
    <row r="1441" spans="1:2" x14ac:dyDescent="0.25">
      <c r="A1441" t="s">
        <v>132</v>
      </c>
      <c r="B1441" t="s">
        <v>1788</v>
      </c>
    </row>
    <row r="1442" spans="1:2" x14ac:dyDescent="0.25">
      <c r="A1442" t="s">
        <v>133</v>
      </c>
      <c r="B1442" t="s">
        <v>2032</v>
      </c>
    </row>
    <row r="1443" spans="1:2" x14ac:dyDescent="0.25">
      <c r="A1443" t="s">
        <v>94</v>
      </c>
      <c r="B1443" t="s">
        <v>2447</v>
      </c>
    </row>
    <row r="1444" spans="1:2" x14ac:dyDescent="0.25">
      <c r="A1444" t="s">
        <v>130</v>
      </c>
      <c r="B1444" t="s">
        <v>1789</v>
      </c>
    </row>
    <row r="1445" spans="1:2" x14ac:dyDescent="0.25">
      <c r="A1445" t="s">
        <v>131</v>
      </c>
      <c r="B1445" t="s">
        <v>2033</v>
      </c>
    </row>
    <row r="1446" spans="1:2" x14ac:dyDescent="0.25">
      <c r="A1446" t="s">
        <v>95</v>
      </c>
      <c r="B1446" t="s">
        <v>2448</v>
      </c>
    </row>
    <row r="1447" spans="1:2" x14ac:dyDescent="0.25">
      <c r="A1447" t="s">
        <v>134</v>
      </c>
      <c r="B1447" t="s">
        <v>1790</v>
      </c>
    </row>
    <row r="1448" spans="1:2" x14ac:dyDescent="0.25">
      <c r="A1448" t="s">
        <v>135</v>
      </c>
      <c r="B1448" t="s">
        <v>2034</v>
      </c>
    </row>
    <row r="1449" spans="1:2" x14ac:dyDescent="0.25">
      <c r="A1449" t="s">
        <v>96</v>
      </c>
      <c r="B1449" t="s">
        <v>2449</v>
      </c>
    </row>
    <row r="1450" spans="1:2" x14ac:dyDescent="0.25">
      <c r="A1450" t="s">
        <v>695</v>
      </c>
      <c r="B1450" t="s">
        <v>1791</v>
      </c>
    </row>
    <row r="1451" spans="1:2" x14ac:dyDescent="0.25">
      <c r="A1451" t="s">
        <v>153</v>
      </c>
      <c r="B1451" t="s">
        <v>2035</v>
      </c>
    </row>
    <row r="1452" spans="1:2" x14ac:dyDescent="0.25">
      <c r="A1452" t="s">
        <v>97</v>
      </c>
      <c r="B1452" t="s">
        <v>2450</v>
      </c>
    </row>
    <row r="1453" spans="1:2" x14ac:dyDescent="0.25">
      <c r="A1453" t="s">
        <v>696</v>
      </c>
      <c r="B1453" t="s">
        <v>1792</v>
      </c>
    </row>
    <row r="1454" spans="1:2" x14ac:dyDescent="0.25">
      <c r="A1454" t="s">
        <v>154</v>
      </c>
      <c r="B1454" t="s">
        <v>2036</v>
      </c>
    </row>
    <row r="1455" spans="1:2" x14ac:dyDescent="0.25">
      <c r="A1455" t="s">
        <v>98</v>
      </c>
      <c r="B1455" t="s">
        <v>2451</v>
      </c>
    </row>
    <row r="1456" spans="1:2" x14ac:dyDescent="0.25">
      <c r="A1456" t="s">
        <v>817</v>
      </c>
      <c r="B1456" t="s">
        <v>1793</v>
      </c>
    </row>
    <row r="1457" spans="1:2" x14ac:dyDescent="0.25">
      <c r="A1457" t="s">
        <v>299</v>
      </c>
      <c r="B1457" t="s">
        <v>2037</v>
      </c>
    </row>
    <row r="1458" spans="1:2" x14ac:dyDescent="0.25">
      <c r="A1458" t="s">
        <v>101</v>
      </c>
      <c r="B1458" t="s">
        <v>2452</v>
      </c>
    </row>
    <row r="1459" spans="1:2" x14ac:dyDescent="0.25">
      <c r="A1459" t="s">
        <v>1114</v>
      </c>
      <c r="B1459" t="s">
        <v>1794</v>
      </c>
    </row>
    <row r="1460" spans="1:2" x14ac:dyDescent="0.25">
      <c r="A1460" t="s">
        <v>138</v>
      </c>
      <c r="B1460" t="s">
        <v>2038</v>
      </c>
    </row>
    <row r="1461" spans="1:2" x14ac:dyDescent="0.25">
      <c r="A1461" t="s">
        <v>102</v>
      </c>
      <c r="B1461" t="s">
        <v>2453</v>
      </c>
    </row>
    <row r="1462" spans="1:2" x14ac:dyDescent="0.25">
      <c r="A1462" t="s">
        <v>1115</v>
      </c>
      <c r="B1462" t="s">
        <v>1795</v>
      </c>
    </row>
    <row r="1463" spans="1:2" x14ac:dyDescent="0.25">
      <c r="A1463" t="s">
        <v>139</v>
      </c>
      <c r="B1463" t="s">
        <v>2039</v>
      </c>
    </row>
    <row r="1464" spans="1:2" x14ac:dyDescent="0.25">
      <c r="A1464" t="s">
        <v>103</v>
      </c>
      <c r="B1464" t="s">
        <v>2454</v>
      </c>
    </row>
    <row r="1465" spans="1:2" x14ac:dyDescent="0.25">
      <c r="A1465" t="s">
        <v>1116</v>
      </c>
      <c r="B1465" t="s">
        <v>1796</v>
      </c>
    </row>
    <row r="1466" spans="1:2" x14ac:dyDescent="0.25">
      <c r="A1466" t="s">
        <v>697</v>
      </c>
      <c r="B1466" t="s">
        <v>1797</v>
      </c>
    </row>
    <row r="1467" spans="1:2" x14ac:dyDescent="0.25">
      <c r="A1467" t="s">
        <v>1117</v>
      </c>
      <c r="B1467" t="s">
        <v>1798</v>
      </c>
    </row>
    <row r="1468" spans="1:2" x14ac:dyDescent="0.25">
      <c r="A1468" t="s">
        <v>140</v>
      </c>
      <c r="B1468" t="s">
        <v>2040</v>
      </c>
    </row>
    <row r="1469" spans="1:2" x14ac:dyDescent="0.25">
      <c r="A1469" t="s">
        <v>106</v>
      </c>
      <c r="B1469" t="s">
        <v>2455</v>
      </c>
    </row>
    <row r="1470" spans="1:2" x14ac:dyDescent="0.25">
      <c r="A1470" t="s">
        <v>141</v>
      </c>
      <c r="B1470" t="s">
        <v>2041</v>
      </c>
    </row>
    <row r="1471" spans="1:2" x14ac:dyDescent="0.25">
      <c r="A1471" t="s">
        <v>107</v>
      </c>
      <c r="B1471" t="s">
        <v>2456</v>
      </c>
    </row>
    <row r="1472" spans="1:2" x14ac:dyDescent="0.25">
      <c r="A1472" t="s">
        <v>1118</v>
      </c>
      <c r="B1472" t="s">
        <v>2042</v>
      </c>
    </row>
    <row r="1473" spans="1:2" x14ac:dyDescent="0.25">
      <c r="A1473" t="s">
        <v>108</v>
      </c>
      <c r="B1473" t="s">
        <v>2457</v>
      </c>
    </row>
    <row r="1474" spans="1:2" x14ac:dyDescent="0.25">
      <c r="A1474" t="s">
        <v>1119</v>
      </c>
      <c r="B1474" t="s">
        <v>1799</v>
      </c>
    </row>
    <row r="1475" spans="1:2" x14ac:dyDescent="0.25">
      <c r="A1475" t="s">
        <v>1120</v>
      </c>
      <c r="B1475" t="s">
        <v>1800</v>
      </c>
    </row>
    <row r="1476" spans="1:2" x14ac:dyDescent="0.25">
      <c r="A1476" t="s">
        <v>1121</v>
      </c>
      <c r="B1476" t="s">
        <v>1801</v>
      </c>
    </row>
    <row r="1477" spans="1:2" x14ac:dyDescent="0.25">
      <c r="A1477" t="s">
        <v>698</v>
      </c>
      <c r="B1477" t="s">
        <v>2043</v>
      </c>
    </row>
    <row r="1478" spans="1:2" x14ac:dyDescent="0.25">
      <c r="A1478" t="s">
        <v>111</v>
      </c>
      <c r="B1478" t="s">
        <v>2458</v>
      </c>
    </row>
    <row r="1479" spans="1:2" x14ac:dyDescent="0.25">
      <c r="A1479" t="s">
        <v>1122</v>
      </c>
      <c r="B1479" t="s">
        <v>2044</v>
      </c>
    </row>
    <row r="1480" spans="1:2" x14ac:dyDescent="0.25">
      <c r="A1480" t="s">
        <v>112</v>
      </c>
      <c r="B1480" t="s">
        <v>2459</v>
      </c>
    </row>
    <row r="1481" spans="1:2" x14ac:dyDescent="0.25">
      <c r="A1481" t="s">
        <v>1123</v>
      </c>
      <c r="B1481" t="s">
        <v>2045</v>
      </c>
    </row>
    <row r="1482" spans="1:2" x14ac:dyDescent="0.25">
      <c r="A1482" t="s">
        <v>113</v>
      </c>
      <c r="B1482" t="s">
        <v>2460</v>
      </c>
    </row>
    <row r="1483" spans="1:2" x14ac:dyDescent="0.25">
      <c r="A1483" t="s">
        <v>52</v>
      </c>
    </row>
    <row r="1484" spans="1:2" x14ac:dyDescent="0.25">
      <c r="A1484" t="s">
        <v>36</v>
      </c>
    </row>
    <row r="1485" spans="1:2" x14ac:dyDescent="0.25">
      <c r="A1485" t="s">
        <v>37</v>
      </c>
    </row>
    <row r="1486" spans="1:2" x14ac:dyDescent="0.25">
      <c r="A1486" t="s">
        <v>38</v>
      </c>
      <c r="B1486" t="s">
        <v>60</v>
      </c>
    </row>
    <row r="1487" spans="1:2" x14ac:dyDescent="0.25">
      <c r="A1487" t="s">
        <v>40</v>
      </c>
      <c r="B1487" t="s">
        <v>41</v>
      </c>
    </row>
    <row r="1488" spans="1:2" x14ac:dyDescent="0.25">
      <c r="A1488" t="s">
        <v>42</v>
      </c>
      <c r="B1488" t="s">
        <v>1124</v>
      </c>
    </row>
    <row r="1489" spans="1:2" x14ac:dyDescent="0.25">
      <c r="A1489" t="s">
        <v>44</v>
      </c>
      <c r="B1489" t="s">
        <v>2367</v>
      </c>
    </row>
    <row r="1490" spans="1:2" x14ac:dyDescent="0.25">
      <c r="A1490" t="s">
        <v>34</v>
      </c>
      <c r="B1490" t="s">
        <v>45</v>
      </c>
    </row>
    <row r="1491" spans="1:2" x14ac:dyDescent="0.25">
      <c r="A1491" t="s">
        <v>46</v>
      </c>
    </row>
    <row r="1492" spans="1:2" x14ac:dyDescent="0.25">
      <c r="A1492" t="s">
        <v>47</v>
      </c>
    </row>
    <row r="1493" spans="1:2" x14ac:dyDescent="0.25">
      <c r="A1493" t="s">
        <v>0</v>
      </c>
    </row>
    <row r="1494" spans="1:2" x14ac:dyDescent="0.25">
      <c r="A1494" t="s">
        <v>48</v>
      </c>
      <c r="B1494" t="s">
        <v>2368</v>
      </c>
    </row>
    <row r="1495" spans="1:2" x14ac:dyDescent="0.25">
      <c r="A1495" t="s">
        <v>49</v>
      </c>
    </row>
    <row r="1496" spans="1:2" x14ac:dyDescent="0.25">
      <c r="A1496" t="s">
        <v>50</v>
      </c>
    </row>
    <row r="1497" spans="1:2" x14ac:dyDescent="0.25">
      <c r="A1497" t="s">
        <v>128</v>
      </c>
      <c r="B1497" t="s">
        <v>1805</v>
      </c>
    </row>
    <row r="1498" spans="1:2" x14ac:dyDescent="0.25">
      <c r="A1498" t="s">
        <v>129</v>
      </c>
      <c r="B1498" t="s">
        <v>2049</v>
      </c>
    </row>
    <row r="1499" spans="1:2" x14ac:dyDescent="0.25">
      <c r="A1499" t="s">
        <v>93</v>
      </c>
      <c r="B1499" t="s">
        <v>2500</v>
      </c>
    </row>
    <row r="1500" spans="1:2" x14ac:dyDescent="0.25">
      <c r="A1500" t="s">
        <v>132</v>
      </c>
      <c r="B1500" t="s">
        <v>1806</v>
      </c>
    </row>
    <row r="1501" spans="1:2" x14ac:dyDescent="0.25">
      <c r="A1501" t="s">
        <v>133</v>
      </c>
      <c r="B1501" t="s">
        <v>2050</v>
      </c>
    </row>
    <row r="1502" spans="1:2" x14ac:dyDescent="0.25">
      <c r="A1502" t="s">
        <v>94</v>
      </c>
      <c r="B1502" t="s">
        <v>2501</v>
      </c>
    </row>
    <row r="1503" spans="1:2" x14ac:dyDescent="0.25">
      <c r="A1503" t="s">
        <v>130</v>
      </c>
      <c r="B1503" t="s">
        <v>1807</v>
      </c>
    </row>
    <row r="1504" spans="1:2" x14ac:dyDescent="0.25">
      <c r="A1504" t="s">
        <v>131</v>
      </c>
      <c r="B1504" t="s">
        <v>2051</v>
      </c>
    </row>
    <row r="1505" spans="1:2" x14ac:dyDescent="0.25">
      <c r="A1505" t="s">
        <v>95</v>
      </c>
      <c r="B1505" t="s">
        <v>2502</v>
      </c>
    </row>
    <row r="1506" spans="1:2" x14ac:dyDescent="0.25">
      <c r="A1506" t="s">
        <v>134</v>
      </c>
      <c r="B1506" t="s">
        <v>1808</v>
      </c>
    </row>
    <row r="1507" spans="1:2" x14ac:dyDescent="0.25">
      <c r="A1507" t="s">
        <v>135</v>
      </c>
      <c r="B1507" t="s">
        <v>2052</v>
      </c>
    </row>
    <row r="1508" spans="1:2" x14ac:dyDescent="0.25">
      <c r="A1508" t="s">
        <v>96</v>
      </c>
      <c r="B1508" t="s">
        <v>2503</v>
      </c>
    </row>
    <row r="1509" spans="1:2" x14ac:dyDescent="0.25">
      <c r="A1509" t="s">
        <v>695</v>
      </c>
      <c r="B1509" t="s">
        <v>1809</v>
      </c>
    </row>
    <row r="1510" spans="1:2" x14ac:dyDescent="0.25">
      <c r="A1510" t="s">
        <v>153</v>
      </c>
      <c r="B1510" t="s">
        <v>2053</v>
      </c>
    </row>
    <row r="1511" spans="1:2" x14ac:dyDescent="0.25">
      <c r="A1511" t="s">
        <v>97</v>
      </c>
      <c r="B1511" t="s">
        <v>2504</v>
      </c>
    </row>
    <row r="1512" spans="1:2" x14ac:dyDescent="0.25">
      <c r="A1512" t="s">
        <v>696</v>
      </c>
      <c r="B1512" t="s">
        <v>1810</v>
      </c>
    </row>
    <row r="1513" spans="1:2" x14ac:dyDescent="0.25">
      <c r="A1513" t="s">
        <v>817</v>
      </c>
      <c r="B1513" t="s">
        <v>1811</v>
      </c>
    </row>
    <row r="1514" spans="1:2" x14ac:dyDescent="0.25">
      <c r="A1514" t="s">
        <v>1114</v>
      </c>
      <c r="B1514" t="s">
        <v>1812</v>
      </c>
    </row>
    <row r="1515" spans="1:2" x14ac:dyDescent="0.25">
      <c r="A1515" t="s">
        <v>154</v>
      </c>
      <c r="B1515" t="s">
        <v>2054</v>
      </c>
    </row>
    <row r="1516" spans="1:2" x14ac:dyDescent="0.25">
      <c r="A1516" t="s">
        <v>98</v>
      </c>
      <c r="B1516" t="s">
        <v>2505</v>
      </c>
    </row>
    <row r="1517" spans="1:2" x14ac:dyDescent="0.25">
      <c r="A1517" t="s">
        <v>299</v>
      </c>
      <c r="B1517" t="s">
        <v>2055</v>
      </c>
    </row>
    <row r="1518" spans="1:2" x14ac:dyDescent="0.25">
      <c r="A1518" t="s">
        <v>101</v>
      </c>
      <c r="B1518" t="s">
        <v>2506</v>
      </c>
    </row>
    <row r="1519" spans="1:2" x14ac:dyDescent="0.25">
      <c r="A1519" t="s">
        <v>138</v>
      </c>
      <c r="B1519" t="s">
        <v>2056</v>
      </c>
    </row>
    <row r="1520" spans="1:2" x14ac:dyDescent="0.25">
      <c r="A1520" t="s">
        <v>102</v>
      </c>
      <c r="B1520" t="s">
        <v>2507</v>
      </c>
    </row>
    <row r="1521" spans="1:2" x14ac:dyDescent="0.25">
      <c r="A1521" t="s">
        <v>1115</v>
      </c>
      <c r="B1521" t="s">
        <v>1813</v>
      </c>
    </row>
    <row r="1522" spans="1:2" x14ac:dyDescent="0.25">
      <c r="A1522" t="s">
        <v>139</v>
      </c>
      <c r="B1522" t="s">
        <v>2057</v>
      </c>
    </row>
    <row r="1523" spans="1:2" x14ac:dyDescent="0.25">
      <c r="A1523" t="s">
        <v>103</v>
      </c>
      <c r="B1523" t="s">
        <v>2508</v>
      </c>
    </row>
    <row r="1524" spans="1:2" x14ac:dyDescent="0.25">
      <c r="A1524" t="s">
        <v>52</v>
      </c>
    </row>
    <row r="1525" spans="1:2" x14ac:dyDescent="0.25">
      <c r="A1525" t="s">
        <v>36</v>
      </c>
    </row>
    <row r="1526" spans="1:2" x14ac:dyDescent="0.25">
      <c r="A1526" t="s">
        <v>37</v>
      </c>
    </row>
    <row r="1527" spans="1:2" x14ac:dyDescent="0.25">
      <c r="A1527" t="s">
        <v>38</v>
      </c>
      <c r="B1527" t="s">
        <v>60</v>
      </c>
    </row>
    <row r="1528" spans="1:2" x14ac:dyDescent="0.25">
      <c r="A1528" t="s">
        <v>40</v>
      </c>
      <c r="B1528" t="s">
        <v>41</v>
      </c>
    </row>
    <row r="1529" spans="1:2" x14ac:dyDescent="0.25">
      <c r="A1529" t="s">
        <v>42</v>
      </c>
      <c r="B1529" t="s">
        <v>1125</v>
      </c>
    </row>
    <row r="1530" spans="1:2" x14ac:dyDescent="0.25">
      <c r="A1530" t="s">
        <v>44</v>
      </c>
      <c r="B1530" t="s">
        <v>1126</v>
      </c>
    </row>
    <row r="1531" spans="1:2" x14ac:dyDescent="0.25">
      <c r="A1531" t="s">
        <v>34</v>
      </c>
      <c r="B1531" t="s">
        <v>45</v>
      </c>
    </row>
    <row r="1532" spans="1:2" x14ac:dyDescent="0.25">
      <c r="A1532" t="s">
        <v>46</v>
      </c>
    </row>
    <row r="1533" spans="1:2" x14ac:dyDescent="0.25">
      <c r="A1533" t="s">
        <v>47</v>
      </c>
    </row>
    <row r="1534" spans="1:2" x14ac:dyDescent="0.25">
      <c r="A1534" t="s">
        <v>0</v>
      </c>
    </row>
    <row r="1535" spans="1:2" x14ac:dyDescent="0.25">
      <c r="A1535" t="s">
        <v>48</v>
      </c>
      <c r="B1535" t="s">
        <v>690</v>
      </c>
    </row>
    <row r="1536" spans="1:2" x14ac:dyDescent="0.25">
      <c r="A1536" t="s">
        <v>49</v>
      </c>
    </row>
    <row r="1537" spans="1:2" x14ac:dyDescent="0.25">
      <c r="A1537" t="s">
        <v>50</v>
      </c>
    </row>
    <row r="1538" spans="1:2" x14ac:dyDescent="0.25">
      <c r="A1538" t="s">
        <v>128</v>
      </c>
      <c r="B1538" t="s">
        <v>1657</v>
      </c>
    </row>
    <row r="1539" spans="1:2" x14ac:dyDescent="0.25">
      <c r="A1539" t="s">
        <v>129</v>
      </c>
      <c r="B1539" t="s">
        <v>2077</v>
      </c>
    </row>
    <row r="1540" spans="1:2" x14ac:dyDescent="0.25">
      <c r="A1540" t="s">
        <v>93</v>
      </c>
      <c r="B1540" t="s">
        <v>2291</v>
      </c>
    </row>
    <row r="1541" spans="1:2" x14ac:dyDescent="0.25">
      <c r="A1541" t="s">
        <v>132</v>
      </c>
      <c r="B1541" t="s">
        <v>1658</v>
      </c>
    </row>
    <row r="1542" spans="1:2" x14ac:dyDescent="0.25">
      <c r="A1542" t="s">
        <v>133</v>
      </c>
      <c r="B1542" t="s">
        <v>2078</v>
      </c>
    </row>
    <row r="1543" spans="1:2" x14ac:dyDescent="0.25">
      <c r="A1543" t="s">
        <v>94</v>
      </c>
      <c r="B1543" t="s">
        <v>2292</v>
      </c>
    </row>
    <row r="1544" spans="1:2" x14ac:dyDescent="0.25">
      <c r="A1544" t="s">
        <v>130</v>
      </c>
      <c r="B1544" t="s">
        <v>1659</v>
      </c>
    </row>
    <row r="1545" spans="1:2" x14ac:dyDescent="0.25">
      <c r="A1545" t="s">
        <v>131</v>
      </c>
      <c r="B1545" t="s">
        <v>2079</v>
      </c>
    </row>
    <row r="1546" spans="1:2" x14ac:dyDescent="0.25">
      <c r="A1546" t="s">
        <v>95</v>
      </c>
      <c r="B1546" t="s">
        <v>2293</v>
      </c>
    </row>
    <row r="1547" spans="1:2" x14ac:dyDescent="0.25">
      <c r="A1547" t="s">
        <v>469</v>
      </c>
      <c r="B1547" t="s">
        <v>1660</v>
      </c>
    </row>
    <row r="1548" spans="1:2" x14ac:dyDescent="0.25">
      <c r="A1548" t="s">
        <v>920</v>
      </c>
      <c r="B1548" t="s">
        <v>2080</v>
      </c>
    </row>
    <row r="1549" spans="1:2" x14ac:dyDescent="0.25">
      <c r="A1549" t="s">
        <v>465</v>
      </c>
      <c r="B1549" t="s">
        <v>2294</v>
      </c>
    </row>
    <row r="1550" spans="1:2" x14ac:dyDescent="0.25">
      <c r="A1550" t="s">
        <v>471</v>
      </c>
      <c r="B1550" t="s">
        <v>1661</v>
      </c>
    </row>
    <row r="1551" spans="1:2" x14ac:dyDescent="0.25">
      <c r="A1551" t="s">
        <v>921</v>
      </c>
      <c r="B1551" t="s">
        <v>2081</v>
      </c>
    </row>
    <row r="1552" spans="1:2" x14ac:dyDescent="0.25">
      <c r="A1552" t="s">
        <v>964</v>
      </c>
      <c r="B1552" t="s">
        <v>2295</v>
      </c>
    </row>
    <row r="1553" spans="1:2" x14ac:dyDescent="0.25">
      <c r="A1553" t="s">
        <v>473</v>
      </c>
      <c r="B1553" t="s">
        <v>1662</v>
      </c>
    </row>
    <row r="1554" spans="1:2" x14ac:dyDescent="0.25">
      <c r="A1554" t="s">
        <v>922</v>
      </c>
      <c r="B1554" t="s">
        <v>2082</v>
      </c>
    </row>
    <row r="1555" spans="1:2" x14ac:dyDescent="0.25">
      <c r="A1555" t="s">
        <v>998</v>
      </c>
      <c r="B1555" t="s">
        <v>2296</v>
      </c>
    </row>
    <row r="1556" spans="1:2" x14ac:dyDescent="0.25">
      <c r="A1556" t="s">
        <v>52</v>
      </c>
    </row>
    <row r="1557" spans="1:2" x14ac:dyDescent="0.25">
      <c r="A1557" t="s">
        <v>36</v>
      </c>
    </row>
    <row r="1558" spans="1:2" x14ac:dyDescent="0.25">
      <c r="A1558" t="s">
        <v>37</v>
      </c>
    </row>
    <row r="1559" spans="1:2" x14ac:dyDescent="0.25">
      <c r="A1559" t="s">
        <v>38</v>
      </c>
      <c r="B1559" t="s">
        <v>39</v>
      </c>
    </row>
    <row r="1560" spans="1:2" x14ac:dyDescent="0.25">
      <c r="A1560" t="s">
        <v>40</v>
      </c>
      <c r="B1560" t="s">
        <v>41</v>
      </c>
    </row>
    <row r="1561" spans="1:2" x14ac:dyDescent="0.25">
      <c r="A1561" t="s">
        <v>42</v>
      </c>
      <c r="B1561" t="s">
        <v>1127</v>
      </c>
    </row>
    <row r="1562" spans="1:2" x14ac:dyDescent="0.25">
      <c r="A1562" t="s">
        <v>44</v>
      </c>
    </row>
    <row r="1563" spans="1:2" x14ac:dyDescent="0.25">
      <c r="A1563" t="s">
        <v>34</v>
      </c>
      <c r="B1563" t="s">
        <v>45</v>
      </c>
    </row>
    <row r="1564" spans="1:2" x14ac:dyDescent="0.25">
      <c r="A1564" t="s">
        <v>46</v>
      </c>
    </row>
    <row r="1565" spans="1:2" x14ac:dyDescent="0.25">
      <c r="A1565" t="s">
        <v>47</v>
      </c>
    </row>
    <row r="1566" spans="1:2" x14ac:dyDescent="0.25">
      <c r="A1566" t="s">
        <v>0</v>
      </c>
    </row>
    <row r="1567" spans="1:2" x14ac:dyDescent="0.25">
      <c r="A1567" t="s">
        <v>48</v>
      </c>
    </row>
    <row r="1568" spans="1:2" x14ac:dyDescent="0.25">
      <c r="A1568" t="s">
        <v>49</v>
      </c>
    </row>
    <row r="1569" spans="1:2" x14ac:dyDescent="0.25">
      <c r="A1569" t="s">
        <v>50</v>
      </c>
    </row>
    <row r="1570" spans="1:2" x14ac:dyDescent="0.25">
      <c r="A1570" t="s">
        <v>128</v>
      </c>
      <c r="B1570" t="s">
        <v>1513</v>
      </c>
    </row>
    <row r="1571" spans="1:2" x14ac:dyDescent="0.25">
      <c r="A1571" t="s">
        <v>129</v>
      </c>
      <c r="B1571" t="s">
        <v>1514</v>
      </c>
    </row>
    <row r="1572" spans="1:2" x14ac:dyDescent="0.25">
      <c r="A1572" t="s">
        <v>93</v>
      </c>
      <c r="B1572" t="s">
        <v>1957</v>
      </c>
    </row>
    <row r="1573" spans="1:2" x14ac:dyDescent="0.25">
      <c r="A1573" t="s">
        <v>132</v>
      </c>
      <c r="B1573" t="s">
        <v>1515</v>
      </c>
    </row>
    <row r="1574" spans="1:2" x14ac:dyDescent="0.25">
      <c r="A1574" t="s">
        <v>133</v>
      </c>
      <c r="B1574" t="s">
        <v>1584</v>
      </c>
    </row>
    <row r="1575" spans="1:2" x14ac:dyDescent="0.25">
      <c r="A1575" t="s">
        <v>130</v>
      </c>
      <c r="B1575" t="s">
        <v>1516</v>
      </c>
    </row>
    <row r="1576" spans="1:2" x14ac:dyDescent="0.25">
      <c r="A1576" t="s">
        <v>131</v>
      </c>
      <c r="B1576" t="s">
        <v>1585</v>
      </c>
    </row>
    <row r="1577" spans="1:2" x14ac:dyDescent="0.25">
      <c r="A1577" t="s">
        <v>134</v>
      </c>
      <c r="B1577" t="s">
        <v>1517</v>
      </c>
    </row>
    <row r="1578" spans="1:2" x14ac:dyDescent="0.25">
      <c r="A1578" t="s">
        <v>135</v>
      </c>
      <c r="B1578" t="s">
        <v>1586</v>
      </c>
    </row>
    <row r="1579" spans="1:2" x14ac:dyDescent="0.25">
      <c r="A1579" t="s">
        <v>695</v>
      </c>
      <c r="B1579" t="s">
        <v>1518</v>
      </c>
    </row>
    <row r="1580" spans="1:2" x14ac:dyDescent="0.25">
      <c r="A1580" t="s">
        <v>153</v>
      </c>
      <c r="B1580" t="s">
        <v>1587</v>
      </c>
    </row>
    <row r="1581" spans="1:2" x14ac:dyDescent="0.25">
      <c r="A1581" t="s">
        <v>94</v>
      </c>
      <c r="B1581" t="s">
        <v>1958</v>
      </c>
    </row>
    <row r="1582" spans="1:2" x14ac:dyDescent="0.25">
      <c r="A1582" t="s">
        <v>95</v>
      </c>
      <c r="B1582" t="s">
        <v>1959</v>
      </c>
    </row>
    <row r="1583" spans="1:2" x14ac:dyDescent="0.25">
      <c r="A1583" t="s">
        <v>96</v>
      </c>
      <c r="B1583" t="s">
        <v>1960</v>
      </c>
    </row>
    <row r="1584" spans="1:2" x14ac:dyDescent="0.25">
      <c r="A1584" t="s">
        <v>97</v>
      </c>
      <c r="B1584" t="s">
        <v>1961</v>
      </c>
    </row>
    <row r="1585" spans="1:2" x14ac:dyDescent="0.25">
      <c r="A1585" t="s">
        <v>54</v>
      </c>
      <c r="B1585" t="s">
        <v>2194</v>
      </c>
    </row>
    <row r="1586" spans="1:2" x14ac:dyDescent="0.25">
      <c r="A1586" t="s">
        <v>55</v>
      </c>
      <c r="B1586" t="s">
        <v>2195</v>
      </c>
    </row>
    <row r="1587" spans="1:2" x14ac:dyDescent="0.25">
      <c r="A1587" t="s">
        <v>56</v>
      </c>
      <c r="B1587" t="s">
        <v>2196</v>
      </c>
    </row>
    <row r="1588" spans="1:2" x14ac:dyDescent="0.25">
      <c r="A1588" t="s">
        <v>62</v>
      </c>
      <c r="B1588" t="s">
        <v>2197</v>
      </c>
    </row>
    <row r="1589" spans="1:2" x14ac:dyDescent="0.25">
      <c r="A1589" t="s">
        <v>99</v>
      </c>
      <c r="B1589" t="s">
        <v>2198</v>
      </c>
    </row>
    <row r="1590" spans="1:2" x14ac:dyDescent="0.25">
      <c r="A1590" t="s">
        <v>57</v>
      </c>
      <c r="B1590" t="s">
        <v>2639</v>
      </c>
    </row>
    <row r="1591" spans="1:2" x14ac:dyDescent="0.25">
      <c r="A1591" t="s">
        <v>58</v>
      </c>
      <c r="B1591" t="s">
        <v>2640</v>
      </c>
    </row>
    <row r="1592" spans="1:2" x14ac:dyDescent="0.25">
      <c r="A1592" t="s">
        <v>59</v>
      </c>
      <c r="B1592" t="s">
        <v>2641</v>
      </c>
    </row>
    <row r="1593" spans="1:2" x14ac:dyDescent="0.25">
      <c r="A1593" t="s">
        <v>558</v>
      </c>
      <c r="B1593" t="s">
        <v>2642</v>
      </c>
    </row>
    <row r="1594" spans="1:2" x14ac:dyDescent="0.25">
      <c r="A1594" t="s">
        <v>220</v>
      </c>
      <c r="B1594" t="s">
        <v>2643</v>
      </c>
    </row>
    <row r="1595" spans="1:2" x14ac:dyDescent="0.25">
      <c r="A1595" t="s">
        <v>52</v>
      </c>
    </row>
    <row r="1596" spans="1:2" x14ac:dyDescent="0.25">
      <c r="A1596" t="s">
        <v>36</v>
      </c>
    </row>
    <row r="1597" spans="1:2" x14ac:dyDescent="0.25">
      <c r="A1597" t="s">
        <v>37</v>
      </c>
    </row>
    <row r="1598" spans="1:2" x14ac:dyDescent="0.25">
      <c r="A1598" t="s">
        <v>38</v>
      </c>
      <c r="B1598" t="s">
        <v>39</v>
      </c>
    </row>
    <row r="1599" spans="1:2" x14ac:dyDescent="0.25">
      <c r="A1599" t="s">
        <v>40</v>
      </c>
      <c r="B1599" t="s">
        <v>41</v>
      </c>
    </row>
    <row r="1600" spans="1:2" x14ac:dyDescent="0.25">
      <c r="A1600" t="s">
        <v>42</v>
      </c>
      <c r="B1600" t="s">
        <v>1128</v>
      </c>
    </row>
    <row r="1601" spans="1:2" x14ac:dyDescent="0.25">
      <c r="A1601" t="s">
        <v>44</v>
      </c>
    </row>
    <row r="1602" spans="1:2" x14ac:dyDescent="0.25">
      <c r="A1602" t="s">
        <v>34</v>
      </c>
      <c r="B1602" t="s">
        <v>45</v>
      </c>
    </row>
    <row r="1603" spans="1:2" x14ac:dyDescent="0.25">
      <c r="A1603" t="s">
        <v>46</v>
      </c>
    </row>
    <row r="1604" spans="1:2" x14ac:dyDescent="0.25">
      <c r="A1604" t="s">
        <v>47</v>
      </c>
    </row>
    <row r="1605" spans="1:2" x14ac:dyDescent="0.25">
      <c r="A1605" t="s">
        <v>0</v>
      </c>
    </row>
    <row r="1606" spans="1:2" x14ac:dyDescent="0.25">
      <c r="A1606" t="s">
        <v>48</v>
      </c>
    </row>
    <row r="1607" spans="1:2" x14ac:dyDescent="0.25">
      <c r="A1607" t="s">
        <v>49</v>
      </c>
    </row>
    <row r="1608" spans="1:2" x14ac:dyDescent="0.25">
      <c r="A1608" t="s">
        <v>50</v>
      </c>
    </row>
    <row r="1609" spans="1:2" x14ac:dyDescent="0.25">
      <c r="A1609" t="s">
        <v>132</v>
      </c>
      <c r="B1609" t="s">
        <v>1130</v>
      </c>
    </row>
    <row r="1610" spans="1:2" x14ac:dyDescent="0.25">
      <c r="A1610" t="s">
        <v>133</v>
      </c>
      <c r="B1610" t="s">
        <v>1132</v>
      </c>
    </row>
    <row r="1611" spans="1:2" x14ac:dyDescent="0.25">
      <c r="A1611" t="s">
        <v>94</v>
      </c>
      <c r="B1611" t="s">
        <v>1134</v>
      </c>
    </row>
    <row r="1612" spans="1:2" x14ac:dyDescent="0.25">
      <c r="A1612" t="s">
        <v>55</v>
      </c>
      <c r="B1612" t="s">
        <v>1136</v>
      </c>
    </row>
    <row r="1613" spans="1:2" x14ac:dyDescent="0.25">
      <c r="A1613" t="s">
        <v>128</v>
      </c>
      <c r="B1613" t="s">
        <v>1129</v>
      </c>
    </row>
    <row r="1614" spans="1:2" x14ac:dyDescent="0.25">
      <c r="A1614" t="s">
        <v>129</v>
      </c>
      <c r="B1614" t="s">
        <v>1131</v>
      </c>
    </row>
    <row r="1615" spans="1:2" x14ac:dyDescent="0.25">
      <c r="A1615" t="s">
        <v>93</v>
      </c>
      <c r="B1615" t="s">
        <v>1133</v>
      </c>
    </row>
    <row r="1616" spans="1:2" x14ac:dyDescent="0.25">
      <c r="A1616" t="s">
        <v>54</v>
      </c>
      <c r="B1616" t="s">
        <v>1135</v>
      </c>
    </row>
    <row r="1617" spans="1:2" x14ac:dyDescent="0.25">
      <c r="A1617" t="s">
        <v>52</v>
      </c>
    </row>
    <row r="1618" spans="1:2" x14ac:dyDescent="0.25">
      <c r="A1618" t="s">
        <v>36</v>
      </c>
    </row>
    <row r="1619" spans="1:2" x14ac:dyDescent="0.25">
      <c r="A1619" t="s">
        <v>37</v>
      </c>
    </row>
    <row r="1620" spans="1:2" x14ac:dyDescent="0.25">
      <c r="A1620" t="s">
        <v>38</v>
      </c>
      <c r="B1620" t="s">
        <v>39</v>
      </c>
    </row>
    <row r="1621" spans="1:2" x14ac:dyDescent="0.25">
      <c r="A1621" t="s">
        <v>40</v>
      </c>
      <c r="B1621" t="s">
        <v>41</v>
      </c>
    </row>
    <row r="1622" spans="1:2" x14ac:dyDescent="0.25">
      <c r="A1622" t="s">
        <v>42</v>
      </c>
      <c r="B1622" t="s">
        <v>1137</v>
      </c>
    </row>
    <row r="1623" spans="1:2" x14ac:dyDescent="0.25">
      <c r="A1623" t="s">
        <v>44</v>
      </c>
    </row>
    <row r="1624" spans="1:2" x14ac:dyDescent="0.25">
      <c r="A1624" t="s">
        <v>34</v>
      </c>
      <c r="B1624" t="s">
        <v>45</v>
      </c>
    </row>
    <row r="1625" spans="1:2" x14ac:dyDescent="0.25">
      <c r="A1625" t="s">
        <v>46</v>
      </c>
    </row>
    <row r="1626" spans="1:2" x14ac:dyDescent="0.25">
      <c r="A1626" t="s">
        <v>47</v>
      </c>
    </row>
    <row r="1627" spans="1:2" x14ac:dyDescent="0.25">
      <c r="A1627" t="s">
        <v>0</v>
      </c>
    </row>
    <row r="1628" spans="1:2" x14ac:dyDescent="0.25">
      <c r="A1628" t="s">
        <v>48</v>
      </c>
    </row>
    <row r="1629" spans="1:2" x14ac:dyDescent="0.25">
      <c r="A1629" t="s">
        <v>49</v>
      </c>
    </row>
    <row r="1630" spans="1:2" x14ac:dyDescent="0.25">
      <c r="A1630" t="s">
        <v>50</v>
      </c>
    </row>
    <row r="1631" spans="1:2" x14ac:dyDescent="0.25">
      <c r="A1631" t="s">
        <v>132</v>
      </c>
      <c r="B1631" t="s">
        <v>1139</v>
      </c>
    </row>
    <row r="1632" spans="1:2" x14ac:dyDescent="0.25">
      <c r="A1632" t="s">
        <v>133</v>
      </c>
      <c r="B1632" t="s">
        <v>1141</v>
      </c>
    </row>
    <row r="1633" spans="1:2" x14ac:dyDescent="0.25">
      <c r="A1633" t="s">
        <v>94</v>
      </c>
      <c r="B1633" t="s">
        <v>1143</v>
      </c>
    </row>
    <row r="1634" spans="1:2" x14ac:dyDescent="0.25">
      <c r="A1634" t="s">
        <v>55</v>
      </c>
      <c r="B1634" t="s">
        <v>1145</v>
      </c>
    </row>
    <row r="1635" spans="1:2" x14ac:dyDescent="0.25">
      <c r="A1635" t="s">
        <v>58</v>
      </c>
      <c r="B1635" t="s">
        <v>1147</v>
      </c>
    </row>
    <row r="1636" spans="1:2" x14ac:dyDescent="0.25">
      <c r="A1636" t="s">
        <v>128</v>
      </c>
      <c r="B1636" t="s">
        <v>1138</v>
      </c>
    </row>
    <row r="1637" spans="1:2" x14ac:dyDescent="0.25">
      <c r="A1637" t="s">
        <v>129</v>
      </c>
      <c r="B1637" t="s">
        <v>1140</v>
      </c>
    </row>
    <row r="1638" spans="1:2" x14ac:dyDescent="0.25">
      <c r="A1638" t="s">
        <v>93</v>
      </c>
      <c r="B1638" t="s">
        <v>1142</v>
      </c>
    </row>
    <row r="1639" spans="1:2" x14ac:dyDescent="0.25">
      <c r="A1639" t="s">
        <v>54</v>
      </c>
      <c r="B1639" t="s">
        <v>1144</v>
      </c>
    </row>
    <row r="1640" spans="1:2" x14ac:dyDescent="0.25">
      <c r="A1640" t="s">
        <v>57</v>
      </c>
      <c r="B1640" t="s">
        <v>1146</v>
      </c>
    </row>
    <row r="1641" spans="1:2" x14ac:dyDescent="0.25">
      <c r="A1641" t="s">
        <v>52</v>
      </c>
    </row>
    <row r="1642" spans="1:2" x14ac:dyDescent="0.25">
      <c r="A1642" t="s">
        <v>36</v>
      </c>
    </row>
    <row r="1643" spans="1:2" x14ac:dyDescent="0.25">
      <c r="A1643" t="s">
        <v>37</v>
      </c>
    </row>
    <row r="1644" spans="1:2" x14ac:dyDescent="0.25">
      <c r="A1644" t="s">
        <v>38</v>
      </c>
      <c r="B1644" t="s">
        <v>39</v>
      </c>
    </row>
    <row r="1645" spans="1:2" x14ac:dyDescent="0.25">
      <c r="A1645" t="s">
        <v>40</v>
      </c>
      <c r="B1645" t="s">
        <v>41</v>
      </c>
    </row>
    <row r="1646" spans="1:2" x14ac:dyDescent="0.25">
      <c r="A1646" t="s">
        <v>42</v>
      </c>
      <c r="B1646" t="s">
        <v>1148</v>
      </c>
    </row>
    <row r="1647" spans="1:2" x14ac:dyDescent="0.25">
      <c r="A1647" t="s">
        <v>44</v>
      </c>
    </row>
    <row r="1648" spans="1:2" x14ac:dyDescent="0.25">
      <c r="A1648" t="s">
        <v>34</v>
      </c>
      <c r="B1648" t="s">
        <v>45</v>
      </c>
    </row>
    <row r="1649" spans="1:2" x14ac:dyDescent="0.25">
      <c r="A1649" t="s">
        <v>46</v>
      </c>
    </row>
    <row r="1650" spans="1:2" x14ac:dyDescent="0.25">
      <c r="A1650" t="s">
        <v>47</v>
      </c>
    </row>
    <row r="1651" spans="1:2" x14ac:dyDescent="0.25">
      <c r="A1651" t="s">
        <v>0</v>
      </c>
    </row>
    <row r="1652" spans="1:2" x14ac:dyDescent="0.25">
      <c r="A1652" t="s">
        <v>48</v>
      </c>
    </row>
    <row r="1653" spans="1:2" x14ac:dyDescent="0.25">
      <c r="A1653" t="s">
        <v>49</v>
      </c>
    </row>
    <row r="1654" spans="1:2" x14ac:dyDescent="0.25">
      <c r="A1654" t="s">
        <v>50</v>
      </c>
    </row>
    <row r="1655" spans="1:2" x14ac:dyDescent="0.25">
      <c r="A1655" t="s">
        <v>128</v>
      </c>
      <c r="B1655" t="s">
        <v>1149</v>
      </c>
    </row>
    <row r="1656" spans="1:2" x14ac:dyDescent="0.25">
      <c r="A1656" t="s">
        <v>129</v>
      </c>
      <c r="B1656" t="s">
        <v>1150</v>
      </c>
    </row>
    <row r="1657" spans="1:2" x14ac:dyDescent="0.25">
      <c r="A1657" t="s">
        <v>93</v>
      </c>
      <c r="B1657" t="s">
        <v>1151</v>
      </c>
    </row>
    <row r="1658" spans="1:2" x14ac:dyDescent="0.25">
      <c r="A1658" t="s">
        <v>54</v>
      </c>
      <c r="B1658" t="s">
        <v>1152</v>
      </c>
    </row>
    <row r="1659" spans="1:2" x14ac:dyDescent="0.25">
      <c r="A1659" t="s">
        <v>132</v>
      </c>
      <c r="B1659" t="s">
        <v>1153</v>
      </c>
    </row>
    <row r="1660" spans="1:2" x14ac:dyDescent="0.25">
      <c r="A1660" t="s">
        <v>133</v>
      </c>
      <c r="B1660" t="s">
        <v>1154</v>
      </c>
    </row>
    <row r="1661" spans="1:2" x14ac:dyDescent="0.25">
      <c r="A1661" t="s">
        <v>94</v>
      </c>
      <c r="B1661" t="s">
        <v>1155</v>
      </c>
    </row>
    <row r="1662" spans="1:2" x14ac:dyDescent="0.25">
      <c r="A1662" t="s">
        <v>55</v>
      </c>
      <c r="B1662" t="s">
        <v>1156</v>
      </c>
    </row>
    <row r="1663" spans="1:2" x14ac:dyDescent="0.25">
      <c r="A1663" t="s">
        <v>95</v>
      </c>
      <c r="B1663" t="s">
        <v>1142</v>
      </c>
    </row>
    <row r="1664" spans="1:2" x14ac:dyDescent="0.25">
      <c r="A1664" t="s">
        <v>96</v>
      </c>
      <c r="B1664" t="s">
        <v>1144</v>
      </c>
    </row>
    <row r="1665" spans="1:2" x14ac:dyDescent="0.25">
      <c r="A1665" t="s">
        <v>97</v>
      </c>
      <c r="B1665" t="s">
        <v>1146</v>
      </c>
    </row>
    <row r="1666" spans="1:2" x14ac:dyDescent="0.25">
      <c r="A1666" t="s">
        <v>52</v>
      </c>
    </row>
    <row r="1667" spans="1:2" x14ac:dyDescent="0.25">
      <c r="A1667" t="s">
        <v>36</v>
      </c>
    </row>
    <row r="1668" spans="1:2" x14ac:dyDescent="0.25">
      <c r="A1668" t="s">
        <v>37</v>
      </c>
    </row>
    <row r="1669" spans="1:2" x14ac:dyDescent="0.25">
      <c r="A1669" t="s">
        <v>38</v>
      </c>
      <c r="B1669" t="s">
        <v>39</v>
      </c>
    </row>
    <row r="1670" spans="1:2" x14ac:dyDescent="0.25">
      <c r="A1670" t="s">
        <v>40</v>
      </c>
      <c r="B1670" t="s">
        <v>41</v>
      </c>
    </row>
    <row r="1671" spans="1:2" x14ac:dyDescent="0.25">
      <c r="A1671" t="s">
        <v>42</v>
      </c>
      <c r="B1671" t="s">
        <v>1157</v>
      </c>
    </row>
    <row r="1672" spans="1:2" x14ac:dyDescent="0.25">
      <c r="A1672" t="s">
        <v>44</v>
      </c>
    </row>
    <row r="1673" spans="1:2" x14ac:dyDescent="0.25">
      <c r="A1673" t="s">
        <v>34</v>
      </c>
      <c r="B1673" t="s">
        <v>45</v>
      </c>
    </row>
    <row r="1674" spans="1:2" x14ac:dyDescent="0.25">
      <c r="A1674" t="s">
        <v>46</v>
      </c>
    </row>
    <row r="1675" spans="1:2" x14ac:dyDescent="0.25">
      <c r="A1675" t="s">
        <v>47</v>
      </c>
    </row>
    <row r="1676" spans="1:2" x14ac:dyDescent="0.25">
      <c r="A1676" t="s">
        <v>0</v>
      </c>
    </row>
    <row r="1677" spans="1:2" x14ac:dyDescent="0.25">
      <c r="A1677" t="s">
        <v>48</v>
      </c>
    </row>
    <row r="1678" spans="1:2" x14ac:dyDescent="0.25">
      <c r="A1678" t="s">
        <v>49</v>
      </c>
    </row>
    <row r="1679" spans="1:2" x14ac:dyDescent="0.25">
      <c r="A1679" t="s">
        <v>50</v>
      </c>
    </row>
    <row r="1680" spans="1:2" x14ac:dyDescent="0.25">
      <c r="A1680" t="s">
        <v>129</v>
      </c>
      <c r="B1680" t="s">
        <v>1523</v>
      </c>
    </row>
    <row r="1681" spans="1:2" x14ac:dyDescent="0.25">
      <c r="A1681" t="s">
        <v>93</v>
      </c>
      <c r="B1681" t="s">
        <v>1684</v>
      </c>
    </row>
    <row r="1682" spans="1:2" x14ac:dyDescent="0.25">
      <c r="A1682" t="s">
        <v>54</v>
      </c>
      <c r="B1682" t="s">
        <v>2104</v>
      </c>
    </row>
    <row r="1683" spans="1:2" x14ac:dyDescent="0.25">
      <c r="A1683" t="s">
        <v>133</v>
      </c>
      <c r="B1683" t="s">
        <v>1524</v>
      </c>
    </row>
    <row r="1684" spans="1:2" x14ac:dyDescent="0.25">
      <c r="A1684" t="s">
        <v>131</v>
      </c>
      <c r="B1684" t="s">
        <v>1525</v>
      </c>
    </row>
    <row r="1685" spans="1:2" x14ac:dyDescent="0.25">
      <c r="A1685" t="s">
        <v>135</v>
      </c>
      <c r="B1685" t="s">
        <v>1526</v>
      </c>
    </row>
    <row r="1686" spans="1:2" x14ac:dyDescent="0.25">
      <c r="A1686" t="s">
        <v>94</v>
      </c>
      <c r="B1686" t="s">
        <v>1685</v>
      </c>
    </row>
    <row r="1687" spans="1:2" x14ac:dyDescent="0.25">
      <c r="A1687" t="s">
        <v>55</v>
      </c>
      <c r="B1687" t="s">
        <v>2105</v>
      </c>
    </row>
    <row r="1688" spans="1:2" x14ac:dyDescent="0.25">
      <c r="A1688" t="s">
        <v>95</v>
      </c>
      <c r="B1688" t="s">
        <v>1686</v>
      </c>
    </row>
    <row r="1689" spans="1:2" x14ac:dyDescent="0.25">
      <c r="A1689" t="s">
        <v>56</v>
      </c>
      <c r="B1689" t="s">
        <v>2106</v>
      </c>
    </row>
    <row r="1690" spans="1:2" x14ac:dyDescent="0.25">
      <c r="A1690" t="s">
        <v>96</v>
      </c>
      <c r="B1690" t="s">
        <v>1687</v>
      </c>
    </row>
    <row r="1691" spans="1:2" x14ac:dyDescent="0.25">
      <c r="A1691" t="s">
        <v>62</v>
      </c>
      <c r="B1691" t="s">
        <v>2107</v>
      </c>
    </row>
    <row r="1692" spans="1:2" x14ac:dyDescent="0.25">
      <c r="A1692" t="s">
        <v>153</v>
      </c>
      <c r="B1692" t="s">
        <v>1527</v>
      </c>
    </row>
    <row r="1693" spans="1:2" x14ac:dyDescent="0.25">
      <c r="A1693" t="s">
        <v>154</v>
      </c>
      <c r="B1693" t="s">
        <v>1528</v>
      </c>
    </row>
    <row r="1694" spans="1:2" x14ac:dyDescent="0.25">
      <c r="A1694" t="s">
        <v>299</v>
      </c>
      <c r="B1694" t="s">
        <v>1529</v>
      </c>
    </row>
    <row r="1695" spans="1:2" x14ac:dyDescent="0.25">
      <c r="A1695" t="s">
        <v>97</v>
      </c>
      <c r="B1695" t="s">
        <v>1688</v>
      </c>
    </row>
    <row r="1696" spans="1:2" x14ac:dyDescent="0.25">
      <c r="A1696" t="s">
        <v>99</v>
      </c>
      <c r="B1696" t="s">
        <v>2108</v>
      </c>
    </row>
    <row r="1697" spans="1:2" x14ac:dyDescent="0.25">
      <c r="A1697" t="s">
        <v>98</v>
      </c>
      <c r="B1697" t="s">
        <v>1689</v>
      </c>
    </row>
    <row r="1698" spans="1:2" x14ac:dyDescent="0.25">
      <c r="A1698" t="s">
        <v>100</v>
      </c>
      <c r="B1698" t="s">
        <v>2109</v>
      </c>
    </row>
    <row r="1699" spans="1:2" x14ac:dyDescent="0.25">
      <c r="A1699" t="s">
        <v>101</v>
      </c>
      <c r="B1699" t="s">
        <v>1690</v>
      </c>
    </row>
    <row r="1700" spans="1:2" x14ac:dyDescent="0.25">
      <c r="A1700" t="s">
        <v>63</v>
      </c>
      <c r="B1700" t="s">
        <v>2110</v>
      </c>
    </row>
    <row r="1701" spans="1:2" x14ac:dyDescent="0.25">
      <c r="A1701" t="s">
        <v>138</v>
      </c>
      <c r="B1701" t="s">
        <v>1530</v>
      </c>
    </row>
    <row r="1702" spans="1:2" x14ac:dyDescent="0.25">
      <c r="A1702" t="s">
        <v>139</v>
      </c>
      <c r="B1702" t="s">
        <v>1531</v>
      </c>
    </row>
    <row r="1703" spans="1:2" x14ac:dyDescent="0.25">
      <c r="A1703" t="s">
        <v>140</v>
      </c>
      <c r="B1703" t="s">
        <v>1532</v>
      </c>
    </row>
    <row r="1704" spans="1:2" x14ac:dyDescent="0.25">
      <c r="A1704" t="s">
        <v>102</v>
      </c>
      <c r="B1704" t="s">
        <v>1816</v>
      </c>
    </row>
    <row r="1705" spans="1:2" x14ac:dyDescent="0.25">
      <c r="A1705" t="s">
        <v>104</v>
      </c>
      <c r="B1705" t="s">
        <v>2111</v>
      </c>
    </row>
    <row r="1706" spans="1:2" x14ac:dyDescent="0.25">
      <c r="A1706" t="s">
        <v>103</v>
      </c>
      <c r="B1706" t="s">
        <v>1817</v>
      </c>
    </row>
    <row r="1707" spans="1:2" x14ac:dyDescent="0.25">
      <c r="A1707" t="s">
        <v>105</v>
      </c>
      <c r="B1707" t="s">
        <v>2112</v>
      </c>
    </row>
    <row r="1708" spans="1:2" x14ac:dyDescent="0.25">
      <c r="A1708" t="s">
        <v>106</v>
      </c>
      <c r="B1708" t="s">
        <v>1818</v>
      </c>
    </row>
    <row r="1709" spans="1:2" x14ac:dyDescent="0.25">
      <c r="A1709" t="s">
        <v>64</v>
      </c>
      <c r="B1709" t="s">
        <v>2113</v>
      </c>
    </row>
    <row r="1710" spans="1:2" x14ac:dyDescent="0.25">
      <c r="A1710" t="s">
        <v>141</v>
      </c>
      <c r="B1710" t="s">
        <v>1533</v>
      </c>
    </row>
    <row r="1711" spans="1:2" x14ac:dyDescent="0.25">
      <c r="A1711" t="s">
        <v>1118</v>
      </c>
      <c r="B1711" t="s">
        <v>1534</v>
      </c>
    </row>
    <row r="1712" spans="1:2" x14ac:dyDescent="0.25">
      <c r="A1712" t="s">
        <v>698</v>
      </c>
      <c r="B1712" t="s">
        <v>1535</v>
      </c>
    </row>
    <row r="1713" spans="1:2" x14ac:dyDescent="0.25">
      <c r="A1713" t="s">
        <v>107</v>
      </c>
      <c r="B1713" t="s">
        <v>1691</v>
      </c>
    </row>
    <row r="1714" spans="1:2" x14ac:dyDescent="0.25">
      <c r="A1714" t="s">
        <v>109</v>
      </c>
      <c r="B1714" t="s">
        <v>2114</v>
      </c>
    </row>
    <row r="1715" spans="1:2" x14ac:dyDescent="0.25">
      <c r="A1715" t="s">
        <v>108</v>
      </c>
      <c r="B1715" t="s">
        <v>1692</v>
      </c>
    </row>
    <row r="1716" spans="1:2" x14ac:dyDescent="0.25">
      <c r="A1716" t="s">
        <v>110</v>
      </c>
      <c r="B1716" t="s">
        <v>2115</v>
      </c>
    </row>
    <row r="1717" spans="1:2" x14ac:dyDescent="0.25">
      <c r="A1717" t="s">
        <v>111</v>
      </c>
      <c r="B1717" t="s">
        <v>1693</v>
      </c>
    </row>
    <row r="1718" spans="1:2" x14ac:dyDescent="0.25">
      <c r="A1718" t="s">
        <v>65</v>
      </c>
      <c r="B1718" t="s">
        <v>2116</v>
      </c>
    </row>
    <row r="1719" spans="1:2" x14ac:dyDescent="0.25">
      <c r="A1719" t="s">
        <v>1122</v>
      </c>
      <c r="B1719" t="s">
        <v>1536</v>
      </c>
    </row>
    <row r="1720" spans="1:2" x14ac:dyDescent="0.25">
      <c r="A1720" t="s">
        <v>1123</v>
      </c>
      <c r="B1720" t="s">
        <v>1537</v>
      </c>
    </row>
    <row r="1721" spans="1:2" x14ac:dyDescent="0.25">
      <c r="A1721" t="s">
        <v>1158</v>
      </c>
      <c r="B1721" t="s">
        <v>1538</v>
      </c>
    </row>
    <row r="1722" spans="1:2" x14ac:dyDescent="0.25">
      <c r="A1722" t="s">
        <v>112</v>
      </c>
      <c r="B1722" t="s">
        <v>1819</v>
      </c>
    </row>
    <row r="1723" spans="1:2" x14ac:dyDescent="0.25">
      <c r="A1723" t="s">
        <v>114</v>
      </c>
      <c r="B1723" t="s">
        <v>2117</v>
      </c>
    </row>
    <row r="1724" spans="1:2" x14ac:dyDescent="0.25">
      <c r="A1724" t="s">
        <v>113</v>
      </c>
      <c r="B1724" t="s">
        <v>1820</v>
      </c>
    </row>
    <row r="1725" spans="1:2" x14ac:dyDescent="0.25">
      <c r="A1725" t="s">
        <v>115</v>
      </c>
      <c r="B1725" t="s">
        <v>2118</v>
      </c>
    </row>
    <row r="1726" spans="1:2" x14ac:dyDescent="0.25">
      <c r="A1726" t="s">
        <v>116</v>
      </c>
      <c r="B1726" t="s">
        <v>1821</v>
      </c>
    </row>
    <row r="1727" spans="1:2" x14ac:dyDescent="0.25">
      <c r="A1727" t="s">
        <v>66</v>
      </c>
      <c r="B1727" t="s">
        <v>2119</v>
      </c>
    </row>
    <row r="1728" spans="1:2" x14ac:dyDescent="0.25">
      <c r="A1728" t="s">
        <v>1159</v>
      </c>
      <c r="B1728" t="s">
        <v>1539</v>
      </c>
    </row>
    <row r="1729" spans="1:2" x14ac:dyDescent="0.25">
      <c r="A1729" t="s">
        <v>1160</v>
      </c>
      <c r="B1729" t="s">
        <v>1540</v>
      </c>
    </row>
    <row r="1730" spans="1:2" x14ac:dyDescent="0.25">
      <c r="A1730" t="s">
        <v>1161</v>
      </c>
      <c r="B1730" t="s">
        <v>1541</v>
      </c>
    </row>
    <row r="1731" spans="1:2" x14ac:dyDescent="0.25">
      <c r="A1731" t="s">
        <v>117</v>
      </c>
      <c r="B1731" t="s">
        <v>1694</v>
      </c>
    </row>
    <row r="1732" spans="1:2" x14ac:dyDescent="0.25">
      <c r="A1732" t="s">
        <v>119</v>
      </c>
      <c r="B1732" t="s">
        <v>2120</v>
      </c>
    </row>
    <row r="1733" spans="1:2" x14ac:dyDescent="0.25">
      <c r="A1733" t="s">
        <v>118</v>
      </c>
      <c r="B1733" t="s">
        <v>1695</v>
      </c>
    </row>
    <row r="1734" spans="1:2" x14ac:dyDescent="0.25">
      <c r="A1734" t="s">
        <v>120</v>
      </c>
      <c r="B1734" t="s">
        <v>2121</v>
      </c>
    </row>
    <row r="1735" spans="1:2" x14ac:dyDescent="0.25">
      <c r="A1735" t="s">
        <v>121</v>
      </c>
      <c r="B1735" t="s">
        <v>1696</v>
      </c>
    </row>
    <row r="1736" spans="1:2" x14ac:dyDescent="0.25">
      <c r="A1736" t="s">
        <v>708</v>
      </c>
      <c r="B1736" t="s">
        <v>2122</v>
      </c>
    </row>
    <row r="1737" spans="1:2" x14ac:dyDescent="0.25">
      <c r="A1737" t="s">
        <v>57</v>
      </c>
      <c r="B1737" t="s">
        <v>2530</v>
      </c>
    </row>
    <row r="1738" spans="1:2" x14ac:dyDescent="0.25">
      <c r="A1738" t="s">
        <v>58</v>
      </c>
      <c r="B1738" t="s">
        <v>2531</v>
      </c>
    </row>
    <row r="1739" spans="1:2" x14ac:dyDescent="0.25">
      <c r="A1739" t="s">
        <v>59</v>
      </c>
      <c r="B1739" t="s">
        <v>2532</v>
      </c>
    </row>
    <row r="1740" spans="1:2" x14ac:dyDescent="0.25">
      <c r="A1740" t="s">
        <v>558</v>
      </c>
      <c r="B1740" t="s">
        <v>2533</v>
      </c>
    </row>
    <row r="1741" spans="1:2" x14ac:dyDescent="0.25">
      <c r="A1741" t="s">
        <v>220</v>
      </c>
      <c r="B1741" t="s">
        <v>2534</v>
      </c>
    </row>
    <row r="1742" spans="1:2" x14ac:dyDescent="0.25">
      <c r="A1742" t="s">
        <v>221</v>
      </c>
      <c r="B1742" t="s">
        <v>2535</v>
      </c>
    </row>
    <row r="1743" spans="1:2" x14ac:dyDescent="0.25">
      <c r="A1743" t="s">
        <v>579</v>
      </c>
      <c r="B1743" t="s">
        <v>2536</v>
      </c>
    </row>
    <row r="1744" spans="1:2" x14ac:dyDescent="0.25">
      <c r="A1744" t="s">
        <v>700</v>
      </c>
      <c r="B1744" t="s">
        <v>2540</v>
      </c>
    </row>
    <row r="1745" spans="1:2" x14ac:dyDescent="0.25">
      <c r="A1745" t="s">
        <v>701</v>
      </c>
      <c r="B1745" t="s">
        <v>2541</v>
      </c>
    </row>
    <row r="1746" spans="1:2" x14ac:dyDescent="0.25">
      <c r="A1746" t="s">
        <v>702</v>
      </c>
      <c r="B1746" t="s">
        <v>2542</v>
      </c>
    </row>
    <row r="1747" spans="1:2" x14ac:dyDescent="0.25">
      <c r="A1747" t="s">
        <v>706</v>
      </c>
      <c r="B1747" t="s">
        <v>2546</v>
      </c>
    </row>
    <row r="1748" spans="1:2" x14ac:dyDescent="0.25">
      <c r="A1748" t="s">
        <v>707</v>
      </c>
      <c r="B1748" t="s">
        <v>2547</v>
      </c>
    </row>
    <row r="1749" spans="1:2" x14ac:dyDescent="0.25">
      <c r="A1749" t="s">
        <v>709</v>
      </c>
      <c r="B1749" t="s">
        <v>2548</v>
      </c>
    </row>
    <row r="1750" spans="1:2" x14ac:dyDescent="0.25">
      <c r="A1750" t="s">
        <v>580</v>
      </c>
      <c r="B1750" t="s">
        <v>2537</v>
      </c>
    </row>
    <row r="1751" spans="1:2" x14ac:dyDescent="0.25">
      <c r="A1751" t="s">
        <v>581</v>
      </c>
      <c r="B1751" t="s">
        <v>2538</v>
      </c>
    </row>
    <row r="1752" spans="1:2" x14ac:dyDescent="0.25">
      <c r="A1752" t="s">
        <v>699</v>
      </c>
      <c r="B1752" t="s">
        <v>2539</v>
      </c>
    </row>
    <row r="1753" spans="1:2" x14ac:dyDescent="0.25">
      <c r="A1753" t="s">
        <v>703</v>
      </c>
      <c r="B1753" t="s">
        <v>2543</v>
      </c>
    </row>
    <row r="1754" spans="1:2" x14ac:dyDescent="0.25">
      <c r="A1754" t="s">
        <v>704</v>
      </c>
      <c r="B1754" t="s">
        <v>2544</v>
      </c>
    </row>
    <row r="1755" spans="1:2" x14ac:dyDescent="0.25">
      <c r="A1755" t="s">
        <v>705</v>
      </c>
      <c r="B1755" t="s">
        <v>2545</v>
      </c>
    </row>
    <row r="1756" spans="1:2" x14ac:dyDescent="0.25">
      <c r="A1756" t="s">
        <v>52</v>
      </c>
    </row>
    <row r="1757" spans="1:2" x14ac:dyDescent="0.25">
      <c r="A1757" t="s">
        <v>36</v>
      </c>
    </row>
    <row r="1758" spans="1:2" x14ac:dyDescent="0.25">
      <c r="A1758" t="s">
        <v>37</v>
      </c>
    </row>
    <row r="1759" spans="1:2" x14ac:dyDescent="0.25">
      <c r="A1759" t="s">
        <v>38</v>
      </c>
      <c r="B1759" t="s">
        <v>39</v>
      </c>
    </row>
    <row r="1760" spans="1:2" x14ac:dyDescent="0.25">
      <c r="A1760" t="s">
        <v>40</v>
      </c>
      <c r="B1760" t="s">
        <v>41</v>
      </c>
    </row>
    <row r="1761" spans="1:2" x14ac:dyDescent="0.25">
      <c r="A1761" t="s">
        <v>42</v>
      </c>
      <c r="B1761" t="s">
        <v>1162</v>
      </c>
    </row>
    <row r="1762" spans="1:2" x14ac:dyDescent="0.25">
      <c r="A1762" t="s">
        <v>44</v>
      </c>
    </row>
    <row r="1763" spans="1:2" x14ac:dyDescent="0.25">
      <c r="A1763" t="s">
        <v>34</v>
      </c>
      <c r="B1763" t="s">
        <v>45</v>
      </c>
    </row>
    <row r="1764" spans="1:2" x14ac:dyDescent="0.25">
      <c r="A1764" t="s">
        <v>46</v>
      </c>
    </row>
    <row r="1765" spans="1:2" x14ac:dyDescent="0.25">
      <c r="A1765" t="s">
        <v>47</v>
      </c>
    </row>
    <row r="1766" spans="1:2" x14ac:dyDescent="0.25">
      <c r="A1766" t="s">
        <v>0</v>
      </c>
    </row>
    <row r="1767" spans="1:2" x14ac:dyDescent="0.25">
      <c r="A1767" t="s">
        <v>48</v>
      </c>
    </row>
    <row r="1768" spans="1:2" x14ac:dyDescent="0.25">
      <c r="A1768" t="s">
        <v>49</v>
      </c>
    </row>
    <row r="1769" spans="1:2" x14ac:dyDescent="0.25">
      <c r="A1769" t="s">
        <v>50</v>
      </c>
    </row>
    <row r="1770" spans="1:2" x14ac:dyDescent="0.25">
      <c r="A1770" t="s">
        <v>118</v>
      </c>
      <c r="B1770" t="s">
        <v>1833</v>
      </c>
    </row>
    <row r="1771" spans="1:2" x14ac:dyDescent="0.25">
      <c r="A1771" t="s">
        <v>120</v>
      </c>
      <c r="B1771" t="s">
        <v>2150</v>
      </c>
    </row>
    <row r="1772" spans="1:2" x14ac:dyDescent="0.25">
      <c r="A1772" t="s">
        <v>117</v>
      </c>
      <c r="B1772" t="s">
        <v>1832</v>
      </c>
    </row>
    <row r="1773" spans="1:2" x14ac:dyDescent="0.25">
      <c r="A1773" t="s">
        <v>119</v>
      </c>
      <c r="B1773" t="s">
        <v>2149</v>
      </c>
    </row>
    <row r="1774" spans="1:2" x14ac:dyDescent="0.25">
      <c r="A1774" t="s">
        <v>116</v>
      </c>
      <c r="B1774" t="s">
        <v>1831</v>
      </c>
    </row>
    <row r="1775" spans="1:2" x14ac:dyDescent="0.25">
      <c r="A1775" t="s">
        <v>66</v>
      </c>
      <c r="B1775" t="s">
        <v>2148</v>
      </c>
    </row>
    <row r="1776" spans="1:2" x14ac:dyDescent="0.25">
      <c r="A1776" t="s">
        <v>113</v>
      </c>
      <c r="B1776" t="s">
        <v>1830</v>
      </c>
    </row>
    <row r="1777" spans="1:2" x14ac:dyDescent="0.25">
      <c r="A1777" t="s">
        <v>115</v>
      </c>
      <c r="B1777" t="s">
        <v>2147</v>
      </c>
    </row>
    <row r="1778" spans="1:2" x14ac:dyDescent="0.25">
      <c r="A1778" t="s">
        <v>112</v>
      </c>
      <c r="B1778" t="s">
        <v>1829</v>
      </c>
    </row>
    <row r="1779" spans="1:2" x14ac:dyDescent="0.25">
      <c r="A1779" t="s">
        <v>114</v>
      </c>
      <c r="B1779" t="s">
        <v>2146</v>
      </c>
    </row>
    <row r="1780" spans="1:2" x14ac:dyDescent="0.25">
      <c r="A1780" t="s">
        <v>111</v>
      </c>
      <c r="B1780" t="s">
        <v>1828</v>
      </c>
    </row>
    <row r="1781" spans="1:2" x14ac:dyDescent="0.25">
      <c r="A1781" t="s">
        <v>65</v>
      </c>
      <c r="B1781" t="s">
        <v>2145</v>
      </c>
    </row>
    <row r="1782" spans="1:2" x14ac:dyDescent="0.25">
      <c r="A1782" t="s">
        <v>108</v>
      </c>
      <c r="B1782" t="s">
        <v>1827</v>
      </c>
    </row>
    <row r="1783" spans="1:2" x14ac:dyDescent="0.25">
      <c r="A1783" t="s">
        <v>110</v>
      </c>
      <c r="B1783" t="s">
        <v>2144</v>
      </c>
    </row>
    <row r="1784" spans="1:2" x14ac:dyDescent="0.25">
      <c r="A1784" t="s">
        <v>107</v>
      </c>
      <c r="B1784" t="s">
        <v>1826</v>
      </c>
    </row>
    <row r="1785" spans="1:2" x14ac:dyDescent="0.25">
      <c r="A1785" t="s">
        <v>109</v>
      </c>
      <c r="B1785" t="s">
        <v>2143</v>
      </c>
    </row>
    <row r="1786" spans="1:2" x14ac:dyDescent="0.25">
      <c r="A1786" t="s">
        <v>106</v>
      </c>
      <c r="B1786" t="s">
        <v>1825</v>
      </c>
    </row>
    <row r="1787" spans="1:2" x14ac:dyDescent="0.25">
      <c r="A1787" t="s">
        <v>64</v>
      </c>
      <c r="B1787" t="s">
        <v>2142</v>
      </c>
    </row>
    <row r="1788" spans="1:2" x14ac:dyDescent="0.25">
      <c r="A1788" t="s">
        <v>103</v>
      </c>
      <c r="B1788" t="s">
        <v>1712</v>
      </c>
    </row>
    <row r="1789" spans="1:2" x14ac:dyDescent="0.25">
      <c r="A1789" t="s">
        <v>105</v>
      </c>
      <c r="B1789" t="s">
        <v>2141</v>
      </c>
    </row>
    <row r="1790" spans="1:2" x14ac:dyDescent="0.25">
      <c r="A1790" t="s">
        <v>102</v>
      </c>
      <c r="B1790" t="s">
        <v>1711</v>
      </c>
    </row>
    <row r="1791" spans="1:2" x14ac:dyDescent="0.25">
      <c r="A1791" t="s">
        <v>104</v>
      </c>
      <c r="B1791" t="s">
        <v>2140</v>
      </c>
    </row>
    <row r="1792" spans="1:2" x14ac:dyDescent="0.25">
      <c r="A1792" t="s">
        <v>101</v>
      </c>
      <c r="B1792" t="s">
        <v>1710</v>
      </c>
    </row>
    <row r="1793" spans="1:2" x14ac:dyDescent="0.25">
      <c r="A1793" t="s">
        <v>63</v>
      </c>
      <c r="B1793" t="s">
        <v>2139</v>
      </c>
    </row>
    <row r="1794" spans="1:2" x14ac:dyDescent="0.25">
      <c r="A1794" t="s">
        <v>95</v>
      </c>
      <c r="B1794" t="s">
        <v>1824</v>
      </c>
    </row>
    <row r="1795" spans="1:2" x14ac:dyDescent="0.25">
      <c r="A1795" t="s">
        <v>56</v>
      </c>
      <c r="B1795" t="s">
        <v>2135</v>
      </c>
    </row>
    <row r="1796" spans="1:2" x14ac:dyDescent="0.25">
      <c r="A1796" t="s">
        <v>94</v>
      </c>
      <c r="B1796" t="s">
        <v>1823</v>
      </c>
    </row>
    <row r="1797" spans="1:2" x14ac:dyDescent="0.25">
      <c r="A1797" t="s">
        <v>55</v>
      </c>
      <c r="B1797" t="s">
        <v>2134</v>
      </c>
    </row>
    <row r="1798" spans="1:2" x14ac:dyDescent="0.25">
      <c r="A1798" t="s">
        <v>93</v>
      </c>
      <c r="B1798" t="s">
        <v>1822</v>
      </c>
    </row>
    <row r="1799" spans="1:2" x14ac:dyDescent="0.25">
      <c r="A1799" t="s">
        <v>54</v>
      </c>
      <c r="B1799" t="s">
        <v>2133</v>
      </c>
    </row>
    <row r="1800" spans="1:2" x14ac:dyDescent="0.25">
      <c r="A1800" t="s">
        <v>98</v>
      </c>
      <c r="B1800" t="s">
        <v>1709</v>
      </c>
    </row>
    <row r="1801" spans="1:2" x14ac:dyDescent="0.25">
      <c r="A1801" t="s">
        <v>97</v>
      </c>
      <c r="B1801" t="s">
        <v>1708</v>
      </c>
    </row>
    <row r="1802" spans="1:2" x14ac:dyDescent="0.25">
      <c r="A1802" t="s">
        <v>96</v>
      </c>
      <c r="B1802" t="s">
        <v>1707</v>
      </c>
    </row>
    <row r="1803" spans="1:2" x14ac:dyDescent="0.25">
      <c r="A1803" t="s">
        <v>100</v>
      </c>
      <c r="B1803" t="s">
        <v>2138</v>
      </c>
    </row>
    <row r="1804" spans="1:2" x14ac:dyDescent="0.25">
      <c r="A1804" t="s">
        <v>99</v>
      </c>
      <c r="B1804" t="s">
        <v>2137</v>
      </c>
    </row>
    <row r="1805" spans="1:2" x14ac:dyDescent="0.25">
      <c r="A1805" t="s">
        <v>62</v>
      </c>
      <c r="B1805" t="s">
        <v>2136</v>
      </c>
    </row>
    <row r="1806" spans="1:2" x14ac:dyDescent="0.25">
      <c r="A1806" t="s">
        <v>129</v>
      </c>
      <c r="B1806" t="s">
        <v>1466</v>
      </c>
    </row>
    <row r="1807" spans="1:2" x14ac:dyDescent="0.25">
      <c r="A1807" t="s">
        <v>133</v>
      </c>
      <c r="B1807" t="s">
        <v>1467</v>
      </c>
    </row>
    <row r="1808" spans="1:2" x14ac:dyDescent="0.25">
      <c r="A1808" t="s">
        <v>131</v>
      </c>
      <c r="B1808" t="s">
        <v>1468</v>
      </c>
    </row>
    <row r="1809" spans="1:2" x14ac:dyDescent="0.25">
      <c r="A1809" t="s">
        <v>135</v>
      </c>
      <c r="B1809" t="s">
        <v>1278</v>
      </c>
    </row>
    <row r="1810" spans="1:2" x14ac:dyDescent="0.25">
      <c r="A1810" t="s">
        <v>153</v>
      </c>
      <c r="B1810" t="s">
        <v>1279</v>
      </c>
    </row>
    <row r="1811" spans="1:2" x14ac:dyDescent="0.25">
      <c r="A1811" t="s">
        <v>154</v>
      </c>
      <c r="B1811" t="s">
        <v>1280</v>
      </c>
    </row>
    <row r="1812" spans="1:2" x14ac:dyDescent="0.25">
      <c r="A1812" t="s">
        <v>299</v>
      </c>
      <c r="B1812" t="s">
        <v>1281</v>
      </c>
    </row>
    <row r="1813" spans="1:2" x14ac:dyDescent="0.25">
      <c r="A1813" t="s">
        <v>138</v>
      </c>
      <c r="B1813" t="s">
        <v>1282</v>
      </c>
    </row>
    <row r="1814" spans="1:2" x14ac:dyDescent="0.25">
      <c r="A1814" t="s">
        <v>139</v>
      </c>
      <c r="B1814" t="s">
        <v>1283</v>
      </c>
    </row>
    <row r="1815" spans="1:2" x14ac:dyDescent="0.25">
      <c r="A1815" t="s">
        <v>140</v>
      </c>
      <c r="B1815" t="s">
        <v>1469</v>
      </c>
    </row>
    <row r="1816" spans="1:2" x14ac:dyDescent="0.25">
      <c r="A1816" t="s">
        <v>141</v>
      </c>
      <c r="B1816" t="s">
        <v>1470</v>
      </c>
    </row>
    <row r="1817" spans="1:2" x14ac:dyDescent="0.25">
      <c r="A1817" t="s">
        <v>1118</v>
      </c>
      <c r="B1817" t="s">
        <v>1471</v>
      </c>
    </row>
    <row r="1818" spans="1:2" x14ac:dyDescent="0.25">
      <c r="A1818" t="s">
        <v>698</v>
      </c>
      <c r="B1818" t="s">
        <v>1472</v>
      </c>
    </row>
    <row r="1819" spans="1:2" x14ac:dyDescent="0.25">
      <c r="A1819" t="s">
        <v>1122</v>
      </c>
      <c r="B1819" t="s">
        <v>1473</v>
      </c>
    </row>
    <row r="1820" spans="1:2" x14ac:dyDescent="0.25">
      <c r="A1820" t="s">
        <v>1123</v>
      </c>
      <c r="B1820" t="s">
        <v>1474</v>
      </c>
    </row>
    <row r="1821" spans="1:2" x14ac:dyDescent="0.25">
      <c r="A1821" t="s">
        <v>1158</v>
      </c>
      <c r="B1821" t="s">
        <v>1475</v>
      </c>
    </row>
    <row r="1822" spans="1:2" x14ac:dyDescent="0.25">
      <c r="A1822" t="s">
        <v>1159</v>
      </c>
      <c r="B1822" t="s">
        <v>1476</v>
      </c>
    </row>
    <row r="1823" spans="1:2" x14ac:dyDescent="0.25">
      <c r="A1823" t="s">
        <v>1160</v>
      </c>
      <c r="B1823" t="s">
        <v>1477</v>
      </c>
    </row>
    <row r="1824" spans="1:2" x14ac:dyDescent="0.25">
      <c r="A1824" t="s">
        <v>558</v>
      </c>
      <c r="B1824" t="s">
        <v>2562</v>
      </c>
    </row>
    <row r="1825" spans="1:2" x14ac:dyDescent="0.25">
      <c r="A1825" t="s">
        <v>220</v>
      </c>
      <c r="B1825" t="s">
        <v>2563</v>
      </c>
    </row>
    <row r="1826" spans="1:2" x14ac:dyDescent="0.25">
      <c r="A1826" t="s">
        <v>221</v>
      </c>
      <c r="B1826" t="s">
        <v>2564</v>
      </c>
    </row>
    <row r="1827" spans="1:2" x14ac:dyDescent="0.25">
      <c r="A1827" t="s">
        <v>579</v>
      </c>
      <c r="B1827" t="s">
        <v>2565</v>
      </c>
    </row>
    <row r="1828" spans="1:2" x14ac:dyDescent="0.25">
      <c r="A1828" t="s">
        <v>580</v>
      </c>
      <c r="B1828" t="s">
        <v>2566</v>
      </c>
    </row>
    <row r="1829" spans="1:2" x14ac:dyDescent="0.25">
      <c r="A1829" t="s">
        <v>581</v>
      </c>
      <c r="B1829" t="s">
        <v>2567</v>
      </c>
    </row>
    <row r="1830" spans="1:2" x14ac:dyDescent="0.25">
      <c r="A1830" t="s">
        <v>57</v>
      </c>
      <c r="B1830" t="s">
        <v>2559</v>
      </c>
    </row>
    <row r="1831" spans="1:2" x14ac:dyDescent="0.25">
      <c r="A1831" t="s">
        <v>58</v>
      </c>
      <c r="B1831" t="s">
        <v>2560</v>
      </c>
    </row>
    <row r="1832" spans="1:2" x14ac:dyDescent="0.25">
      <c r="A1832" t="s">
        <v>59</v>
      </c>
      <c r="B1832" t="s">
        <v>2561</v>
      </c>
    </row>
    <row r="1833" spans="1:2" x14ac:dyDescent="0.25">
      <c r="A1833" t="s">
        <v>699</v>
      </c>
      <c r="B1833" t="s">
        <v>2568</v>
      </c>
    </row>
    <row r="1834" spans="1:2" x14ac:dyDescent="0.25">
      <c r="A1834" t="s">
        <v>700</v>
      </c>
      <c r="B1834" t="s">
        <v>2569</v>
      </c>
    </row>
    <row r="1835" spans="1:2" x14ac:dyDescent="0.25">
      <c r="A1835" t="s">
        <v>701</v>
      </c>
      <c r="B1835" t="s">
        <v>2570</v>
      </c>
    </row>
    <row r="1836" spans="1:2" x14ac:dyDescent="0.25">
      <c r="A1836" t="s">
        <v>702</v>
      </c>
      <c r="B1836" t="s">
        <v>2571</v>
      </c>
    </row>
    <row r="1837" spans="1:2" x14ac:dyDescent="0.25">
      <c r="A1837" t="s">
        <v>703</v>
      </c>
      <c r="B1837" t="s">
        <v>2572</v>
      </c>
    </row>
    <row r="1838" spans="1:2" x14ac:dyDescent="0.25">
      <c r="A1838" t="s">
        <v>704</v>
      </c>
      <c r="B1838" t="s">
        <v>2573</v>
      </c>
    </row>
    <row r="1839" spans="1:2" x14ac:dyDescent="0.25">
      <c r="A1839" t="s">
        <v>705</v>
      </c>
      <c r="B1839" t="s">
        <v>2574</v>
      </c>
    </row>
    <row r="1840" spans="1:2" x14ac:dyDescent="0.25">
      <c r="A1840" t="s">
        <v>706</v>
      </c>
      <c r="B1840" t="s">
        <v>2575</v>
      </c>
    </row>
    <row r="1841" spans="1:2" x14ac:dyDescent="0.25">
      <c r="A1841" t="s">
        <v>707</v>
      </c>
      <c r="B1841" t="s">
        <v>2576</v>
      </c>
    </row>
    <row r="1842" spans="1:2" x14ac:dyDescent="0.25">
      <c r="A1842" t="s">
        <v>52</v>
      </c>
    </row>
    <row r="1843" spans="1:2" x14ac:dyDescent="0.25">
      <c r="A1843" t="s">
        <v>36</v>
      </c>
    </row>
    <row r="1844" spans="1:2" x14ac:dyDescent="0.25">
      <c r="A1844" t="s">
        <v>37</v>
      </c>
    </row>
    <row r="1845" spans="1:2" x14ac:dyDescent="0.25">
      <c r="A1845" t="s">
        <v>38</v>
      </c>
      <c r="B1845" t="s">
        <v>39</v>
      </c>
    </row>
    <row r="1846" spans="1:2" x14ac:dyDescent="0.25">
      <c r="A1846" t="s">
        <v>40</v>
      </c>
      <c r="B1846" t="s">
        <v>41</v>
      </c>
    </row>
    <row r="1847" spans="1:2" x14ac:dyDescent="0.25">
      <c r="A1847" t="s">
        <v>42</v>
      </c>
      <c r="B1847" t="s">
        <v>1163</v>
      </c>
    </row>
    <row r="1848" spans="1:2" x14ac:dyDescent="0.25">
      <c r="A1848" t="s">
        <v>44</v>
      </c>
    </row>
    <row r="1849" spans="1:2" x14ac:dyDescent="0.25">
      <c r="A1849" t="s">
        <v>34</v>
      </c>
      <c r="B1849" t="s">
        <v>45</v>
      </c>
    </row>
    <row r="1850" spans="1:2" x14ac:dyDescent="0.25">
      <c r="A1850" t="s">
        <v>46</v>
      </c>
    </row>
    <row r="1851" spans="1:2" x14ac:dyDescent="0.25">
      <c r="A1851" t="s">
        <v>47</v>
      </c>
    </row>
    <row r="1852" spans="1:2" x14ac:dyDescent="0.25">
      <c r="A1852" t="s">
        <v>0</v>
      </c>
    </row>
    <row r="1853" spans="1:2" x14ac:dyDescent="0.25">
      <c r="A1853" t="s">
        <v>48</v>
      </c>
    </row>
    <row r="1854" spans="1:2" x14ac:dyDescent="0.25">
      <c r="A1854" t="s">
        <v>49</v>
      </c>
    </row>
    <row r="1855" spans="1:2" x14ac:dyDescent="0.25">
      <c r="A1855" t="s">
        <v>50</v>
      </c>
    </row>
    <row r="1856" spans="1:2" x14ac:dyDescent="0.25">
      <c r="A1856" t="s">
        <v>65</v>
      </c>
      <c r="B1856" t="s">
        <v>2181</v>
      </c>
    </row>
    <row r="1857" spans="1:2" x14ac:dyDescent="0.25">
      <c r="A1857" t="s">
        <v>64</v>
      </c>
      <c r="B1857" t="s">
        <v>2178</v>
      </c>
    </row>
    <row r="1858" spans="1:2" x14ac:dyDescent="0.25">
      <c r="A1858" t="s">
        <v>63</v>
      </c>
      <c r="B1858" t="s">
        <v>2175</v>
      </c>
    </row>
    <row r="1859" spans="1:2" x14ac:dyDescent="0.25">
      <c r="A1859" t="s">
        <v>62</v>
      </c>
      <c r="B1859" t="s">
        <v>2172</v>
      </c>
    </row>
    <row r="1860" spans="1:2" x14ac:dyDescent="0.25">
      <c r="A1860" t="s">
        <v>54</v>
      </c>
      <c r="B1860" t="s">
        <v>2169</v>
      </c>
    </row>
    <row r="1861" spans="1:2" x14ac:dyDescent="0.25">
      <c r="A1861" t="s">
        <v>107</v>
      </c>
      <c r="B1861" t="s">
        <v>1849</v>
      </c>
    </row>
    <row r="1862" spans="1:2" x14ac:dyDescent="0.25">
      <c r="A1862" t="s">
        <v>102</v>
      </c>
      <c r="B1862" t="s">
        <v>1846</v>
      </c>
    </row>
    <row r="1863" spans="1:2" x14ac:dyDescent="0.25">
      <c r="A1863" t="s">
        <v>97</v>
      </c>
      <c r="B1863" t="s">
        <v>1723</v>
      </c>
    </row>
    <row r="1864" spans="1:2" x14ac:dyDescent="0.25">
      <c r="A1864" t="s">
        <v>94</v>
      </c>
      <c r="B1864" t="s">
        <v>1843</v>
      </c>
    </row>
    <row r="1865" spans="1:2" x14ac:dyDescent="0.25">
      <c r="A1865" t="s">
        <v>1118</v>
      </c>
      <c r="B1865" t="s">
        <v>1464</v>
      </c>
    </row>
    <row r="1866" spans="1:2" x14ac:dyDescent="0.25">
      <c r="A1866" t="s">
        <v>139</v>
      </c>
      <c r="B1866" t="s">
        <v>1461</v>
      </c>
    </row>
    <row r="1867" spans="1:2" x14ac:dyDescent="0.25">
      <c r="A1867" t="s">
        <v>154</v>
      </c>
      <c r="B1867" t="s">
        <v>1458</v>
      </c>
    </row>
    <row r="1868" spans="1:2" x14ac:dyDescent="0.25">
      <c r="A1868" t="s">
        <v>131</v>
      </c>
      <c r="B1868" t="s">
        <v>1455</v>
      </c>
    </row>
    <row r="1869" spans="1:2" x14ac:dyDescent="0.25">
      <c r="A1869" t="s">
        <v>110</v>
      </c>
      <c r="B1869" t="s">
        <v>2180</v>
      </c>
    </row>
    <row r="1870" spans="1:2" x14ac:dyDescent="0.25">
      <c r="A1870" t="s">
        <v>109</v>
      </c>
      <c r="B1870" t="s">
        <v>2179</v>
      </c>
    </row>
    <row r="1871" spans="1:2" x14ac:dyDescent="0.25">
      <c r="A1871" t="s">
        <v>105</v>
      </c>
      <c r="B1871" t="s">
        <v>2177</v>
      </c>
    </row>
    <row r="1872" spans="1:2" x14ac:dyDescent="0.25">
      <c r="A1872" t="s">
        <v>104</v>
      </c>
      <c r="B1872" t="s">
        <v>2176</v>
      </c>
    </row>
    <row r="1873" spans="1:2" x14ac:dyDescent="0.25">
      <c r="A1873" t="s">
        <v>100</v>
      </c>
      <c r="B1873" t="s">
        <v>2174</v>
      </c>
    </row>
    <row r="1874" spans="1:2" x14ac:dyDescent="0.25">
      <c r="A1874" t="s">
        <v>99</v>
      </c>
      <c r="B1874" t="s">
        <v>2173</v>
      </c>
    </row>
    <row r="1875" spans="1:2" x14ac:dyDescent="0.25">
      <c r="A1875" t="s">
        <v>56</v>
      </c>
      <c r="B1875" t="s">
        <v>2171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111</v>
      </c>
      <c r="B1877" t="s">
        <v>1851</v>
      </c>
    </row>
    <row r="1878" spans="1:2" x14ac:dyDescent="0.25">
      <c r="A1878" t="s">
        <v>108</v>
      </c>
      <c r="B1878" t="s">
        <v>1850</v>
      </c>
    </row>
    <row r="1879" spans="1:2" x14ac:dyDescent="0.25">
      <c r="A1879" t="s">
        <v>106</v>
      </c>
      <c r="B1879" t="s">
        <v>1848</v>
      </c>
    </row>
    <row r="1880" spans="1:2" x14ac:dyDescent="0.25">
      <c r="A1880" t="s">
        <v>103</v>
      </c>
      <c r="B1880" t="s">
        <v>1847</v>
      </c>
    </row>
    <row r="1881" spans="1:2" x14ac:dyDescent="0.25">
      <c r="A1881" t="s">
        <v>101</v>
      </c>
      <c r="B1881" t="s">
        <v>1725</v>
      </c>
    </row>
    <row r="1882" spans="1:2" x14ac:dyDescent="0.25">
      <c r="A1882" t="s">
        <v>98</v>
      </c>
      <c r="B1882" t="s">
        <v>1724</v>
      </c>
    </row>
    <row r="1883" spans="1:2" x14ac:dyDescent="0.25">
      <c r="A1883" t="s">
        <v>96</v>
      </c>
      <c r="B1883" t="s">
        <v>1845</v>
      </c>
    </row>
    <row r="1884" spans="1:2" x14ac:dyDescent="0.25">
      <c r="A1884" t="s">
        <v>95</v>
      </c>
      <c r="B1884" t="s">
        <v>1844</v>
      </c>
    </row>
    <row r="1885" spans="1:2" x14ac:dyDescent="0.25">
      <c r="A1885" t="s">
        <v>93</v>
      </c>
      <c r="B1885" t="s">
        <v>1722</v>
      </c>
    </row>
    <row r="1886" spans="1:2" x14ac:dyDescent="0.25">
      <c r="A1886" t="s">
        <v>698</v>
      </c>
      <c r="B1886" t="s">
        <v>1465</v>
      </c>
    </row>
    <row r="1887" spans="1:2" x14ac:dyDescent="0.25">
      <c r="A1887" t="s">
        <v>141</v>
      </c>
      <c r="B1887" t="s">
        <v>1463</v>
      </c>
    </row>
    <row r="1888" spans="1:2" x14ac:dyDescent="0.25">
      <c r="A1888" t="s">
        <v>140</v>
      </c>
      <c r="B1888" t="s">
        <v>1462</v>
      </c>
    </row>
    <row r="1889" spans="1:2" x14ac:dyDescent="0.25">
      <c r="A1889" t="s">
        <v>138</v>
      </c>
      <c r="B1889" t="s">
        <v>1460</v>
      </c>
    </row>
    <row r="1890" spans="1:2" x14ac:dyDescent="0.25">
      <c r="A1890" t="s">
        <v>299</v>
      </c>
      <c r="B1890" t="s">
        <v>1459</v>
      </c>
    </row>
    <row r="1891" spans="1:2" x14ac:dyDescent="0.25">
      <c r="A1891" t="s">
        <v>153</v>
      </c>
      <c r="B1891" t="s">
        <v>1457</v>
      </c>
    </row>
    <row r="1892" spans="1:2" x14ac:dyDescent="0.25">
      <c r="A1892" t="s">
        <v>135</v>
      </c>
      <c r="B1892" t="s">
        <v>1456</v>
      </c>
    </row>
    <row r="1893" spans="1:2" x14ac:dyDescent="0.25">
      <c r="A1893" t="s">
        <v>133</v>
      </c>
      <c r="B1893" t="s">
        <v>1454</v>
      </c>
    </row>
    <row r="1894" spans="1:2" x14ac:dyDescent="0.25">
      <c r="A1894" t="s">
        <v>129</v>
      </c>
      <c r="B1894" t="s">
        <v>1453</v>
      </c>
    </row>
    <row r="1895" spans="1:2" x14ac:dyDescent="0.25">
      <c r="A1895" t="s">
        <v>57</v>
      </c>
      <c r="B1895" t="s">
        <v>2595</v>
      </c>
    </row>
    <row r="1896" spans="1:2" x14ac:dyDescent="0.25">
      <c r="A1896" t="s">
        <v>220</v>
      </c>
      <c r="B1896" t="s">
        <v>2599</v>
      </c>
    </row>
    <row r="1897" spans="1:2" x14ac:dyDescent="0.25">
      <c r="A1897" t="s">
        <v>221</v>
      </c>
      <c r="B1897" t="s">
        <v>2600</v>
      </c>
    </row>
    <row r="1898" spans="1:2" x14ac:dyDescent="0.25">
      <c r="A1898" t="s">
        <v>579</v>
      </c>
      <c r="B1898" t="s">
        <v>2601</v>
      </c>
    </row>
    <row r="1899" spans="1:2" x14ac:dyDescent="0.25">
      <c r="A1899" t="s">
        <v>58</v>
      </c>
      <c r="B1899" t="s">
        <v>2596</v>
      </c>
    </row>
    <row r="1900" spans="1:2" x14ac:dyDescent="0.25">
      <c r="A1900" t="s">
        <v>59</v>
      </c>
      <c r="B1900" t="s">
        <v>2597</v>
      </c>
    </row>
    <row r="1901" spans="1:2" x14ac:dyDescent="0.25">
      <c r="A1901" t="s">
        <v>558</v>
      </c>
      <c r="B1901" t="s">
        <v>2598</v>
      </c>
    </row>
    <row r="1902" spans="1:2" x14ac:dyDescent="0.25">
      <c r="A1902" t="s">
        <v>580</v>
      </c>
      <c r="B1902" t="s">
        <v>2602</v>
      </c>
    </row>
    <row r="1903" spans="1:2" x14ac:dyDescent="0.25">
      <c r="A1903" t="s">
        <v>581</v>
      </c>
      <c r="B1903" t="s">
        <v>2603</v>
      </c>
    </row>
    <row r="1904" spans="1:2" x14ac:dyDescent="0.25">
      <c r="A1904" t="s">
        <v>699</v>
      </c>
      <c r="B1904" t="s">
        <v>2604</v>
      </c>
    </row>
    <row r="1905" spans="1:2" x14ac:dyDescent="0.25">
      <c r="A1905" t="s">
        <v>700</v>
      </c>
      <c r="B1905" t="s">
        <v>2605</v>
      </c>
    </row>
    <row r="1906" spans="1:2" x14ac:dyDescent="0.25">
      <c r="A1906" t="s">
        <v>701</v>
      </c>
      <c r="B1906" t="s">
        <v>2606</v>
      </c>
    </row>
    <row r="1907" spans="1:2" x14ac:dyDescent="0.25">
      <c r="A1907" t="s">
        <v>702</v>
      </c>
      <c r="B1907" t="s">
        <v>2607</v>
      </c>
    </row>
    <row r="1908" spans="1:2" x14ac:dyDescent="0.25">
      <c r="A1908" t="s">
        <v>52</v>
      </c>
    </row>
    <row r="1909" spans="1:2" x14ac:dyDescent="0.25">
      <c r="A1909" t="s">
        <v>36</v>
      </c>
    </row>
    <row r="1910" spans="1:2" x14ac:dyDescent="0.25">
      <c r="A1910" t="s">
        <v>37</v>
      </c>
    </row>
    <row r="1911" spans="1:2" x14ac:dyDescent="0.25">
      <c r="A1911" t="s">
        <v>38</v>
      </c>
      <c r="B1911" t="s">
        <v>39</v>
      </c>
    </row>
    <row r="1912" spans="1:2" x14ac:dyDescent="0.25">
      <c r="A1912" t="s">
        <v>40</v>
      </c>
      <c r="B1912" t="s">
        <v>41</v>
      </c>
    </row>
    <row r="1913" spans="1:2" x14ac:dyDescent="0.25">
      <c r="A1913" t="s">
        <v>42</v>
      </c>
      <c r="B1913" t="s">
        <v>1164</v>
      </c>
    </row>
    <row r="1914" spans="1:2" x14ac:dyDescent="0.25">
      <c r="A1914" t="s">
        <v>44</v>
      </c>
    </row>
    <row r="1915" spans="1:2" x14ac:dyDescent="0.25">
      <c r="A1915" t="s">
        <v>34</v>
      </c>
      <c r="B1915" t="s">
        <v>45</v>
      </c>
    </row>
    <row r="1916" spans="1:2" x14ac:dyDescent="0.25">
      <c r="A1916" t="s">
        <v>46</v>
      </c>
    </row>
    <row r="1917" spans="1:2" x14ac:dyDescent="0.25">
      <c r="A1917" t="s">
        <v>47</v>
      </c>
    </row>
    <row r="1918" spans="1:2" x14ac:dyDescent="0.25">
      <c r="A1918" t="s">
        <v>0</v>
      </c>
    </row>
    <row r="1919" spans="1:2" x14ac:dyDescent="0.25">
      <c r="A1919" t="s">
        <v>48</v>
      </c>
    </row>
    <row r="1920" spans="1:2" x14ac:dyDescent="0.25">
      <c r="A1920" t="s">
        <v>49</v>
      </c>
    </row>
    <row r="1921" spans="1:2" x14ac:dyDescent="0.25">
      <c r="A1921" t="s">
        <v>50</v>
      </c>
    </row>
    <row r="1922" spans="1:2" x14ac:dyDescent="0.25">
      <c r="A1922" t="s">
        <v>132</v>
      </c>
      <c r="B1922" t="s">
        <v>1166</v>
      </c>
    </row>
    <row r="1923" spans="1:2" x14ac:dyDescent="0.25">
      <c r="A1923" t="s">
        <v>133</v>
      </c>
      <c r="B1923" t="s">
        <v>1168</v>
      </c>
    </row>
    <row r="1924" spans="1:2" x14ac:dyDescent="0.25">
      <c r="A1924" t="s">
        <v>94</v>
      </c>
      <c r="B1924" t="s">
        <v>1170</v>
      </c>
    </row>
    <row r="1925" spans="1:2" x14ac:dyDescent="0.25">
      <c r="A1925" t="s">
        <v>55</v>
      </c>
      <c r="B1925" t="s">
        <v>1172</v>
      </c>
    </row>
    <row r="1926" spans="1:2" x14ac:dyDescent="0.25">
      <c r="A1926" t="s">
        <v>58</v>
      </c>
      <c r="B1926" t="s">
        <v>1174</v>
      </c>
    </row>
    <row r="1927" spans="1:2" x14ac:dyDescent="0.25">
      <c r="A1927" t="s">
        <v>68</v>
      </c>
      <c r="B1927" t="s">
        <v>1176</v>
      </c>
    </row>
    <row r="1928" spans="1:2" x14ac:dyDescent="0.25">
      <c r="A1928" t="s">
        <v>70</v>
      </c>
      <c r="B1928" t="s">
        <v>1178</v>
      </c>
    </row>
    <row r="1929" spans="1:2" x14ac:dyDescent="0.25">
      <c r="A1929" t="s">
        <v>128</v>
      </c>
      <c r="B1929" t="s">
        <v>1165</v>
      </c>
    </row>
    <row r="1930" spans="1:2" x14ac:dyDescent="0.25">
      <c r="A1930" t="s">
        <v>129</v>
      </c>
      <c r="B1930" t="s">
        <v>1167</v>
      </c>
    </row>
    <row r="1931" spans="1:2" x14ac:dyDescent="0.25">
      <c r="A1931" t="s">
        <v>93</v>
      </c>
      <c r="B1931" t="s">
        <v>1169</v>
      </c>
    </row>
    <row r="1932" spans="1:2" x14ac:dyDescent="0.25">
      <c r="A1932" t="s">
        <v>54</v>
      </c>
      <c r="B1932" t="s">
        <v>1171</v>
      </c>
    </row>
    <row r="1933" spans="1:2" x14ac:dyDescent="0.25">
      <c r="A1933" t="s">
        <v>57</v>
      </c>
      <c r="B1933" t="s">
        <v>1173</v>
      </c>
    </row>
    <row r="1934" spans="1:2" x14ac:dyDescent="0.25">
      <c r="A1934" t="s">
        <v>67</v>
      </c>
      <c r="B1934" t="s">
        <v>1175</v>
      </c>
    </row>
    <row r="1935" spans="1:2" x14ac:dyDescent="0.25">
      <c r="A1935" t="s">
        <v>71</v>
      </c>
      <c r="B1935" t="s">
        <v>1177</v>
      </c>
    </row>
    <row r="1936" spans="1:2" x14ac:dyDescent="0.25">
      <c r="A1936" t="s">
        <v>52</v>
      </c>
    </row>
    <row r="1937" spans="1:2" x14ac:dyDescent="0.25">
      <c r="A1937" t="s">
        <v>36</v>
      </c>
    </row>
    <row r="1938" spans="1:2" x14ac:dyDescent="0.25">
      <c r="A1938" t="s">
        <v>37</v>
      </c>
    </row>
    <row r="1939" spans="1:2" x14ac:dyDescent="0.25">
      <c r="A1939" t="s">
        <v>38</v>
      </c>
      <c r="B1939" t="s">
        <v>39</v>
      </c>
    </row>
    <row r="1940" spans="1:2" x14ac:dyDescent="0.25">
      <c r="A1940" t="s">
        <v>40</v>
      </c>
      <c r="B1940" t="s">
        <v>41</v>
      </c>
    </row>
    <row r="1941" spans="1:2" x14ac:dyDescent="0.25">
      <c r="A1941" t="s">
        <v>42</v>
      </c>
      <c r="B1941" t="s">
        <v>1179</v>
      </c>
    </row>
    <row r="1942" spans="1:2" x14ac:dyDescent="0.25">
      <c r="A1942" t="s">
        <v>44</v>
      </c>
    </row>
    <row r="1943" spans="1:2" x14ac:dyDescent="0.25">
      <c r="A1943" t="s">
        <v>34</v>
      </c>
      <c r="B1943" t="s">
        <v>45</v>
      </c>
    </row>
    <row r="1944" spans="1:2" x14ac:dyDescent="0.25">
      <c r="A1944" t="s">
        <v>46</v>
      </c>
    </row>
    <row r="1945" spans="1:2" x14ac:dyDescent="0.25">
      <c r="A1945" t="s">
        <v>47</v>
      </c>
    </row>
    <row r="1946" spans="1:2" x14ac:dyDescent="0.25">
      <c r="A1946" t="s">
        <v>0</v>
      </c>
    </row>
    <row r="1947" spans="1:2" x14ac:dyDescent="0.25">
      <c r="A1947" t="s">
        <v>48</v>
      </c>
    </row>
    <row r="1948" spans="1:2" x14ac:dyDescent="0.25">
      <c r="A1948" t="s">
        <v>49</v>
      </c>
    </row>
    <row r="1949" spans="1:2" x14ac:dyDescent="0.25">
      <c r="A1949" t="s">
        <v>50</v>
      </c>
    </row>
    <row r="1950" spans="1:2" x14ac:dyDescent="0.25">
      <c r="A1950" t="s">
        <v>128</v>
      </c>
      <c r="B1950" t="s">
        <v>1446</v>
      </c>
    </row>
    <row r="1951" spans="1:2" x14ac:dyDescent="0.25">
      <c r="A1951" t="s">
        <v>132</v>
      </c>
      <c r="B1951" t="s">
        <v>1447</v>
      </c>
    </row>
    <row r="1952" spans="1:2" x14ac:dyDescent="0.25">
      <c r="A1952" t="s">
        <v>130</v>
      </c>
      <c r="B1952" t="s">
        <v>1448</v>
      </c>
    </row>
    <row r="1953" spans="1:2" x14ac:dyDescent="0.25">
      <c r="A1953" t="s">
        <v>134</v>
      </c>
      <c r="B1953" t="s">
        <v>1449</v>
      </c>
    </row>
    <row r="1954" spans="1:2" x14ac:dyDescent="0.25">
      <c r="A1954" t="s">
        <v>695</v>
      </c>
      <c r="B1954" t="s">
        <v>1450</v>
      </c>
    </row>
    <row r="1955" spans="1:2" x14ac:dyDescent="0.25">
      <c r="A1955" t="s">
        <v>696</v>
      </c>
      <c r="B1955" t="s">
        <v>1451</v>
      </c>
    </row>
    <row r="1956" spans="1:2" x14ac:dyDescent="0.25">
      <c r="A1956" t="s">
        <v>817</v>
      </c>
      <c r="B1956" t="s">
        <v>1452</v>
      </c>
    </row>
    <row r="1957" spans="1:2" x14ac:dyDescent="0.25">
      <c r="A1957" t="s">
        <v>129</v>
      </c>
      <c r="B1957" t="s">
        <v>1962</v>
      </c>
    </row>
    <row r="1958" spans="1:2" x14ac:dyDescent="0.25">
      <c r="A1958" t="s">
        <v>133</v>
      </c>
      <c r="B1958" t="s">
        <v>1963</v>
      </c>
    </row>
    <row r="1959" spans="1:2" x14ac:dyDescent="0.25">
      <c r="A1959" t="s">
        <v>131</v>
      </c>
      <c r="B1959" t="s">
        <v>1964</v>
      </c>
    </row>
    <row r="1960" spans="1:2" x14ac:dyDescent="0.25">
      <c r="A1960" t="s">
        <v>135</v>
      </c>
      <c r="B1960" t="s">
        <v>1965</v>
      </c>
    </row>
    <row r="1961" spans="1:2" x14ac:dyDescent="0.25">
      <c r="A1961" t="s">
        <v>153</v>
      </c>
      <c r="B1961" t="s">
        <v>1966</v>
      </c>
    </row>
    <row r="1962" spans="1:2" x14ac:dyDescent="0.25">
      <c r="A1962" t="s">
        <v>154</v>
      </c>
      <c r="B1962" t="s">
        <v>1967</v>
      </c>
    </row>
    <row r="1963" spans="1:2" x14ac:dyDescent="0.25">
      <c r="A1963" t="s">
        <v>299</v>
      </c>
      <c r="B1963" t="s">
        <v>1968</v>
      </c>
    </row>
    <row r="1964" spans="1:2" x14ac:dyDescent="0.25">
      <c r="A1964" t="s">
        <v>93</v>
      </c>
      <c r="B1964" t="s">
        <v>2313</v>
      </c>
    </row>
    <row r="1965" spans="1:2" x14ac:dyDescent="0.25">
      <c r="A1965" t="s">
        <v>94</v>
      </c>
      <c r="B1965" t="s">
        <v>2314</v>
      </c>
    </row>
    <row r="1966" spans="1:2" x14ac:dyDescent="0.25">
      <c r="A1966" t="s">
        <v>95</v>
      </c>
      <c r="B1966" t="s">
        <v>2315</v>
      </c>
    </row>
    <row r="1967" spans="1:2" x14ac:dyDescent="0.25">
      <c r="A1967" t="s">
        <v>96</v>
      </c>
      <c r="B1967" t="s">
        <v>2316</v>
      </c>
    </row>
    <row r="1968" spans="1:2" x14ac:dyDescent="0.25">
      <c r="A1968" t="s">
        <v>97</v>
      </c>
      <c r="B1968" t="s">
        <v>2317</v>
      </c>
    </row>
    <row r="1969" spans="1:2" x14ac:dyDescent="0.25">
      <c r="A1969" t="s">
        <v>98</v>
      </c>
      <c r="B1969" t="s">
        <v>2318</v>
      </c>
    </row>
    <row r="1970" spans="1:2" x14ac:dyDescent="0.25">
      <c r="A1970" t="s">
        <v>101</v>
      </c>
      <c r="B1970" t="s">
        <v>2319</v>
      </c>
    </row>
    <row r="1971" spans="1:2" x14ac:dyDescent="0.25">
      <c r="A1971" t="s">
        <v>52</v>
      </c>
    </row>
    <row r="1972" spans="1:2" x14ac:dyDescent="0.25">
      <c r="A1972" t="s">
        <v>36</v>
      </c>
    </row>
    <row r="1973" spans="1:2" x14ac:dyDescent="0.25">
      <c r="A1973" t="s">
        <v>37</v>
      </c>
    </row>
    <row r="1974" spans="1:2" x14ac:dyDescent="0.25">
      <c r="A1974" t="s">
        <v>38</v>
      </c>
      <c r="B1974" t="s">
        <v>39</v>
      </c>
    </row>
    <row r="1975" spans="1:2" x14ac:dyDescent="0.25">
      <c r="A1975" t="s">
        <v>40</v>
      </c>
      <c r="B1975" t="s">
        <v>41</v>
      </c>
    </row>
    <row r="1976" spans="1:2" x14ac:dyDescent="0.25">
      <c r="A1976" t="s">
        <v>42</v>
      </c>
      <c r="B1976" t="s">
        <v>1180</v>
      </c>
    </row>
    <row r="1977" spans="1:2" x14ac:dyDescent="0.25">
      <c r="A1977" t="s">
        <v>44</v>
      </c>
    </row>
    <row r="1978" spans="1:2" x14ac:dyDescent="0.25">
      <c r="A1978" t="s">
        <v>34</v>
      </c>
      <c r="B1978" t="s">
        <v>45</v>
      </c>
    </row>
    <row r="1979" spans="1:2" x14ac:dyDescent="0.25">
      <c r="A1979" t="s">
        <v>46</v>
      </c>
    </row>
    <row r="1980" spans="1:2" x14ac:dyDescent="0.25">
      <c r="A1980" t="s">
        <v>47</v>
      </c>
    </row>
    <row r="1981" spans="1:2" x14ac:dyDescent="0.25">
      <c r="A1981" t="s">
        <v>0</v>
      </c>
    </row>
    <row r="1982" spans="1:2" x14ac:dyDescent="0.25">
      <c r="A1982" t="s">
        <v>48</v>
      </c>
    </row>
    <row r="1983" spans="1:2" x14ac:dyDescent="0.25">
      <c r="A1983" t="s">
        <v>49</v>
      </c>
    </row>
    <row r="1984" spans="1:2" x14ac:dyDescent="0.25">
      <c r="A1984" t="s">
        <v>50</v>
      </c>
    </row>
    <row r="1985" spans="1:2" x14ac:dyDescent="0.25">
      <c r="A1985" t="s">
        <v>817</v>
      </c>
      <c r="B1985" t="s">
        <v>1436</v>
      </c>
    </row>
    <row r="1986" spans="1:2" x14ac:dyDescent="0.25">
      <c r="A1986" t="s">
        <v>299</v>
      </c>
      <c r="B1986" t="s">
        <v>1890</v>
      </c>
    </row>
    <row r="1987" spans="1:2" x14ac:dyDescent="0.25">
      <c r="A1987" t="s">
        <v>101</v>
      </c>
      <c r="B1987" t="s">
        <v>2208</v>
      </c>
    </row>
    <row r="1988" spans="1:2" x14ac:dyDescent="0.25">
      <c r="A1988" t="s">
        <v>696</v>
      </c>
      <c r="B1988" t="s">
        <v>1435</v>
      </c>
    </row>
    <row r="1989" spans="1:2" x14ac:dyDescent="0.25">
      <c r="A1989" t="s">
        <v>154</v>
      </c>
      <c r="B1989" t="s">
        <v>1889</v>
      </c>
    </row>
    <row r="1990" spans="1:2" x14ac:dyDescent="0.25">
      <c r="A1990" t="s">
        <v>98</v>
      </c>
      <c r="B1990" t="s">
        <v>2209</v>
      </c>
    </row>
    <row r="1991" spans="1:2" x14ac:dyDescent="0.25">
      <c r="A1991" t="s">
        <v>695</v>
      </c>
      <c r="B1991" t="s">
        <v>1434</v>
      </c>
    </row>
    <row r="1992" spans="1:2" x14ac:dyDescent="0.25">
      <c r="A1992" t="s">
        <v>153</v>
      </c>
      <c r="B1992" t="s">
        <v>1888</v>
      </c>
    </row>
    <row r="1993" spans="1:2" x14ac:dyDescent="0.25">
      <c r="A1993" t="s">
        <v>97</v>
      </c>
      <c r="B1993" t="s">
        <v>2206</v>
      </c>
    </row>
    <row r="1994" spans="1:2" x14ac:dyDescent="0.25">
      <c r="A1994" t="s">
        <v>134</v>
      </c>
      <c r="B1994" t="s">
        <v>1433</v>
      </c>
    </row>
    <row r="1995" spans="1:2" x14ac:dyDescent="0.25">
      <c r="A1995" t="s">
        <v>135</v>
      </c>
      <c r="B1995" t="s">
        <v>1887</v>
      </c>
    </row>
    <row r="1996" spans="1:2" x14ac:dyDescent="0.25">
      <c r="A1996" t="s">
        <v>96</v>
      </c>
      <c r="B1996" t="s">
        <v>2207</v>
      </c>
    </row>
    <row r="1997" spans="1:2" x14ac:dyDescent="0.25">
      <c r="A1997" t="s">
        <v>130</v>
      </c>
      <c r="B1997" t="s">
        <v>1432</v>
      </c>
    </row>
    <row r="1998" spans="1:2" x14ac:dyDescent="0.25">
      <c r="A1998" t="s">
        <v>131</v>
      </c>
      <c r="B1998" t="s">
        <v>1886</v>
      </c>
    </row>
    <row r="1999" spans="1:2" x14ac:dyDescent="0.25">
      <c r="A1999" t="s">
        <v>95</v>
      </c>
      <c r="B1999" t="s">
        <v>2203</v>
      </c>
    </row>
    <row r="2000" spans="1:2" x14ac:dyDescent="0.25">
      <c r="A2000" t="s">
        <v>132</v>
      </c>
      <c r="B2000" t="s">
        <v>1431</v>
      </c>
    </row>
    <row r="2001" spans="1:2" x14ac:dyDescent="0.25">
      <c r="A2001" t="s">
        <v>133</v>
      </c>
      <c r="B2001" t="s">
        <v>1885</v>
      </c>
    </row>
    <row r="2002" spans="1:2" x14ac:dyDescent="0.25">
      <c r="A2002" t="s">
        <v>94</v>
      </c>
      <c r="B2002" t="s">
        <v>2204</v>
      </c>
    </row>
    <row r="2003" spans="1:2" x14ac:dyDescent="0.25">
      <c r="A2003" t="s">
        <v>128</v>
      </c>
      <c r="B2003" t="s">
        <v>1430</v>
      </c>
    </row>
    <row r="2004" spans="1:2" x14ac:dyDescent="0.25">
      <c r="A2004" t="s">
        <v>129</v>
      </c>
      <c r="B2004" t="s">
        <v>1884</v>
      </c>
    </row>
    <row r="2005" spans="1:2" x14ac:dyDescent="0.25">
      <c r="A2005" t="s">
        <v>93</v>
      </c>
      <c r="B2005" t="s">
        <v>2205</v>
      </c>
    </row>
    <row r="2006" spans="1:2" x14ac:dyDescent="0.25">
      <c r="A2006" t="s">
        <v>52</v>
      </c>
    </row>
    <row r="2007" spans="1:2" x14ac:dyDescent="0.25">
      <c r="A2007" t="s">
        <v>36</v>
      </c>
    </row>
    <row r="2008" spans="1:2" x14ac:dyDescent="0.25">
      <c r="A2008" t="s">
        <v>37</v>
      </c>
    </row>
    <row r="2009" spans="1:2" x14ac:dyDescent="0.25">
      <c r="A2009" t="s">
        <v>38</v>
      </c>
      <c r="B2009" t="s">
        <v>60</v>
      </c>
    </row>
    <row r="2010" spans="1:2" x14ac:dyDescent="0.25">
      <c r="A2010" t="s">
        <v>40</v>
      </c>
      <c r="B2010" t="s">
        <v>41</v>
      </c>
    </row>
    <row r="2011" spans="1:2" x14ac:dyDescent="0.25">
      <c r="A2011" t="s">
        <v>42</v>
      </c>
      <c r="B2011" t="s">
        <v>1181</v>
      </c>
    </row>
    <row r="2012" spans="1:2" x14ac:dyDescent="0.25">
      <c r="A2012" t="s">
        <v>44</v>
      </c>
      <c r="B2012" t="s">
        <v>2369</v>
      </c>
    </row>
    <row r="2013" spans="1:2" x14ac:dyDescent="0.25">
      <c r="A2013" t="s">
        <v>34</v>
      </c>
      <c r="B2013" t="s">
        <v>45</v>
      </c>
    </row>
    <row r="2014" spans="1:2" x14ac:dyDescent="0.25">
      <c r="A2014" t="s">
        <v>46</v>
      </c>
    </row>
    <row r="2015" spans="1:2" x14ac:dyDescent="0.25">
      <c r="A2015" t="s">
        <v>47</v>
      </c>
    </row>
    <row r="2016" spans="1:2" x14ac:dyDescent="0.25">
      <c r="A2016" t="s">
        <v>0</v>
      </c>
    </row>
    <row r="2017" spans="1:2" x14ac:dyDescent="0.25">
      <c r="A2017" t="s">
        <v>48</v>
      </c>
      <c r="B2017" t="s">
        <v>2368</v>
      </c>
    </row>
    <row r="2018" spans="1:2" x14ac:dyDescent="0.25">
      <c r="A2018" t="s">
        <v>49</v>
      </c>
    </row>
    <row r="2019" spans="1:2" x14ac:dyDescent="0.25">
      <c r="A2019" t="s">
        <v>50</v>
      </c>
    </row>
    <row r="2020" spans="1:2" x14ac:dyDescent="0.25">
      <c r="A2020" t="s">
        <v>134</v>
      </c>
      <c r="B2020" t="s">
        <v>1429</v>
      </c>
    </row>
    <row r="2021" spans="1:2" x14ac:dyDescent="0.25">
      <c r="A2021" t="s">
        <v>135</v>
      </c>
      <c r="B2021" t="s">
        <v>1894</v>
      </c>
    </row>
    <row r="2022" spans="1:2" x14ac:dyDescent="0.25">
      <c r="A2022" t="s">
        <v>96</v>
      </c>
      <c r="B2022" t="s">
        <v>2212</v>
      </c>
    </row>
    <row r="2023" spans="1:2" x14ac:dyDescent="0.25">
      <c r="A2023" t="s">
        <v>130</v>
      </c>
      <c r="B2023" t="s">
        <v>1428</v>
      </c>
    </row>
    <row r="2024" spans="1:2" x14ac:dyDescent="0.25">
      <c r="A2024" t="s">
        <v>131</v>
      </c>
      <c r="B2024" t="s">
        <v>1893</v>
      </c>
    </row>
    <row r="2025" spans="1:2" x14ac:dyDescent="0.25">
      <c r="A2025" t="s">
        <v>95</v>
      </c>
      <c r="B2025" t="s">
        <v>2213</v>
      </c>
    </row>
    <row r="2026" spans="1:2" x14ac:dyDescent="0.25">
      <c r="A2026" t="s">
        <v>132</v>
      </c>
      <c r="B2026" t="s">
        <v>1427</v>
      </c>
    </row>
    <row r="2027" spans="1:2" x14ac:dyDescent="0.25">
      <c r="A2027" t="s">
        <v>133</v>
      </c>
      <c r="B2027" t="s">
        <v>1892</v>
      </c>
    </row>
    <row r="2028" spans="1:2" x14ac:dyDescent="0.25">
      <c r="A2028" t="s">
        <v>94</v>
      </c>
      <c r="B2028" t="s">
        <v>2210</v>
      </c>
    </row>
    <row r="2029" spans="1:2" x14ac:dyDescent="0.25">
      <c r="A2029" t="s">
        <v>128</v>
      </c>
      <c r="B2029" t="s">
        <v>1426</v>
      </c>
    </row>
    <row r="2030" spans="1:2" x14ac:dyDescent="0.25">
      <c r="A2030" t="s">
        <v>129</v>
      </c>
      <c r="B2030" t="s">
        <v>1891</v>
      </c>
    </row>
    <row r="2031" spans="1:2" x14ac:dyDescent="0.25">
      <c r="A2031" t="s">
        <v>93</v>
      </c>
      <c r="B2031" t="s">
        <v>2211</v>
      </c>
    </row>
    <row r="2032" spans="1:2" x14ac:dyDescent="0.25">
      <c r="A2032" t="s">
        <v>54</v>
      </c>
      <c r="B2032" t="s">
        <v>2644</v>
      </c>
    </row>
    <row r="2033" spans="1:2" x14ac:dyDescent="0.25">
      <c r="A2033" t="s">
        <v>55</v>
      </c>
      <c r="B2033" t="s">
        <v>2645</v>
      </c>
    </row>
    <row r="2034" spans="1:2" x14ac:dyDescent="0.25">
      <c r="A2034" t="s">
        <v>56</v>
      </c>
      <c r="B2034" t="s">
        <v>2646</v>
      </c>
    </row>
    <row r="2035" spans="1:2" x14ac:dyDescent="0.25">
      <c r="A2035" t="s">
        <v>62</v>
      </c>
      <c r="B2035" t="s">
        <v>2647</v>
      </c>
    </row>
    <row r="2036" spans="1:2" x14ac:dyDescent="0.25">
      <c r="A2036" t="s">
        <v>52</v>
      </c>
    </row>
    <row r="2037" spans="1:2" x14ac:dyDescent="0.25">
      <c r="A2037" t="s">
        <v>36</v>
      </c>
    </row>
    <row r="2038" spans="1:2" x14ac:dyDescent="0.25">
      <c r="A2038" t="s">
        <v>37</v>
      </c>
    </row>
    <row r="2039" spans="1:2" x14ac:dyDescent="0.25">
      <c r="A2039" t="s">
        <v>38</v>
      </c>
      <c r="B2039" t="s">
        <v>39</v>
      </c>
    </row>
    <row r="2040" spans="1:2" x14ac:dyDescent="0.25">
      <c r="A2040" t="s">
        <v>40</v>
      </c>
      <c r="B2040" t="s">
        <v>41</v>
      </c>
    </row>
    <row r="2041" spans="1:2" x14ac:dyDescent="0.25">
      <c r="A2041" t="s">
        <v>42</v>
      </c>
      <c r="B2041" t="s">
        <v>1182</v>
      </c>
    </row>
    <row r="2042" spans="1:2" x14ac:dyDescent="0.25">
      <c r="A2042" t="s">
        <v>44</v>
      </c>
    </row>
    <row r="2043" spans="1:2" x14ac:dyDescent="0.25">
      <c r="A2043" t="s">
        <v>34</v>
      </c>
      <c r="B2043" t="s">
        <v>45</v>
      </c>
    </row>
    <row r="2044" spans="1:2" x14ac:dyDescent="0.25">
      <c r="A2044" t="s">
        <v>46</v>
      </c>
    </row>
    <row r="2045" spans="1:2" x14ac:dyDescent="0.25">
      <c r="A2045" t="s">
        <v>47</v>
      </c>
    </row>
    <row r="2046" spans="1:2" x14ac:dyDescent="0.25">
      <c r="A2046" t="s">
        <v>0</v>
      </c>
    </row>
    <row r="2047" spans="1:2" x14ac:dyDescent="0.25">
      <c r="A2047" t="s">
        <v>48</v>
      </c>
    </row>
    <row r="2048" spans="1:2" x14ac:dyDescent="0.25">
      <c r="A2048" t="s">
        <v>49</v>
      </c>
    </row>
    <row r="2049" spans="1:2" x14ac:dyDescent="0.25">
      <c r="A2049" t="s">
        <v>50</v>
      </c>
    </row>
    <row r="2050" spans="1:2" x14ac:dyDescent="0.25">
      <c r="A2050" t="s">
        <v>94</v>
      </c>
      <c r="B2050" t="s">
        <v>2614</v>
      </c>
    </row>
    <row r="2051" spans="1:2" x14ac:dyDescent="0.25">
      <c r="A2051" t="s">
        <v>132</v>
      </c>
      <c r="B2051" t="s">
        <v>1859</v>
      </c>
    </row>
    <row r="2052" spans="1:2" x14ac:dyDescent="0.25">
      <c r="A2052" t="s">
        <v>129</v>
      </c>
      <c r="B2052" t="s">
        <v>2229</v>
      </c>
    </row>
    <row r="2053" spans="1:2" x14ac:dyDescent="0.25">
      <c r="A2053" t="s">
        <v>133</v>
      </c>
      <c r="B2053" t="s">
        <v>2228</v>
      </c>
    </row>
    <row r="2054" spans="1:2" x14ac:dyDescent="0.25">
      <c r="A2054" t="s">
        <v>93</v>
      </c>
      <c r="B2054" t="s">
        <v>2615</v>
      </c>
    </row>
    <row r="2055" spans="1:2" x14ac:dyDescent="0.25">
      <c r="A2055" t="s">
        <v>128</v>
      </c>
      <c r="B2055" t="s">
        <v>1858</v>
      </c>
    </row>
    <row r="2056" spans="1:2" x14ac:dyDescent="0.25">
      <c r="A2056" t="s">
        <v>52</v>
      </c>
    </row>
    <row r="2057" spans="1:2" x14ac:dyDescent="0.25">
      <c r="A2057" t="s">
        <v>36</v>
      </c>
    </row>
    <row r="2058" spans="1:2" x14ac:dyDescent="0.25">
      <c r="A2058" t="s">
        <v>37</v>
      </c>
    </row>
    <row r="2059" spans="1:2" x14ac:dyDescent="0.25">
      <c r="A2059" t="s">
        <v>38</v>
      </c>
      <c r="B2059" t="s">
        <v>39</v>
      </c>
    </row>
    <row r="2060" spans="1:2" x14ac:dyDescent="0.25">
      <c r="A2060" t="s">
        <v>40</v>
      </c>
      <c r="B2060" t="s">
        <v>41</v>
      </c>
    </row>
    <row r="2061" spans="1:2" x14ac:dyDescent="0.25">
      <c r="A2061" t="s">
        <v>42</v>
      </c>
      <c r="B2061" t="s">
        <v>1183</v>
      </c>
    </row>
    <row r="2062" spans="1:2" x14ac:dyDescent="0.25">
      <c r="A2062" t="s">
        <v>44</v>
      </c>
    </row>
    <row r="2063" spans="1:2" x14ac:dyDescent="0.25">
      <c r="A2063" t="s">
        <v>34</v>
      </c>
      <c r="B2063" t="s">
        <v>45</v>
      </c>
    </row>
    <row r="2064" spans="1:2" x14ac:dyDescent="0.25">
      <c r="A2064" t="s">
        <v>46</v>
      </c>
    </row>
    <row r="2065" spans="1:2" x14ac:dyDescent="0.25">
      <c r="A2065" t="s">
        <v>47</v>
      </c>
    </row>
    <row r="2066" spans="1:2" x14ac:dyDescent="0.25">
      <c r="A2066" t="s">
        <v>0</v>
      </c>
    </row>
    <row r="2067" spans="1:2" x14ac:dyDescent="0.25">
      <c r="A2067" t="s">
        <v>48</v>
      </c>
    </row>
    <row r="2068" spans="1:2" x14ac:dyDescent="0.25">
      <c r="A2068" t="s">
        <v>49</v>
      </c>
    </row>
    <row r="2069" spans="1:2" x14ac:dyDescent="0.25">
      <c r="A2069" t="s">
        <v>50</v>
      </c>
    </row>
    <row r="2070" spans="1:2" x14ac:dyDescent="0.25">
      <c r="A2070" t="s">
        <v>96</v>
      </c>
      <c r="B2070" t="s">
        <v>2616</v>
      </c>
    </row>
    <row r="2071" spans="1:2" x14ac:dyDescent="0.25">
      <c r="A2071" t="s">
        <v>135</v>
      </c>
      <c r="B2071" t="s">
        <v>2230</v>
      </c>
    </row>
    <row r="2072" spans="1:2" x14ac:dyDescent="0.25">
      <c r="A2072" t="s">
        <v>134</v>
      </c>
      <c r="B2072" t="s">
        <v>1863</v>
      </c>
    </row>
    <row r="2073" spans="1:2" x14ac:dyDescent="0.25">
      <c r="A2073" t="s">
        <v>95</v>
      </c>
      <c r="B2073" t="s">
        <v>2617</v>
      </c>
    </row>
    <row r="2074" spans="1:2" x14ac:dyDescent="0.25">
      <c r="A2074" t="s">
        <v>131</v>
      </c>
      <c r="B2074" t="s">
        <v>2231</v>
      </c>
    </row>
    <row r="2075" spans="1:2" x14ac:dyDescent="0.25">
      <c r="A2075" t="s">
        <v>130</v>
      </c>
      <c r="B2075" t="s">
        <v>1862</v>
      </c>
    </row>
    <row r="2076" spans="1:2" x14ac:dyDescent="0.25">
      <c r="A2076" t="s">
        <v>94</v>
      </c>
      <c r="B2076" t="s">
        <v>2618</v>
      </c>
    </row>
    <row r="2077" spans="1:2" x14ac:dyDescent="0.25">
      <c r="A2077" t="s">
        <v>133</v>
      </c>
      <c r="B2077" t="s">
        <v>2232</v>
      </c>
    </row>
    <row r="2078" spans="1:2" x14ac:dyDescent="0.25">
      <c r="A2078" t="s">
        <v>132</v>
      </c>
      <c r="B2078" t="s">
        <v>1861</v>
      </c>
    </row>
    <row r="2079" spans="1:2" x14ac:dyDescent="0.25">
      <c r="A2079" t="s">
        <v>93</v>
      </c>
      <c r="B2079" t="s">
        <v>2619</v>
      </c>
    </row>
    <row r="2080" spans="1:2" x14ac:dyDescent="0.25">
      <c r="A2080" t="s">
        <v>129</v>
      </c>
      <c r="B2080" t="s">
        <v>2233</v>
      </c>
    </row>
    <row r="2081" spans="1:2" x14ac:dyDescent="0.25">
      <c r="A2081" t="s">
        <v>128</v>
      </c>
      <c r="B2081" t="s">
        <v>1860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39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1184</v>
      </c>
    </row>
    <row r="2088" spans="1:2" x14ac:dyDescent="0.25">
      <c r="A2088" t="s">
        <v>44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95</v>
      </c>
      <c r="B2096" t="s">
        <v>2336</v>
      </c>
    </row>
    <row r="2097" spans="1:2" x14ac:dyDescent="0.25">
      <c r="A2097" t="s">
        <v>98</v>
      </c>
      <c r="B2097" t="s">
        <v>2340</v>
      </c>
    </row>
    <row r="2098" spans="1:2" x14ac:dyDescent="0.25">
      <c r="A2098" t="s">
        <v>103</v>
      </c>
      <c r="B2098" t="s">
        <v>2341</v>
      </c>
    </row>
    <row r="2099" spans="1:2" x14ac:dyDescent="0.25">
      <c r="A2099" t="s">
        <v>131</v>
      </c>
      <c r="B2099" t="s">
        <v>1987</v>
      </c>
    </row>
    <row r="2100" spans="1:2" x14ac:dyDescent="0.25">
      <c r="A2100" t="s">
        <v>154</v>
      </c>
      <c r="B2100" t="s">
        <v>1990</v>
      </c>
    </row>
    <row r="2101" spans="1:2" x14ac:dyDescent="0.25">
      <c r="A2101" t="s">
        <v>139</v>
      </c>
      <c r="B2101" t="s">
        <v>1993</v>
      </c>
    </row>
    <row r="2102" spans="1:2" x14ac:dyDescent="0.25">
      <c r="A2102" t="s">
        <v>130</v>
      </c>
      <c r="B2102" t="s">
        <v>1606</v>
      </c>
    </row>
    <row r="2103" spans="1:2" x14ac:dyDescent="0.25">
      <c r="A2103" t="s">
        <v>94</v>
      </c>
      <c r="B2103" t="s">
        <v>2337</v>
      </c>
    </row>
    <row r="2104" spans="1:2" x14ac:dyDescent="0.25">
      <c r="A2104" t="s">
        <v>133</v>
      </c>
      <c r="B2104" t="s">
        <v>1986</v>
      </c>
    </row>
    <row r="2105" spans="1:2" x14ac:dyDescent="0.25">
      <c r="A2105" t="s">
        <v>132</v>
      </c>
      <c r="B2105" t="s">
        <v>1605</v>
      </c>
    </row>
    <row r="2106" spans="1:2" x14ac:dyDescent="0.25">
      <c r="A2106" t="s">
        <v>93</v>
      </c>
      <c r="B2106" t="s">
        <v>2338</v>
      </c>
    </row>
    <row r="2107" spans="1:2" x14ac:dyDescent="0.25">
      <c r="A2107" t="s">
        <v>129</v>
      </c>
      <c r="B2107" t="s">
        <v>1985</v>
      </c>
    </row>
    <row r="2108" spans="1:2" x14ac:dyDescent="0.25">
      <c r="A2108" t="s">
        <v>128</v>
      </c>
      <c r="B2108" t="s">
        <v>1604</v>
      </c>
    </row>
    <row r="2109" spans="1:2" x14ac:dyDescent="0.25">
      <c r="A2109" t="s">
        <v>696</v>
      </c>
      <c r="B2109" t="s">
        <v>1609</v>
      </c>
    </row>
    <row r="2110" spans="1:2" x14ac:dyDescent="0.25">
      <c r="A2110" t="s">
        <v>1115</v>
      </c>
      <c r="B2110" t="s">
        <v>1612</v>
      </c>
    </row>
    <row r="2111" spans="1:2" x14ac:dyDescent="0.25">
      <c r="A2111" t="s">
        <v>97</v>
      </c>
      <c r="B2111" t="s">
        <v>2342</v>
      </c>
    </row>
    <row r="2112" spans="1:2" x14ac:dyDescent="0.25">
      <c r="A2112" t="s">
        <v>102</v>
      </c>
      <c r="B2112" t="s">
        <v>2343</v>
      </c>
    </row>
    <row r="2113" spans="1:2" x14ac:dyDescent="0.25">
      <c r="A2113" t="s">
        <v>153</v>
      </c>
      <c r="B2113" t="s">
        <v>1989</v>
      </c>
    </row>
    <row r="2114" spans="1:2" x14ac:dyDescent="0.25">
      <c r="A2114" t="s">
        <v>138</v>
      </c>
      <c r="B2114" t="s">
        <v>1992</v>
      </c>
    </row>
    <row r="2115" spans="1:2" x14ac:dyDescent="0.25">
      <c r="A2115" t="s">
        <v>695</v>
      </c>
      <c r="B2115" t="s">
        <v>1608</v>
      </c>
    </row>
    <row r="2116" spans="1:2" x14ac:dyDescent="0.25">
      <c r="A2116" t="s">
        <v>1114</v>
      </c>
      <c r="B2116" t="s">
        <v>1611</v>
      </c>
    </row>
    <row r="2117" spans="1:2" x14ac:dyDescent="0.25">
      <c r="A2117" t="s">
        <v>96</v>
      </c>
      <c r="B2117" t="s">
        <v>2339</v>
      </c>
    </row>
    <row r="2118" spans="1:2" x14ac:dyDescent="0.25">
      <c r="A2118" t="s">
        <v>101</v>
      </c>
      <c r="B2118" t="s">
        <v>2344</v>
      </c>
    </row>
    <row r="2119" spans="1:2" x14ac:dyDescent="0.25">
      <c r="A2119" t="s">
        <v>135</v>
      </c>
      <c r="B2119" t="s">
        <v>1988</v>
      </c>
    </row>
    <row r="2120" spans="1:2" x14ac:dyDescent="0.25">
      <c r="A2120" t="s">
        <v>299</v>
      </c>
      <c r="B2120" t="s">
        <v>1991</v>
      </c>
    </row>
    <row r="2121" spans="1:2" x14ac:dyDescent="0.25">
      <c r="A2121" t="s">
        <v>134</v>
      </c>
      <c r="B2121" t="s">
        <v>1607</v>
      </c>
    </row>
    <row r="2122" spans="1:2" x14ac:dyDescent="0.25">
      <c r="A2122" t="s">
        <v>817</v>
      </c>
      <c r="B2122" t="s">
        <v>1610</v>
      </c>
    </row>
    <row r="2123" spans="1:2" x14ac:dyDescent="0.25">
      <c r="A2123" t="s">
        <v>52</v>
      </c>
    </row>
    <row r="2124" spans="1:2" x14ac:dyDescent="0.25">
      <c r="A2124" t="s">
        <v>36</v>
      </c>
    </row>
    <row r="2125" spans="1:2" x14ac:dyDescent="0.25">
      <c r="A2125" t="s">
        <v>37</v>
      </c>
    </row>
    <row r="2126" spans="1:2" x14ac:dyDescent="0.25">
      <c r="A2126" t="s">
        <v>38</v>
      </c>
      <c r="B2126" t="s">
        <v>39</v>
      </c>
    </row>
    <row r="2127" spans="1:2" x14ac:dyDescent="0.25">
      <c r="A2127" t="s">
        <v>40</v>
      </c>
      <c r="B2127" t="s">
        <v>41</v>
      </c>
    </row>
    <row r="2128" spans="1:2" x14ac:dyDescent="0.25">
      <c r="A2128" t="s">
        <v>42</v>
      </c>
      <c r="B2128" t="s">
        <v>1185</v>
      </c>
    </row>
    <row r="2129" spans="1:2" x14ac:dyDescent="0.25">
      <c r="A2129" t="s">
        <v>44</v>
      </c>
    </row>
    <row r="2130" spans="1:2" x14ac:dyDescent="0.25">
      <c r="A2130" t="s">
        <v>34</v>
      </c>
      <c r="B2130" t="s">
        <v>45</v>
      </c>
    </row>
    <row r="2131" spans="1:2" x14ac:dyDescent="0.25">
      <c r="A2131" t="s">
        <v>46</v>
      </c>
    </row>
    <row r="2132" spans="1:2" x14ac:dyDescent="0.25">
      <c r="A2132" t="s">
        <v>47</v>
      </c>
    </row>
    <row r="2133" spans="1:2" x14ac:dyDescent="0.25">
      <c r="A2133" t="s">
        <v>0</v>
      </c>
    </row>
    <row r="2134" spans="1:2" x14ac:dyDescent="0.25">
      <c r="A2134" t="s">
        <v>48</v>
      </c>
    </row>
    <row r="2135" spans="1:2" x14ac:dyDescent="0.25">
      <c r="A2135" t="s">
        <v>49</v>
      </c>
    </row>
    <row r="2136" spans="1:2" x14ac:dyDescent="0.25">
      <c r="A2136" t="s">
        <v>50</v>
      </c>
    </row>
    <row r="2137" spans="1:2" x14ac:dyDescent="0.25">
      <c r="A2137" t="s">
        <v>128</v>
      </c>
      <c r="B2137" t="s">
        <v>1186</v>
      </c>
    </row>
    <row r="2138" spans="1:2" x14ac:dyDescent="0.25">
      <c r="A2138" t="s">
        <v>129</v>
      </c>
      <c r="B2138" t="s">
        <v>1187</v>
      </c>
    </row>
    <row r="2139" spans="1:2" x14ac:dyDescent="0.25">
      <c r="A2139" t="s">
        <v>93</v>
      </c>
      <c r="B2139" t="s">
        <v>1188</v>
      </c>
    </row>
    <row r="2140" spans="1:2" x14ac:dyDescent="0.25">
      <c r="A2140" t="s">
        <v>54</v>
      </c>
      <c r="B2140" t="s">
        <v>1189</v>
      </c>
    </row>
    <row r="2141" spans="1:2" x14ac:dyDescent="0.25">
      <c r="A2141" t="s">
        <v>57</v>
      </c>
      <c r="B2141" t="s">
        <v>1190</v>
      </c>
    </row>
    <row r="2142" spans="1:2" x14ac:dyDescent="0.25">
      <c r="A2142" t="s">
        <v>67</v>
      </c>
      <c r="B2142" t="s">
        <v>1191</v>
      </c>
    </row>
    <row r="2143" spans="1:2" x14ac:dyDescent="0.25">
      <c r="A2143" t="s">
        <v>71</v>
      </c>
      <c r="B2143" t="s">
        <v>1192</v>
      </c>
    </row>
    <row r="2144" spans="1:2" x14ac:dyDescent="0.25">
      <c r="A2144" t="s">
        <v>132</v>
      </c>
      <c r="B2144" t="s">
        <v>1193</v>
      </c>
    </row>
    <row r="2145" spans="1:2" x14ac:dyDescent="0.25">
      <c r="A2145" t="s">
        <v>133</v>
      </c>
      <c r="B2145" t="s">
        <v>1194</v>
      </c>
    </row>
    <row r="2146" spans="1:2" x14ac:dyDescent="0.25">
      <c r="A2146" t="s">
        <v>94</v>
      </c>
      <c r="B2146" t="s">
        <v>1195</v>
      </c>
    </row>
    <row r="2147" spans="1:2" x14ac:dyDescent="0.25">
      <c r="A2147" t="s">
        <v>55</v>
      </c>
      <c r="B2147" t="s">
        <v>1196</v>
      </c>
    </row>
    <row r="2148" spans="1:2" x14ac:dyDescent="0.25">
      <c r="A2148" t="s">
        <v>58</v>
      </c>
      <c r="B2148" t="s">
        <v>1197</v>
      </c>
    </row>
    <row r="2149" spans="1:2" x14ac:dyDescent="0.25">
      <c r="A2149" t="s">
        <v>68</v>
      </c>
      <c r="B2149" t="s">
        <v>1198</v>
      </c>
    </row>
    <row r="2150" spans="1:2" x14ac:dyDescent="0.25">
      <c r="A2150" t="s">
        <v>70</v>
      </c>
      <c r="B2150" t="s">
        <v>1199</v>
      </c>
    </row>
    <row r="2151" spans="1:2" x14ac:dyDescent="0.25">
      <c r="A2151" t="s">
        <v>72</v>
      </c>
      <c r="B2151" t="s">
        <v>1613</v>
      </c>
    </row>
    <row r="2152" spans="1:2" x14ac:dyDescent="0.25">
      <c r="A2152" t="s">
        <v>73</v>
      </c>
      <c r="B2152" t="s">
        <v>1614</v>
      </c>
    </row>
    <row r="2153" spans="1:2" x14ac:dyDescent="0.25">
      <c r="A2153" t="s">
        <v>74</v>
      </c>
      <c r="B2153" t="s">
        <v>1875</v>
      </c>
    </row>
    <row r="2154" spans="1:2" x14ac:dyDescent="0.25">
      <c r="A2154" t="s">
        <v>75</v>
      </c>
      <c r="B2154" t="s">
        <v>1876</v>
      </c>
    </row>
    <row r="2155" spans="1:2" x14ac:dyDescent="0.25">
      <c r="A2155" t="s">
        <v>77</v>
      </c>
      <c r="B2155" t="s">
        <v>1994</v>
      </c>
    </row>
    <row r="2156" spans="1:2" x14ac:dyDescent="0.25">
      <c r="A2156" t="s">
        <v>78</v>
      </c>
      <c r="B2156" t="s">
        <v>1995</v>
      </c>
    </row>
    <row r="2157" spans="1:2" x14ac:dyDescent="0.25">
      <c r="A2157" t="s">
        <v>52</v>
      </c>
    </row>
    <row r="2158" spans="1:2" x14ac:dyDescent="0.25">
      <c r="A2158" t="s">
        <v>36</v>
      </c>
    </row>
    <row r="2159" spans="1:2" x14ac:dyDescent="0.25">
      <c r="A2159" t="s">
        <v>37</v>
      </c>
    </row>
    <row r="2160" spans="1:2" x14ac:dyDescent="0.25">
      <c r="A2160" t="s">
        <v>38</v>
      </c>
      <c r="B2160" t="s">
        <v>39</v>
      </c>
    </row>
    <row r="2161" spans="1:2" x14ac:dyDescent="0.25">
      <c r="A2161" t="s">
        <v>40</v>
      </c>
      <c r="B2161" t="s">
        <v>41</v>
      </c>
    </row>
    <row r="2162" spans="1:2" x14ac:dyDescent="0.25">
      <c r="A2162" t="s">
        <v>42</v>
      </c>
      <c r="B2162" t="s">
        <v>1202</v>
      </c>
    </row>
    <row r="2163" spans="1:2" x14ac:dyDescent="0.25">
      <c r="A2163" t="s">
        <v>44</v>
      </c>
    </row>
    <row r="2164" spans="1:2" x14ac:dyDescent="0.25">
      <c r="A2164" t="s">
        <v>34</v>
      </c>
      <c r="B2164" t="s">
        <v>45</v>
      </c>
    </row>
    <row r="2165" spans="1:2" x14ac:dyDescent="0.25">
      <c r="A2165" t="s">
        <v>46</v>
      </c>
    </row>
    <row r="2166" spans="1:2" x14ac:dyDescent="0.25">
      <c r="A2166" t="s">
        <v>47</v>
      </c>
    </row>
    <row r="2167" spans="1:2" x14ac:dyDescent="0.25">
      <c r="A2167" t="s">
        <v>0</v>
      </c>
    </row>
    <row r="2168" spans="1:2" x14ac:dyDescent="0.25">
      <c r="A2168" t="s">
        <v>48</v>
      </c>
    </row>
    <row r="2169" spans="1:2" x14ac:dyDescent="0.25">
      <c r="A2169" t="s">
        <v>49</v>
      </c>
    </row>
    <row r="2170" spans="1:2" x14ac:dyDescent="0.25">
      <c r="A2170" t="s">
        <v>50</v>
      </c>
    </row>
    <row r="2171" spans="1:2" x14ac:dyDescent="0.25">
      <c r="A2171" t="s">
        <v>94</v>
      </c>
      <c r="B2171" t="s">
        <v>2219</v>
      </c>
    </row>
    <row r="2172" spans="1:2" x14ac:dyDescent="0.25">
      <c r="A2172" t="s">
        <v>133</v>
      </c>
      <c r="B2172" t="s">
        <v>1904</v>
      </c>
    </row>
    <row r="2173" spans="1:2" x14ac:dyDescent="0.25">
      <c r="A2173" t="s">
        <v>132</v>
      </c>
      <c r="B2173" t="s">
        <v>1422</v>
      </c>
    </row>
    <row r="2174" spans="1:2" x14ac:dyDescent="0.25">
      <c r="A2174" t="s">
        <v>129</v>
      </c>
      <c r="B2174" t="s">
        <v>1903</v>
      </c>
    </row>
    <row r="2175" spans="1:2" x14ac:dyDescent="0.25">
      <c r="A2175" t="s">
        <v>128</v>
      </c>
      <c r="B2175" t="s">
        <v>1557</v>
      </c>
    </row>
    <row r="2176" spans="1:2" x14ac:dyDescent="0.25">
      <c r="A2176" t="s">
        <v>135</v>
      </c>
      <c r="B2176" t="s">
        <v>1906</v>
      </c>
    </row>
    <row r="2177" spans="1:2" x14ac:dyDescent="0.25">
      <c r="A2177" t="s">
        <v>134</v>
      </c>
      <c r="B2177" t="s">
        <v>1424</v>
      </c>
    </row>
    <row r="2178" spans="1:2" x14ac:dyDescent="0.25">
      <c r="A2178" t="s">
        <v>97</v>
      </c>
      <c r="B2178" t="s">
        <v>2220</v>
      </c>
    </row>
    <row r="2179" spans="1:2" x14ac:dyDescent="0.25">
      <c r="A2179" t="s">
        <v>95</v>
      </c>
      <c r="B2179" t="s">
        <v>2221</v>
      </c>
    </row>
    <row r="2180" spans="1:2" x14ac:dyDescent="0.25">
      <c r="A2180" t="s">
        <v>153</v>
      </c>
      <c r="B2180" t="s">
        <v>1907</v>
      </c>
    </row>
    <row r="2181" spans="1:2" x14ac:dyDescent="0.25">
      <c r="A2181" t="s">
        <v>131</v>
      </c>
      <c r="B2181" t="s">
        <v>1905</v>
      </c>
    </row>
    <row r="2182" spans="1:2" x14ac:dyDescent="0.25">
      <c r="A2182" t="s">
        <v>695</v>
      </c>
      <c r="B2182" t="s">
        <v>1425</v>
      </c>
    </row>
    <row r="2183" spans="1:2" x14ac:dyDescent="0.25">
      <c r="A2183" t="s">
        <v>130</v>
      </c>
      <c r="B2183" t="s">
        <v>1423</v>
      </c>
    </row>
    <row r="2184" spans="1:2" x14ac:dyDescent="0.25">
      <c r="A2184" t="s">
        <v>96</v>
      </c>
      <c r="B2184" t="s">
        <v>2222</v>
      </c>
    </row>
    <row r="2185" spans="1:2" x14ac:dyDescent="0.25">
      <c r="A2185" t="s">
        <v>93</v>
      </c>
      <c r="B2185" t="s">
        <v>2218</v>
      </c>
    </row>
    <row r="2186" spans="1:2" x14ac:dyDescent="0.25">
      <c r="A2186" t="s">
        <v>54</v>
      </c>
      <c r="B2186" t="s">
        <v>2652</v>
      </c>
    </row>
    <row r="2187" spans="1:2" x14ac:dyDescent="0.25">
      <c r="A2187" t="s">
        <v>55</v>
      </c>
      <c r="B2187" t="s">
        <v>2653</v>
      </c>
    </row>
    <row r="2188" spans="1:2" x14ac:dyDescent="0.25">
      <c r="A2188" t="s">
        <v>56</v>
      </c>
      <c r="B2188" t="s">
        <v>2654</v>
      </c>
    </row>
    <row r="2189" spans="1:2" x14ac:dyDescent="0.25">
      <c r="A2189" t="s">
        <v>62</v>
      </c>
      <c r="B2189" t="s">
        <v>2655</v>
      </c>
    </row>
    <row r="2190" spans="1:2" x14ac:dyDescent="0.25">
      <c r="A2190" t="s">
        <v>99</v>
      </c>
      <c r="B2190" t="s">
        <v>2656</v>
      </c>
    </row>
    <row r="2191" spans="1:2" x14ac:dyDescent="0.25">
      <c r="A2191" t="s">
        <v>52</v>
      </c>
    </row>
    <row r="2192" spans="1:2" x14ac:dyDescent="0.25">
      <c r="A2192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77" t="s">
        <v>739</v>
      </c>
      <c r="D1" s="217"/>
    </row>
    <row r="3" spans="1:5" x14ac:dyDescent="0.25">
      <c r="A3" s="239" t="s">
        <v>2</v>
      </c>
      <c r="B3" s="172" t="s">
        <v>16</v>
      </c>
      <c r="C3" s="173" t="s">
        <v>127</v>
      </c>
      <c r="D3" s="172" t="s">
        <v>126</v>
      </c>
      <c r="E3" s="236"/>
    </row>
    <row r="4" spans="1:5" ht="30" x14ac:dyDescent="0.25">
      <c r="A4" s="312" t="s">
        <v>738</v>
      </c>
      <c r="B4" s="309"/>
      <c r="C4" s="35"/>
      <c r="D4" s="63"/>
      <c r="E4" s="222"/>
    </row>
    <row r="5" spans="1:5" ht="30" x14ac:dyDescent="0.25">
      <c r="A5" s="212" t="s">
        <v>740</v>
      </c>
      <c r="B5" s="72"/>
      <c r="C5" s="61"/>
      <c r="D5" s="111"/>
      <c r="E5" s="222"/>
    </row>
    <row r="8" spans="1:5" x14ac:dyDescent="0.25">
      <c r="A8" s="164" t="s">
        <v>4</v>
      </c>
      <c r="B8" s="305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K1" sqref="K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4" ht="18.75" x14ac:dyDescent="0.3">
      <c r="A1" s="274" t="s">
        <v>741</v>
      </c>
      <c r="D1" s="615" t="s">
        <v>1506</v>
      </c>
    </row>
    <row r="2" spans="1:4" x14ac:dyDescent="0.25">
      <c r="A2" s="222"/>
      <c r="B2" s="28"/>
      <c r="C2" s="28"/>
    </row>
    <row r="3" spans="1:4" x14ac:dyDescent="0.25">
      <c r="A3" s="31"/>
      <c r="B3" s="172" t="s">
        <v>126</v>
      </c>
      <c r="C3" s="173" t="s">
        <v>127</v>
      </c>
    </row>
    <row r="4" spans="1:4" x14ac:dyDescent="0.25">
      <c r="A4" s="228" t="s">
        <v>742</v>
      </c>
      <c r="B4" s="538"/>
      <c r="C4" s="538"/>
    </row>
    <row r="5" spans="1:4" x14ac:dyDescent="0.25">
      <c r="A5" s="303" t="s">
        <v>743</v>
      </c>
      <c r="B5" s="510"/>
      <c r="C5" s="510"/>
    </row>
    <row r="6" spans="1:4" x14ac:dyDescent="0.25">
      <c r="A6" s="303" t="s">
        <v>744</v>
      </c>
      <c r="B6" s="510"/>
      <c r="C6" s="510"/>
    </row>
    <row r="7" spans="1:4" x14ac:dyDescent="0.25">
      <c r="A7" s="303" t="s">
        <v>745</v>
      </c>
      <c r="B7" s="510"/>
      <c r="C7" s="510"/>
    </row>
    <row r="8" spans="1:4" x14ac:dyDescent="0.25">
      <c r="A8" s="303" t="s">
        <v>746</v>
      </c>
      <c r="B8" s="510"/>
      <c r="C8" s="510"/>
    </row>
    <row r="9" spans="1:4" x14ac:dyDescent="0.25">
      <c r="A9" s="303" t="s">
        <v>747</v>
      </c>
      <c r="B9" s="510"/>
      <c r="C9" s="510"/>
    </row>
    <row r="10" spans="1:4" ht="30" x14ac:dyDescent="0.25">
      <c r="A10" s="310" t="s">
        <v>748</v>
      </c>
      <c r="B10" s="510"/>
      <c r="C10" s="510"/>
    </row>
    <row r="11" spans="1:4" x14ac:dyDescent="0.25">
      <c r="A11" s="303" t="s">
        <v>913</v>
      </c>
      <c r="B11" s="510"/>
      <c r="C11" s="510"/>
    </row>
    <row r="12" spans="1:4" x14ac:dyDescent="0.25">
      <c r="A12" s="311" t="s">
        <v>16</v>
      </c>
      <c r="B12" s="1">
        <f>SUM(B4:B11)</f>
        <v>0</v>
      </c>
      <c r="C12" s="1">
        <f>SUM(C4:C11)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zoomScale="90" zoomScaleNormal="9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1.42578125" style="29" customWidth="1"/>
    <col min="11" max="16384" width="9.140625" style="29"/>
  </cols>
  <sheetData>
    <row r="1" spans="1:12" x14ac:dyDescent="0.25">
      <c r="A1" s="349"/>
      <c r="B1" s="264"/>
      <c r="C1" s="264"/>
      <c r="D1" s="264"/>
    </row>
    <row r="2" spans="1:12" ht="29.25" customHeight="1" x14ac:dyDescent="0.25">
      <c r="A2" s="1087" t="s">
        <v>4</v>
      </c>
      <c r="B2" s="1091" t="s">
        <v>912</v>
      </c>
      <c r="C2" s="1092"/>
      <c r="D2" s="1093"/>
      <c r="E2" s="1089" t="s">
        <v>6</v>
      </c>
      <c r="F2" s="1089" t="s">
        <v>14</v>
      </c>
      <c r="G2" s="1094" t="s">
        <v>1101</v>
      </c>
      <c r="H2" s="1095"/>
      <c r="I2" s="1096"/>
      <c r="J2" s="1089" t="s">
        <v>1559</v>
      </c>
    </row>
    <row r="3" spans="1:12" x14ac:dyDescent="0.25">
      <c r="A3" s="1088"/>
      <c r="B3" s="518" t="s">
        <v>16</v>
      </c>
      <c r="C3" s="519" t="s">
        <v>17</v>
      </c>
      <c r="D3" s="519" t="s">
        <v>18</v>
      </c>
      <c r="E3" s="1090"/>
      <c r="F3" s="1090"/>
      <c r="G3" s="518" t="s">
        <v>16</v>
      </c>
      <c r="H3" s="519" t="s">
        <v>17</v>
      </c>
      <c r="I3" s="520" t="s">
        <v>18</v>
      </c>
      <c r="J3" s="1090"/>
    </row>
    <row r="4" spans="1:12" x14ac:dyDescent="0.25">
      <c r="A4" s="521">
        <v>2017</v>
      </c>
      <c r="B4" s="947">
        <v>78.55</v>
      </c>
      <c r="C4" s="948">
        <v>76.459999999999994</v>
      </c>
      <c r="D4" s="948">
        <v>80.66</v>
      </c>
      <c r="E4" s="949">
        <v>383</v>
      </c>
      <c r="F4" s="949">
        <v>142.15</v>
      </c>
      <c r="G4" s="950">
        <v>42.9</v>
      </c>
      <c r="H4" s="951">
        <v>41.8</v>
      </c>
      <c r="I4" s="952">
        <v>43.9</v>
      </c>
      <c r="J4" s="949">
        <v>14.7</v>
      </c>
    </row>
    <row r="5" spans="1:12" x14ac:dyDescent="0.25">
      <c r="A5" s="522">
        <v>2018</v>
      </c>
      <c r="B5" s="808">
        <v>78.5</v>
      </c>
      <c r="C5" s="809">
        <v>76.58</v>
      </c>
      <c r="D5" s="809">
        <v>80.42</v>
      </c>
      <c r="E5" s="953">
        <v>384</v>
      </c>
      <c r="F5" s="953">
        <v>145.36000000000001</v>
      </c>
      <c r="G5" s="954">
        <v>43.2</v>
      </c>
      <c r="H5" s="955">
        <v>42.1</v>
      </c>
      <c r="I5" s="956">
        <v>44.2</v>
      </c>
      <c r="J5" s="953">
        <v>2.9</v>
      </c>
    </row>
    <row r="6" spans="1:12" x14ac:dyDescent="0.25">
      <c r="A6" s="523">
        <v>2019</v>
      </c>
      <c r="B6" s="941">
        <v>78.16</v>
      </c>
      <c r="C6" s="942">
        <v>75.849999999999994</v>
      </c>
      <c r="D6" s="942">
        <v>80.5</v>
      </c>
      <c r="E6" s="943">
        <v>385</v>
      </c>
      <c r="F6" s="943">
        <v>149.44999999999999</v>
      </c>
      <c r="G6" s="944">
        <v>43.5</v>
      </c>
      <c r="H6" s="945">
        <v>42.4</v>
      </c>
      <c r="I6" s="946">
        <v>44.6</v>
      </c>
      <c r="J6" s="943">
        <v>8.8000000000000007</v>
      </c>
      <c r="L6" s="139" t="s">
        <v>1100</v>
      </c>
    </row>
    <row r="7" spans="1:12" x14ac:dyDescent="0.25">
      <c r="A7" s="222"/>
      <c r="B7" s="222"/>
      <c r="C7" s="222"/>
      <c r="D7" s="222"/>
      <c r="E7" s="222"/>
      <c r="F7" s="222"/>
      <c r="H7" s="222"/>
      <c r="I7" s="222"/>
      <c r="J7" s="222"/>
    </row>
    <row r="8" spans="1:12" x14ac:dyDescent="0.25">
      <c r="A8" s="222"/>
      <c r="B8" s="222"/>
      <c r="C8" s="222"/>
      <c r="D8" s="222"/>
      <c r="E8" s="222"/>
      <c r="F8" s="222"/>
      <c r="G8" s="139"/>
      <c r="H8" s="222"/>
      <c r="I8" s="222"/>
      <c r="J8" s="222"/>
    </row>
    <row r="9" spans="1:12" x14ac:dyDescent="0.25">
      <c r="A9" s="222"/>
      <c r="B9" s="222"/>
      <c r="C9" s="222"/>
      <c r="D9" s="222"/>
      <c r="E9" s="222"/>
      <c r="F9" s="222"/>
      <c r="G9" s="139"/>
      <c r="H9" s="222"/>
      <c r="I9" s="222"/>
      <c r="J9" s="222"/>
    </row>
    <row r="10" spans="1:12" x14ac:dyDescent="0.25">
      <c r="A10" s="222"/>
      <c r="B10" s="222"/>
      <c r="C10" s="222"/>
      <c r="D10" s="222"/>
      <c r="E10" s="222"/>
      <c r="F10" s="222"/>
      <c r="G10" s="139"/>
      <c r="H10" s="222"/>
      <c r="I10" s="222"/>
      <c r="J10" s="222"/>
    </row>
    <row r="11" spans="1:12" x14ac:dyDescent="0.25">
      <c r="A11" s="222"/>
      <c r="B11" s="222"/>
      <c r="C11" s="222"/>
      <c r="D11" s="222"/>
      <c r="E11" s="222"/>
      <c r="F11" s="222"/>
      <c r="G11" s="28"/>
      <c r="H11" s="222"/>
      <c r="I11" s="222"/>
      <c r="J11" s="222"/>
    </row>
    <row r="12" spans="1:12" x14ac:dyDescent="0.25">
      <c r="A12" s="222"/>
      <c r="B12" s="222"/>
      <c r="C12" s="222"/>
      <c r="D12" s="222"/>
      <c r="E12" s="222"/>
      <c r="F12" s="222"/>
      <c r="G12" s="28"/>
      <c r="H12" s="222"/>
      <c r="I12" s="222"/>
      <c r="J12" s="222"/>
    </row>
    <row r="14" spans="1:12" ht="15.75" x14ac:dyDescent="0.25">
      <c r="A14" s="99" t="s">
        <v>2398</v>
      </c>
      <c r="B14" s="31"/>
    </row>
    <row r="15" spans="1:12" x14ac:dyDescent="0.25">
      <c r="A15" s="667">
        <f>A4</f>
        <v>2017</v>
      </c>
      <c r="B15" s="660">
        <f>IF(ISBLANK(J4),"",J4)</f>
        <v>14.7</v>
      </c>
    </row>
    <row r="16" spans="1:12" x14ac:dyDescent="0.25">
      <c r="A16" s="668">
        <f t="shared" ref="A16:A17" si="0">A5</f>
        <v>2018</v>
      </c>
      <c r="B16" s="661">
        <f t="shared" ref="B16:B17" si="1">IF(ISBLANK(J5),"",J5)</f>
        <v>2.9</v>
      </c>
    </row>
    <row r="17" spans="1:2" x14ac:dyDescent="0.25">
      <c r="A17" s="669">
        <f t="shared" si="0"/>
        <v>2019</v>
      </c>
      <c r="B17" s="662">
        <f t="shared" si="1"/>
        <v>8.8000000000000007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64"/>
      <c r="C1" s="264"/>
      <c r="D1" s="264"/>
      <c r="E1" s="264"/>
    </row>
    <row r="2" spans="1:6" x14ac:dyDescent="0.25">
      <c r="A2" s="264"/>
      <c r="B2" s="264"/>
      <c r="C2" s="264"/>
      <c r="D2" s="264"/>
      <c r="E2" s="264"/>
    </row>
    <row r="3" spans="1:6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6" x14ac:dyDescent="0.25">
      <c r="A4" s="822" t="s">
        <v>1032</v>
      </c>
      <c r="B4" s="376"/>
      <c r="C4" s="376"/>
      <c r="D4" s="376"/>
      <c r="E4" s="56"/>
      <c r="F4" s="264"/>
    </row>
    <row r="5" spans="1:6" x14ac:dyDescent="0.25">
      <c r="A5" s="826" t="s">
        <v>1996</v>
      </c>
      <c r="B5" s="906">
        <v>7754</v>
      </c>
      <c r="C5" s="906">
        <v>2019</v>
      </c>
      <c r="D5" s="821" t="s">
        <v>1481</v>
      </c>
      <c r="E5" s="59" t="s">
        <v>5</v>
      </c>
      <c r="F5" s="264"/>
    </row>
    <row r="6" spans="1:6" x14ac:dyDescent="0.25">
      <c r="A6" s="826" t="s">
        <v>1997</v>
      </c>
      <c r="B6" s="906">
        <v>2843</v>
      </c>
      <c r="C6" s="906">
        <v>2019</v>
      </c>
      <c r="D6" s="821" t="s">
        <v>1481</v>
      </c>
      <c r="E6" s="59" t="s">
        <v>5</v>
      </c>
      <c r="F6" s="264"/>
    </row>
    <row r="7" spans="1:6" x14ac:dyDescent="0.25">
      <c r="A7" s="823" t="s">
        <v>1033</v>
      </c>
      <c r="B7" s="58">
        <v>8.3000000000000007</v>
      </c>
      <c r="C7" s="58">
        <v>2019</v>
      </c>
      <c r="D7" s="133" t="s">
        <v>1482</v>
      </c>
      <c r="E7" s="59" t="s">
        <v>5</v>
      </c>
      <c r="F7" s="264"/>
    </row>
    <row r="8" spans="1:6" x14ac:dyDescent="0.25">
      <c r="A8" s="824" t="s">
        <v>149</v>
      </c>
      <c r="B8" s="58">
        <v>44811</v>
      </c>
      <c r="C8" s="58">
        <v>2018</v>
      </c>
      <c r="D8" s="133" t="s">
        <v>1481</v>
      </c>
      <c r="E8" s="59" t="s">
        <v>5</v>
      </c>
    </row>
    <row r="9" spans="1:6" x14ac:dyDescent="0.25">
      <c r="A9" s="823" t="s">
        <v>150</v>
      </c>
      <c r="B9" s="58"/>
      <c r="C9" s="58"/>
      <c r="D9" s="133" t="s">
        <v>842</v>
      </c>
      <c r="E9" s="59" t="s">
        <v>5</v>
      </c>
    </row>
    <row r="10" spans="1:6" x14ac:dyDescent="0.25">
      <c r="A10" s="825" t="s">
        <v>151</v>
      </c>
      <c r="B10" s="61"/>
      <c r="C10" s="61"/>
      <c r="D10" s="374" t="s">
        <v>1483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7.140625" style="29" customWidth="1"/>
    <col min="3" max="3" width="16.7109375" style="29" customWidth="1"/>
    <col min="4" max="4" width="7.85546875" style="29" customWidth="1"/>
    <col min="5" max="5" width="16.42578125" style="29" customWidth="1"/>
    <col min="6" max="6" width="12.5703125" style="29" customWidth="1"/>
    <col min="7" max="7" width="9.140625" style="29" customWidth="1"/>
    <col min="8" max="8" width="10.140625" style="29" customWidth="1"/>
    <col min="9" max="9" width="9.140625" style="29" customWidth="1"/>
    <col min="10" max="10" width="16.28515625" style="29" customWidth="1"/>
    <col min="11" max="11" width="12.5703125" style="29" customWidth="1"/>
    <col min="12" max="12" width="10.42578125" style="29" customWidth="1"/>
    <col min="13" max="13" width="10.85546875" style="29" customWidth="1"/>
    <col min="14" max="14" width="11.42578125" style="29" customWidth="1"/>
    <col min="15" max="16384" width="9.140625" style="29"/>
  </cols>
  <sheetData>
    <row r="1" spans="1:16" x14ac:dyDescent="0.25">
      <c r="A1" s="264"/>
      <c r="B1" s="264"/>
    </row>
    <row r="2" spans="1:16" x14ac:dyDescent="0.25">
      <c r="A2" s="264"/>
      <c r="B2" s="264"/>
    </row>
    <row r="3" spans="1:16" ht="64.5" customHeight="1" x14ac:dyDescent="0.25">
      <c r="A3" s="1087" t="s">
        <v>4</v>
      </c>
      <c r="B3" s="1097" t="s">
        <v>1032</v>
      </c>
      <c r="C3" s="1098"/>
      <c r="D3" s="1099"/>
      <c r="E3" s="524" t="s">
        <v>1033</v>
      </c>
      <c r="F3" s="524" t="s">
        <v>149</v>
      </c>
      <c r="G3" s="1100" t="s">
        <v>150</v>
      </c>
      <c r="H3" s="1101"/>
      <c r="I3" s="1102"/>
      <c r="J3" s="525" t="s">
        <v>151</v>
      </c>
      <c r="L3" s="616"/>
    </row>
    <row r="4" spans="1:16" ht="25.5" x14ac:dyDescent="0.25">
      <c r="A4" s="1088"/>
      <c r="B4" s="827" t="s">
        <v>1996</v>
      </c>
      <c r="C4" s="828" t="s">
        <v>1997</v>
      </c>
      <c r="D4" s="829" t="s">
        <v>126</v>
      </c>
      <c r="E4" s="830" t="s">
        <v>16</v>
      </c>
      <c r="F4" s="830" t="s">
        <v>16</v>
      </c>
      <c r="G4" s="831" t="s">
        <v>16</v>
      </c>
      <c r="H4" s="832" t="s">
        <v>127</v>
      </c>
      <c r="I4" s="829" t="s">
        <v>126</v>
      </c>
      <c r="J4" s="833" t="s">
        <v>16</v>
      </c>
    </row>
    <row r="5" spans="1:16" x14ac:dyDescent="0.25">
      <c r="A5" s="122">
        <v>2016</v>
      </c>
      <c r="B5" s="70"/>
      <c r="C5" s="55"/>
      <c r="D5" s="377"/>
      <c r="E5" s="55">
        <v>31.1</v>
      </c>
      <c r="F5" s="55"/>
      <c r="G5" s="70"/>
      <c r="H5" s="55"/>
      <c r="I5" s="110"/>
      <c r="J5" s="71"/>
    </row>
    <row r="6" spans="1:16" x14ac:dyDescent="0.25">
      <c r="A6" s="226">
        <v>2017</v>
      </c>
      <c r="B6" s="223">
        <v>7733</v>
      </c>
      <c r="C6" s="58">
        <v>10364</v>
      </c>
      <c r="D6" s="503"/>
      <c r="E6" s="58">
        <v>30.4</v>
      </c>
      <c r="F6" s="58">
        <v>40156</v>
      </c>
      <c r="G6" s="223"/>
      <c r="H6" s="58"/>
      <c r="I6" s="171"/>
      <c r="J6" s="225"/>
    </row>
    <row r="7" spans="1:16" x14ac:dyDescent="0.25">
      <c r="A7" s="240">
        <v>2018</v>
      </c>
      <c r="B7" s="178">
        <v>7823</v>
      </c>
      <c r="C7" s="94">
        <v>11258</v>
      </c>
      <c r="D7" s="380"/>
      <c r="E7" s="94">
        <v>33</v>
      </c>
      <c r="F7" s="94">
        <v>44811</v>
      </c>
      <c r="G7" s="178"/>
      <c r="H7" s="94"/>
      <c r="I7" s="180"/>
      <c r="J7" s="179"/>
      <c r="L7" s="28"/>
      <c r="M7" s="28"/>
      <c r="N7" s="28"/>
    </row>
    <row r="8" spans="1:16" x14ac:dyDescent="0.25">
      <c r="A8" s="124">
        <v>2019</v>
      </c>
      <c r="B8" s="72">
        <v>7754</v>
      </c>
      <c r="C8" s="61">
        <v>2843</v>
      </c>
      <c r="D8" s="482"/>
      <c r="E8" s="61">
        <v>8.3000000000000007</v>
      </c>
      <c r="F8" s="61"/>
      <c r="G8" s="72"/>
      <c r="H8" s="61"/>
      <c r="I8" s="111"/>
      <c r="J8" s="73"/>
      <c r="L8" s="222"/>
      <c r="M8" s="208"/>
      <c r="N8" s="208"/>
    </row>
    <row r="9" spans="1:16" x14ac:dyDescent="0.25">
      <c r="A9" s="617"/>
      <c r="B9" s="618"/>
      <c r="C9" s="618"/>
      <c r="D9" s="618"/>
      <c r="E9" s="618"/>
      <c r="F9" s="618"/>
      <c r="G9" s="618"/>
      <c r="H9" s="618"/>
      <c r="I9" s="618"/>
      <c r="J9" s="618"/>
      <c r="L9" s="222"/>
      <c r="M9" s="208"/>
      <c r="N9" s="208"/>
      <c r="O9" s="28"/>
      <c r="P9" s="215"/>
    </row>
    <row r="10" spans="1:16" x14ac:dyDescent="0.25">
      <c r="A10" s="617"/>
      <c r="B10" s="618"/>
      <c r="C10" s="618"/>
      <c r="D10" s="618"/>
      <c r="E10" s="618"/>
      <c r="F10" s="618"/>
      <c r="G10" s="618"/>
      <c r="H10" s="618"/>
      <c r="I10" s="618"/>
      <c r="J10" s="618"/>
      <c r="L10" s="222"/>
      <c r="M10" s="208"/>
      <c r="N10" s="208"/>
      <c r="O10" s="28"/>
      <c r="P10" s="215"/>
    </row>
    <row r="11" spans="1:16" x14ac:dyDescent="0.25">
      <c r="L11" s="222"/>
      <c r="M11" s="208"/>
      <c r="N11" s="208"/>
    </row>
    <row r="12" spans="1:16" x14ac:dyDescent="0.25">
      <c r="L12" s="222"/>
      <c r="M12" s="208"/>
      <c r="N12" s="208"/>
    </row>
    <row r="13" spans="1:16" x14ac:dyDescent="0.25">
      <c r="A13" s="529" t="s">
        <v>2252</v>
      </c>
      <c r="H13" s="529" t="s">
        <v>2253</v>
      </c>
      <c r="L13" s="529" t="s">
        <v>509</v>
      </c>
    </row>
    <row r="14" spans="1:16" x14ac:dyDescent="0.25">
      <c r="A14" s="538">
        <f>A6</f>
        <v>2017</v>
      </c>
      <c r="B14" s="327">
        <f>IF(ISBLANK(F6),"",F6)</f>
        <v>40156</v>
      </c>
      <c r="H14" s="499"/>
      <c r="I14" s="526" t="s">
        <v>552</v>
      </c>
      <c r="J14" s="526" t="s">
        <v>553</v>
      </c>
      <c r="O14" s="28"/>
      <c r="P14" s="215"/>
    </row>
    <row r="15" spans="1:16" x14ac:dyDescent="0.25">
      <c r="A15" s="510">
        <f>A7</f>
        <v>2018</v>
      </c>
      <c r="B15" s="500">
        <f>IF(ISBLANK(F7),"",F7)</f>
        <v>44811</v>
      </c>
      <c r="H15" s="538">
        <f>A6</f>
        <v>2017</v>
      </c>
      <c r="I15" s="327" t="str">
        <f>IF(ISBLANK(I6),"",I6)</f>
        <v/>
      </c>
      <c r="J15" s="327" t="str">
        <f>IF(ISBLANK(H6),"",H6)</f>
        <v/>
      </c>
      <c r="O15" s="28"/>
    </row>
    <row r="16" spans="1:16" x14ac:dyDescent="0.25">
      <c r="A16" s="502">
        <f>A8</f>
        <v>2019</v>
      </c>
      <c r="B16" s="328" t="str">
        <f>IF(ISBLANK(F8),"",F8)</f>
        <v/>
      </c>
      <c r="H16" s="510">
        <f t="shared" ref="H16:H17" si="0">A7</f>
        <v>2018</v>
      </c>
      <c r="I16" s="500" t="str">
        <f t="shared" ref="I16:I17" si="1">IF(ISBLANK(I7),"",I7)</f>
        <v/>
      </c>
      <c r="J16" s="500" t="str">
        <f t="shared" ref="J16:J17" si="2">IF(ISBLANK(H7),"",H7)</f>
        <v/>
      </c>
    </row>
    <row r="17" spans="1:12" x14ac:dyDescent="0.25">
      <c r="A17" s="175"/>
      <c r="B17" s="599"/>
      <c r="H17" s="502">
        <f t="shared" si="0"/>
        <v>2019</v>
      </c>
      <c r="I17" s="328" t="str">
        <f t="shared" si="1"/>
        <v/>
      </c>
      <c r="J17" s="328" t="str">
        <f t="shared" si="2"/>
        <v/>
      </c>
    </row>
    <row r="18" spans="1:12" x14ac:dyDescent="0.25">
      <c r="A18" s="222"/>
      <c r="B18" s="208"/>
    </row>
    <row r="20" spans="1:12" x14ac:dyDescent="0.25">
      <c r="A20" s="529" t="s">
        <v>2254</v>
      </c>
      <c r="H20" s="529" t="s">
        <v>2255</v>
      </c>
      <c r="L20" s="170" t="s">
        <v>508</v>
      </c>
    </row>
    <row r="21" spans="1:12" ht="30" x14ac:dyDescent="0.25">
      <c r="A21" s="529"/>
      <c r="B21" s="834" t="str">
        <f>" " &amp; B4</f>
        <v xml:space="preserve"> према општини рада</v>
      </c>
      <c r="C21" s="834" t="str">
        <f>" " &amp; C4</f>
        <v xml:space="preserve"> према општини пребивалишта</v>
      </c>
      <c r="H21" s="499"/>
      <c r="I21" s="526" t="s">
        <v>506</v>
      </c>
      <c r="J21" s="526" t="s">
        <v>507</v>
      </c>
    </row>
    <row r="22" spans="1:12" x14ac:dyDescent="0.25">
      <c r="A22" s="538">
        <f>A6</f>
        <v>2017</v>
      </c>
      <c r="B22" s="327">
        <f>IF(ISBLANK(B6),"",B6)</f>
        <v>7733</v>
      </c>
      <c r="C22" s="327">
        <f>IF(ISBLANK(C6),"",C6)</f>
        <v>10364</v>
      </c>
      <c r="H22" s="538">
        <f>A6</f>
        <v>2017</v>
      </c>
      <c r="I22" s="327" t="str">
        <f>IF(ISBLANK(I6),"",I6)</f>
        <v/>
      </c>
      <c r="J22" s="327" t="str">
        <f>IF(ISBLANK(H6),"",H6)</f>
        <v/>
      </c>
    </row>
    <row r="23" spans="1:12" x14ac:dyDescent="0.25">
      <c r="A23" s="510">
        <f>A7</f>
        <v>2018</v>
      </c>
      <c r="B23" s="500">
        <f t="shared" ref="B23:C24" si="3">IF(ISBLANK(B7),"",B7)</f>
        <v>7823</v>
      </c>
      <c r="C23" s="500">
        <f t="shared" si="3"/>
        <v>11258</v>
      </c>
      <c r="H23" s="510">
        <f t="shared" ref="H23:H24" si="4">A7</f>
        <v>2018</v>
      </c>
      <c r="I23" s="500" t="str">
        <f t="shared" ref="I23:I24" si="5">IF(ISBLANK(I7),"",I7)</f>
        <v/>
      </c>
      <c r="J23" s="500" t="str">
        <f t="shared" ref="J23:J24" si="6">IF(ISBLANK(H7),"",H7)</f>
        <v/>
      </c>
    </row>
    <row r="24" spans="1:12" x14ac:dyDescent="0.25">
      <c r="A24" s="502">
        <f>A8</f>
        <v>2019</v>
      </c>
      <c r="B24" s="328">
        <f t="shared" si="3"/>
        <v>7754</v>
      </c>
      <c r="C24" s="328">
        <f t="shared" si="3"/>
        <v>2843</v>
      </c>
      <c r="H24" s="502">
        <f t="shared" si="4"/>
        <v>2019</v>
      </c>
      <c r="I24" s="328" t="str">
        <f t="shared" si="5"/>
        <v/>
      </c>
      <c r="J24" s="328" t="str">
        <f t="shared" si="6"/>
        <v/>
      </c>
    </row>
    <row r="25" spans="1:12" x14ac:dyDescent="0.25">
      <c r="A25" s="175"/>
      <c r="B25" s="208"/>
    </row>
    <row r="26" spans="1:12" x14ac:dyDescent="0.25">
      <c r="A26" s="222"/>
      <c r="B26" s="208"/>
    </row>
    <row r="27" spans="1:12" x14ac:dyDescent="0.25">
      <c r="A27" s="529" t="s">
        <v>2256</v>
      </c>
    </row>
    <row r="28" spans="1:12" ht="30" x14ac:dyDescent="0.25">
      <c r="A28" s="529"/>
      <c r="B28" s="834" t="s">
        <v>2000</v>
      </c>
      <c r="C28" s="834" t="s">
        <v>2001</v>
      </c>
    </row>
    <row r="29" spans="1:12" x14ac:dyDescent="0.25">
      <c r="A29" s="538">
        <f>A6</f>
        <v>2017</v>
      </c>
      <c r="B29" s="327">
        <f>IF(ISBLANK(B6),"",B6)</f>
        <v>7733</v>
      </c>
      <c r="C29" s="327">
        <f>IF(ISBLANK(C6),"",C6)</f>
        <v>10364</v>
      </c>
    </row>
    <row r="30" spans="1:12" x14ac:dyDescent="0.25">
      <c r="A30" s="510">
        <f>A7</f>
        <v>2018</v>
      </c>
      <c r="B30" s="500">
        <f t="shared" ref="B30:C30" si="7">IF(ISBLANK(B7),"",B7)</f>
        <v>7823</v>
      </c>
      <c r="C30" s="500">
        <f t="shared" si="7"/>
        <v>11258</v>
      </c>
    </row>
    <row r="31" spans="1:12" x14ac:dyDescent="0.25">
      <c r="A31" s="502">
        <f>A8</f>
        <v>2019</v>
      </c>
      <c r="B31" s="328">
        <f t="shared" ref="B31:C31" si="8">IF(ISBLANK(B8),"",B8)</f>
        <v>7754</v>
      </c>
      <c r="C31" s="328">
        <f t="shared" si="8"/>
        <v>2843</v>
      </c>
    </row>
  </sheetData>
  <mergeCells count="3">
    <mergeCell ref="B3:D3"/>
    <mergeCell ref="G3:I3"/>
    <mergeCell ref="A3:A4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5" width="9.7109375" style="29" bestFit="1" customWidth="1"/>
    <col min="16" max="16" width="14" style="29" bestFit="1" customWidth="1"/>
    <col min="17" max="16384" width="9.140625" style="29"/>
  </cols>
  <sheetData>
    <row r="1" spans="1:19" x14ac:dyDescent="0.25">
      <c r="A1" s="264"/>
      <c r="B1" s="264"/>
      <c r="C1" s="264"/>
    </row>
    <row r="2" spans="1:19" x14ac:dyDescent="0.25">
      <c r="A2" s="264"/>
      <c r="B2" s="264"/>
      <c r="C2" s="264"/>
    </row>
    <row r="3" spans="1:19" x14ac:dyDescent="0.25">
      <c r="A3" s="239" t="s">
        <v>1326</v>
      </c>
      <c r="B3" s="344"/>
      <c r="C3" s="344"/>
      <c r="D3" s="344"/>
      <c r="E3" s="344"/>
      <c r="F3" s="344"/>
      <c r="G3" s="344"/>
      <c r="H3" s="344"/>
      <c r="I3" s="344"/>
      <c r="J3" s="344"/>
    </row>
    <row r="4" spans="1:19" x14ac:dyDescent="0.25">
      <c r="A4" s="1087" t="s">
        <v>4</v>
      </c>
      <c r="B4" s="1103" t="s">
        <v>155</v>
      </c>
      <c r="C4" s="1104"/>
      <c r="D4" s="1105"/>
      <c r="E4" s="1104" t="s">
        <v>156</v>
      </c>
      <c r="F4" s="1104"/>
      <c r="G4" s="1104"/>
      <c r="H4" s="1103" t="s">
        <v>157</v>
      </c>
      <c r="I4" s="1104"/>
      <c r="J4" s="1105"/>
      <c r="M4" s="52" t="s">
        <v>2257</v>
      </c>
    </row>
    <row r="5" spans="1:19" x14ac:dyDescent="0.25">
      <c r="A5" s="1088"/>
      <c r="B5" s="539" t="s">
        <v>16</v>
      </c>
      <c r="C5" s="48" t="s">
        <v>17</v>
      </c>
      <c r="D5" s="540" t="s">
        <v>18</v>
      </c>
      <c r="E5" s="48" t="s">
        <v>16</v>
      </c>
      <c r="F5" s="48" t="s">
        <v>17</v>
      </c>
      <c r="G5" s="48" t="s">
        <v>18</v>
      </c>
      <c r="H5" s="539" t="s">
        <v>16</v>
      </c>
      <c r="I5" s="48" t="s">
        <v>17</v>
      </c>
      <c r="J5" s="540" t="s">
        <v>18</v>
      </c>
      <c r="M5" s="80"/>
      <c r="N5" s="80" t="s">
        <v>2240</v>
      </c>
      <c r="O5" s="80" t="s">
        <v>2241</v>
      </c>
      <c r="P5" s="80" t="s">
        <v>2242</v>
      </c>
    </row>
    <row r="6" spans="1:19" x14ac:dyDescent="0.25">
      <c r="A6" s="228">
        <v>2017</v>
      </c>
      <c r="B6" s="309"/>
      <c r="C6" s="35"/>
      <c r="D6" s="63"/>
      <c r="E6" s="35"/>
      <c r="F6" s="35"/>
      <c r="G6" s="35"/>
      <c r="H6" s="309"/>
      <c r="I6" s="35"/>
      <c r="J6" s="63"/>
      <c r="M6" s="129" t="s">
        <v>16</v>
      </c>
      <c r="N6" s="130" t="str">
        <f>IF(ISBLANK(B8),"",B8)</f>
        <v/>
      </c>
      <c r="O6" s="130" t="str">
        <f>IF(ISBLANK(E8),"",E8)</f>
        <v/>
      </c>
      <c r="P6" s="130" t="str">
        <f>IF(ISBLANK(H8),"",H8)</f>
        <v/>
      </c>
    </row>
    <row r="7" spans="1:19" x14ac:dyDescent="0.25">
      <c r="A7" s="303">
        <v>2018</v>
      </c>
      <c r="B7" s="178"/>
      <c r="C7" s="94"/>
      <c r="D7" s="180"/>
      <c r="E7" s="94"/>
      <c r="F7" s="94"/>
      <c r="G7" s="94"/>
      <c r="H7" s="178"/>
      <c r="I7" s="94"/>
      <c r="J7" s="180"/>
    </row>
    <row r="8" spans="1:19" x14ac:dyDescent="0.25">
      <c r="A8" s="229">
        <v>2019</v>
      </c>
      <c r="B8" s="178"/>
      <c r="C8" s="94"/>
      <c r="D8" s="180"/>
      <c r="E8" s="94"/>
      <c r="F8" s="94"/>
      <c r="G8" s="94"/>
      <c r="H8" s="178"/>
      <c r="I8" s="94"/>
      <c r="J8" s="180"/>
    </row>
    <row r="9" spans="1:19" x14ac:dyDescent="0.25">
      <c r="A9" s="175"/>
      <c r="B9" s="175"/>
      <c r="C9" s="175"/>
      <c r="D9" s="175"/>
      <c r="E9" s="175"/>
      <c r="F9" s="175"/>
      <c r="G9" s="175"/>
      <c r="H9" s="175"/>
      <c r="I9" s="175"/>
      <c r="J9" s="175"/>
    </row>
    <row r="10" spans="1:19" x14ac:dyDescent="0.25">
      <c r="A10" s="222"/>
      <c r="B10" s="222"/>
      <c r="C10" s="222"/>
      <c r="D10" s="222"/>
      <c r="E10" s="222"/>
      <c r="F10" s="222"/>
      <c r="G10" s="222"/>
      <c r="H10" s="222"/>
      <c r="I10" s="222"/>
      <c r="J10" s="222"/>
      <c r="M10" s="52" t="s">
        <v>2258</v>
      </c>
    </row>
    <row r="11" spans="1:19" x14ac:dyDescent="0.25">
      <c r="A11" s="222"/>
      <c r="B11" s="222"/>
      <c r="C11" s="222"/>
      <c r="D11" s="222"/>
      <c r="E11" s="222"/>
      <c r="F11" s="222"/>
      <c r="G11" s="222"/>
      <c r="H11" s="222"/>
      <c r="I11" s="222"/>
      <c r="J11" s="222"/>
      <c r="M11" s="80"/>
      <c r="N11" s="80" t="s">
        <v>2240</v>
      </c>
      <c r="O11" s="80" t="s">
        <v>2241</v>
      </c>
      <c r="P11" s="80" t="s">
        <v>2242</v>
      </c>
    </row>
    <row r="12" spans="1:19" x14ac:dyDescent="0.25">
      <c r="A12" s="222"/>
      <c r="B12" s="222"/>
      <c r="C12" s="222"/>
      <c r="D12" s="222"/>
      <c r="E12" s="222"/>
      <c r="F12" s="222"/>
      <c r="G12" s="222"/>
      <c r="H12" s="222"/>
      <c r="I12" s="222"/>
      <c r="J12" s="222"/>
      <c r="M12" s="100" t="s">
        <v>126</v>
      </c>
      <c r="N12" s="131" t="str">
        <f>IF(ISBLANK(D8),"",D8)</f>
        <v/>
      </c>
      <c r="O12" s="131" t="str">
        <f>IF(ISBLANK(G8),"",G8)</f>
        <v/>
      </c>
      <c r="P12" s="131" t="str">
        <f>IF(ISBLANK(J8),"",J8)</f>
        <v/>
      </c>
      <c r="Q12" s="28"/>
      <c r="R12" s="28"/>
      <c r="S12" s="28"/>
    </row>
    <row r="13" spans="1:19" x14ac:dyDescent="0.25">
      <c r="M13" s="83" t="s">
        <v>127</v>
      </c>
      <c r="N13" s="132" t="str">
        <f>IF(ISBLANK(C8),"",C8)</f>
        <v/>
      </c>
      <c r="O13" s="132" t="str">
        <f>IF(ISBLANK(F8),"",F8)</f>
        <v/>
      </c>
      <c r="P13" s="132" t="str">
        <f>IF(ISBLANK(I8),"",I8)</f>
        <v/>
      </c>
      <c r="Q13" s="28"/>
      <c r="R13" s="28"/>
      <c r="S13" s="28"/>
    </row>
    <row r="17" spans="13:19" x14ac:dyDescent="0.25">
      <c r="M17" s="215" t="s">
        <v>512</v>
      </c>
    </row>
    <row r="18" spans="13:19" x14ac:dyDescent="0.25">
      <c r="M18" s="52" t="s">
        <v>2259</v>
      </c>
    </row>
    <row r="19" spans="13:19" x14ac:dyDescent="0.25">
      <c r="M19" s="80"/>
      <c r="N19" s="80" t="s">
        <v>2243</v>
      </c>
      <c r="O19" s="80" t="s">
        <v>2244</v>
      </c>
      <c r="P19" s="80" t="s">
        <v>2245</v>
      </c>
    </row>
    <row r="20" spans="13:19" x14ac:dyDescent="0.25">
      <c r="M20" s="129" t="s">
        <v>513</v>
      </c>
      <c r="N20" s="130" t="str">
        <f>IF(ISBLANK(B8),"",B8)</f>
        <v/>
      </c>
      <c r="O20" s="130" t="str">
        <f>IF(ISBLANK(E8),"",E8)</f>
        <v/>
      </c>
      <c r="P20" s="130" t="str">
        <f>IF(ISBLANK(H8),"",H8)</f>
        <v/>
      </c>
    </row>
    <row r="22" spans="13:19" x14ac:dyDescent="0.25">
      <c r="M22" s="52" t="s">
        <v>2260</v>
      </c>
    </row>
    <row r="23" spans="13:19" x14ac:dyDescent="0.25">
      <c r="M23" s="80"/>
      <c r="N23" s="80" t="s">
        <v>2243</v>
      </c>
      <c r="O23" s="80" t="s">
        <v>2244</v>
      </c>
      <c r="P23" s="80" t="s">
        <v>2245</v>
      </c>
    </row>
    <row r="24" spans="13:19" x14ac:dyDescent="0.25">
      <c r="M24" s="100" t="s">
        <v>503</v>
      </c>
      <c r="N24" s="131" t="str">
        <f>IF(ISBLANK(D8),"",D8)</f>
        <v/>
      </c>
      <c r="O24" s="131" t="str">
        <f>IF(ISBLANK(G8),"",G8)</f>
        <v/>
      </c>
      <c r="P24" s="131" t="str">
        <f>IF(ISBLANK(J8),"",J8)</f>
        <v/>
      </c>
      <c r="Q24" s="28"/>
      <c r="R24" s="28"/>
      <c r="S24" s="28"/>
    </row>
    <row r="25" spans="13:19" x14ac:dyDescent="0.25">
      <c r="M25" s="83" t="s">
        <v>504</v>
      </c>
      <c r="N25" s="132" t="str">
        <f>IF(ISBLANK(C8),"",C8)</f>
        <v/>
      </c>
      <c r="O25" s="132" t="str">
        <f>IF(ISBLANK(F8),"",F8)</f>
        <v/>
      </c>
      <c r="P25" s="132" t="str">
        <f>IF(ISBLANK(I8),"",I8)</f>
        <v/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x14ac:dyDescent="0.25">
      <c r="A4" s="776" t="s">
        <v>159</v>
      </c>
      <c r="B4" s="650"/>
      <c r="C4" s="650"/>
      <c r="D4" s="773" t="s">
        <v>1484</v>
      </c>
      <c r="E4" s="56" t="s">
        <v>5</v>
      </c>
    </row>
    <row r="5" spans="1:5" x14ac:dyDescent="0.25">
      <c r="A5" s="66" t="s">
        <v>160</v>
      </c>
      <c r="B5" s="732"/>
      <c r="C5" s="732"/>
      <c r="D5" s="731" t="s">
        <v>1484</v>
      </c>
      <c r="E5" s="59" t="s">
        <v>5</v>
      </c>
    </row>
    <row r="6" spans="1:5" x14ac:dyDescent="0.25">
      <c r="A6" s="66" t="s">
        <v>161</v>
      </c>
      <c r="B6" s="732"/>
      <c r="C6" s="732"/>
      <c r="D6" s="731" t="s">
        <v>1484</v>
      </c>
      <c r="E6" s="59" t="s">
        <v>5</v>
      </c>
    </row>
    <row r="7" spans="1:5" x14ac:dyDescent="0.25">
      <c r="A7" s="66" t="s">
        <v>162</v>
      </c>
      <c r="B7" s="732"/>
      <c r="C7" s="732"/>
      <c r="D7" s="731" t="s">
        <v>1484</v>
      </c>
      <c r="E7" s="59" t="s">
        <v>5</v>
      </c>
    </row>
    <row r="8" spans="1:5" x14ac:dyDescent="0.25">
      <c r="A8" s="66" t="s">
        <v>163</v>
      </c>
      <c r="B8" s="732">
        <v>6727596</v>
      </c>
      <c r="C8" s="732">
        <v>2018</v>
      </c>
      <c r="D8" s="731" t="s">
        <v>1485</v>
      </c>
      <c r="E8" s="59" t="s">
        <v>5</v>
      </c>
    </row>
    <row r="9" spans="1:5" x14ac:dyDescent="0.25">
      <c r="A9" s="66" t="s">
        <v>164</v>
      </c>
      <c r="B9" s="732">
        <v>197001</v>
      </c>
      <c r="C9" s="732">
        <v>2018</v>
      </c>
      <c r="D9" s="731" t="s">
        <v>1485</v>
      </c>
      <c r="E9" s="59" t="s">
        <v>5</v>
      </c>
    </row>
    <row r="10" spans="1:5" x14ac:dyDescent="0.25">
      <c r="A10" s="66" t="s">
        <v>165</v>
      </c>
      <c r="B10" s="732"/>
      <c r="C10" s="732"/>
      <c r="D10" s="731" t="s">
        <v>1486</v>
      </c>
      <c r="E10" s="59" t="s">
        <v>5</v>
      </c>
    </row>
    <row r="11" spans="1:5" x14ac:dyDescent="0.25">
      <c r="A11" s="66" t="s">
        <v>582</v>
      </c>
      <c r="B11" s="732"/>
      <c r="C11" s="732"/>
      <c r="D11" s="731" t="s">
        <v>1486</v>
      </c>
      <c r="E11" s="59" t="s">
        <v>5</v>
      </c>
    </row>
    <row r="12" spans="1:5" x14ac:dyDescent="0.25">
      <c r="A12" s="66" t="s">
        <v>583</v>
      </c>
      <c r="B12" s="732"/>
      <c r="C12" s="732"/>
      <c r="D12" s="731" t="s">
        <v>1486</v>
      </c>
      <c r="E12" s="59" t="s">
        <v>5</v>
      </c>
    </row>
    <row r="13" spans="1:5" x14ac:dyDescent="0.25">
      <c r="A13" s="66" t="s">
        <v>166</v>
      </c>
      <c r="B13" s="732"/>
      <c r="C13" s="732"/>
      <c r="D13" s="731" t="s">
        <v>1486</v>
      </c>
      <c r="E13" s="59" t="s">
        <v>5</v>
      </c>
    </row>
    <row r="14" spans="1:5" x14ac:dyDescent="0.25">
      <c r="A14" s="777" t="s">
        <v>584</v>
      </c>
      <c r="B14" s="651"/>
      <c r="C14" s="651"/>
      <c r="D14" s="774" t="s">
        <v>1486</v>
      </c>
      <c r="E14" s="59" t="s">
        <v>5</v>
      </c>
    </row>
    <row r="15" spans="1:5" x14ac:dyDescent="0.25">
      <c r="A15" s="66" t="s">
        <v>585</v>
      </c>
      <c r="B15" s="651"/>
      <c r="C15" s="651"/>
      <c r="D15" s="774" t="s">
        <v>1486</v>
      </c>
      <c r="E15" s="59" t="s">
        <v>5</v>
      </c>
    </row>
    <row r="16" spans="1:5" x14ac:dyDescent="0.25">
      <c r="A16" s="778" t="s">
        <v>167</v>
      </c>
      <c r="B16" s="733"/>
      <c r="C16" s="733"/>
      <c r="D16" s="775" t="s">
        <v>1487</v>
      </c>
      <c r="E16" s="62" t="s">
        <v>5</v>
      </c>
    </row>
    <row r="19" spans="1:11" x14ac:dyDescent="0.25">
      <c r="A19" s="616"/>
      <c r="B19" s="616"/>
      <c r="C19" s="616"/>
      <c r="D19" s="616">
        <v>2016</v>
      </c>
      <c r="E19" s="349">
        <v>2017</v>
      </c>
      <c r="F19" s="349">
        <v>2018</v>
      </c>
      <c r="H19" s="264"/>
    </row>
    <row r="20" spans="1:11" x14ac:dyDescent="0.25">
      <c r="A20" s="782" t="s">
        <v>185</v>
      </c>
      <c r="B20" s="779"/>
      <c r="C20" s="780"/>
      <c r="D20" s="633">
        <v>90.7</v>
      </c>
      <c r="E20" s="633">
        <v>91.4</v>
      </c>
      <c r="F20" s="633">
        <v>91.9</v>
      </c>
      <c r="G20" s="381"/>
      <c r="H20" s="222"/>
    </row>
    <row r="21" spans="1:11" x14ac:dyDescent="0.25">
      <c r="A21" s="754" t="s">
        <v>186</v>
      </c>
      <c r="B21" s="727"/>
      <c r="C21" s="763"/>
      <c r="D21" s="802">
        <v>4.0999999999999996</v>
      </c>
      <c r="E21" s="802">
        <v>5.2</v>
      </c>
      <c r="F21" s="802">
        <v>4</v>
      </c>
      <c r="G21" s="381"/>
      <c r="H21" s="222"/>
    </row>
    <row r="22" spans="1:11" x14ac:dyDescent="0.25">
      <c r="A22" s="713" t="s">
        <v>187</v>
      </c>
      <c r="B22" s="781"/>
      <c r="C22" s="768"/>
      <c r="D22" s="803">
        <v>1.9</v>
      </c>
      <c r="E22" s="803">
        <v>0.3</v>
      </c>
      <c r="F22" s="803">
        <v>0.4</v>
      </c>
      <c r="G22" s="381"/>
      <c r="H22" s="222"/>
    </row>
    <row r="24" spans="1:11" x14ac:dyDescent="0.25">
      <c r="I24" s="623"/>
      <c r="J24" s="623"/>
      <c r="K24" s="623"/>
    </row>
    <row r="25" spans="1:11" x14ac:dyDescent="0.25">
      <c r="A25" s="744" t="s">
        <v>1644</v>
      </c>
      <c r="B25" s="784">
        <f>F20</f>
        <v>91.9</v>
      </c>
      <c r="C25" s="29" t="s">
        <v>509</v>
      </c>
      <c r="I25" s="222"/>
      <c r="J25" s="222"/>
      <c r="K25" s="222"/>
    </row>
    <row r="26" spans="1:11" x14ac:dyDescent="0.25">
      <c r="A26" s="745" t="s">
        <v>1645</v>
      </c>
      <c r="B26" s="785">
        <f>F21</f>
        <v>4</v>
      </c>
      <c r="I26" s="222"/>
      <c r="J26" s="222"/>
      <c r="K26" s="222"/>
    </row>
    <row r="27" spans="1:11" x14ac:dyDescent="0.25">
      <c r="A27" s="745" t="s">
        <v>1646</v>
      </c>
      <c r="B27" s="785">
        <f>F22</f>
        <v>0.4</v>
      </c>
      <c r="I27" s="222"/>
      <c r="J27" s="222"/>
      <c r="K27" s="222"/>
    </row>
    <row r="28" spans="1:11" x14ac:dyDescent="0.25">
      <c r="A28" s="746" t="s">
        <v>1647</v>
      </c>
      <c r="B28" s="783">
        <f>100-(B25+B26+B27)</f>
        <v>3.6999999999999886</v>
      </c>
      <c r="I28" s="222"/>
      <c r="J28" s="222"/>
      <c r="K28" s="222"/>
    </row>
    <row r="29" spans="1:11" x14ac:dyDescent="0.25">
      <c r="A29" s="616"/>
      <c r="B29" s="616"/>
    </row>
    <row r="30" spans="1:11" x14ac:dyDescent="0.25">
      <c r="A30" s="744" t="s">
        <v>1648</v>
      </c>
      <c r="B30" s="784">
        <f>F20</f>
        <v>91.9</v>
      </c>
      <c r="C30" s="215" t="s">
        <v>508</v>
      </c>
    </row>
    <row r="31" spans="1:11" x14ac:dyDescent="0.25">
      <c r="A31" s="745" t="s">
        <v>1649</v>
      </c>
      <c r="B31" s="785">
        <f>F21</f>
        <v>4</v>
      </c>
    </row>
    <row r="32" spans="1:11" x14ac:dyDescent="0.25">
      <c r="A32" s="745" t="s">
        <v>1650</v>
      </c>
      <c r="B32" s="785">
        <f>F22</f>
        <v>0.4</v>
      </c>
    </row>
    <row r="33" spans="1:2" x14ac:dyDescent="0.25">
      <c r="A33" s="746" t="s">
        <v>1651</v>
      </c>
      <c r="B33" s="783">
        <f>100-(B30+B31+B32)</f>
        <v>3.6999999999999886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29" t="s">
        <v>1102</v>
      </c>
      <c r="G2" s="529" t="s">
        <v>2261</v>
      </c>
    </row>
    <row r="3" spans="1:9" x14ac:dyDescent="0.25">
      <c r="A3" s="31"/>
      <c r="B3" s="42" t="s">
        <v>1103</v>
      </c>
      <c r="C3" s="42" t="s">
        <v>594</v>
      </c>
      <c r="D3" s="42" t="s">
        <v>595</v>
      </c>
      <c r="G3" s="31"/>
      <c r="H3" s="31" t="s">
        <v>594</v>
      </c>
      <c r="I3" s="31" t="s">
        <v>595</v>
      </c>
    </row>
    <row r="4" spans="1:9" x14ac:dyDescent="0.25">
      <c r="A4" s="228">
        <v>2017</v>
      </c>
      <c r="B4" s="71"/>
      <c r="C4" s="71"/>
      <c r="D4" s="71"/>
      <c r="G4" s="228">
        <f>A4</f>
        <v>2017</v>
      </c>
      <c r="H4" s="306" t="str">
        <f>IF(ISBLANK(C4),"",C4)</f>
        <v/>
      </c>
      <c r="I4" s="306" t="str">
        <f>IF(ISBLANK(D4),"",D4)</f>
        <v/>
      </c>
    </row>
    <row r="5" spans="1:9" x14ac:dyDescent="0.25">
      <c r="A5" s="303">
        <v>2018</v>
      </c>
      <c r="B5" s="225"/>
      <c r="C5" s="225"/>
      <c r="D5" s="225"/>
      <c r="G5" s="303">
        <f t="shared" ref="G5:G6" si="0">A5</f>
        <v>2018</v>
      </c>
      <c r="H5" s="307" t="str">
        <f t="shared" ref="H5:H6" si="1">IF(ISBLANK(C5),"",C5)</f>
        <v/>
      </c>
      <c r="I5" s="307" t="str">
        <f t="shared" ref="I5:I6" si="2">IF(ISBLANK(D5),"",D5)</f>
        <v/>
      </c>
    </row>
    <row r="6" spans="1:9" x14ac:dyDescent="0.25">
      <c r="A6" s="229">
        <v>2019</v>
      </c>
      <c r="B6" s="179"/>
      <c r="C6" s="179"/>
      <c r="D6" s="179"/>
      <c r="G6" s="230">
        <f t="shared" si="0"/>
        <v>2019</v>
      </c>
      <c r="H6" s="308" t="str">
        <f t="shared" si="1"/>
        <v/>
      </c>
      <c r="I6" s="308" t="str">
        <f t="shared" si="2"/>
        <v/>
      </c>
    </row>
    <row r="7" spans="1:9" x14ac:dyDescent="0.25">
      <c r="A7" s="175"/>
      <c r="B7" s="175"/>
      <c r="C7" s="175"/>
      <c r="D7" s="175"/>
      <c r="G7" s="175"/>
      <c r="H7" s="175"/>
      <c r="I7" s="175"/>
    </row>
    <row r="8" spans="1:9" x14ac:dyDescent="0.25">
      <c r="A8" s="222"/>
      <c r="B8" s="222"/>
      <c r="C8" s="222"/>
      <c r="D8" s="222"/>
    </row>
    <row r="9" spans="1:9" x14ac:dyDescent="0.25">
      <c r="A9" s="222"/>
      <c r="B9" s="222"/>
      <c r="C9" s="222"/>
      <c r="D9" s="222"/>
    </row>
    <row r="10" spans="1:9" x14ac:dyDescent="0.25">
      <c r="A10" s="222"/>
      <c r="B10" s="222"/>
      <c r="C10" s="222"/>
      <c r="D10" s="222"/>
      <c r="G10" s="529" t="s">
        <v>2262</v>
      </c>
    </row>
    <row r="11" spans="1:9" x14ac:dyDescent="0.25">
      <c r="G11" s="31"/>
      <c r="H11" s="31" t="s">
        <v>596</v>
      </c>
      <c r="I11" s="31" t="s">
        <v>716</v>
      </c>
    </row>
    <row r="12" spans="1:9" x14ac:dyDescent="0.25">
      <c r="G12" s="228">
        <f>A4</f>
        <v>2017</v>
      </c>
      <c r="H12" s="306" t="str">
        <f>IF(ISBLANK(C4),"",C4)</f>
        <v/>
      </c>
      <c r="I12" s="306" t="str">
        <f>IF(ISBLANK(D4),"",D4)</f>
        <v/>
      </c>
    </row>
    <row r="13" spans="1:9" x14ac:dyDescent="0.25">
      <c r="G13" s="303">
        <f t="shared" ref="G13:G14" si="3">A5</f>
        <v>2018</v>
      </c>
      <c r="H13" s="307" t="str">
        <f t="shared" ref="H13:I13" si="4">IF(ISBLANK(C5),"",C5)</f>
        <v/>
      </c>
      <c r="I13" s="307" t="str">
        <f t="shared" si="4"/>
        <v/>
      </c>
    </row>
    <row r="14" spans="1:9" x14ac:dyDescent="0.25">
      <c r="G14" s="230">
        <f t="shared" si="3"/>
        <v>2019</v>
      </c>
      <c r="H14" s="308" t="str">
        <f t="shared" ref="H14:I14" si="5">IF(ISBLANK(C6),"",C6)</f>
        <v/>
      </c>
      <c r="I14" s="308" t="str">
        <f t="shared" si="5"/>
        <v/>
      </c>
    </row>
    <row r="15" spans="1:9" x14ac:dyDescent="0.25">
      <c r="G15" s="175"/>
      <c r="H15" s="175"/>
      <c r="I15" s="175"/>
    </row>
    <row r="16" spans="1:9" x14ac:dyDescent="0.25">
      <c r="G16" s="222"/>
      <c r="H16" s="222"/>
      <c r="I16" s="222"/>
    </row>
    <row r="17" spans="1:12" x14ac:dyDescent="0.25">
      <c r="G17" s="222"/>
      <c r="H17" s="222"/>
      <c r="I17" s="222"/>
    </row>
    <row r="18" spans="1:12" ht="15.75" thickBot="1" x14ac:dyDescent="0.3">
      <c r="A18" s="384"/>
      <c r="B18" s="384"/>
      <c r="C18" s="384"/>
      <c r="D18" s="384"/>
      <c r="E18" s="384"/>
      <c r="F18" s="384"/>
      <c r="G18" s="384"/>
      <c r="H18" s="384"/>
      <c r="I18" s="384"/>
      <c r="J18" s="384"/>
      <c r="K18" s="384"/>
      <c r="L18" s="384"/>
    </row>
    <row r="21" spans="1:12" x14ac:dyDescent="0.25">
      <c r="A21" s="529" t="s">
        <v>1104</v>
      </c>
      <c r="G21" s="529" t="s">
        <v>2263</v>
      </c>
    </row>
    <row r="22" spans="1:12" x14ac:dyDescent="0.25">
      <c r="A22" s="31"/>
      <c r="B22" s="42" t="s">
        <v>1105</v>
      </c>
      <c r="C22" s="42" t="s">
        <v>597</v>
      </c>
      <c r="D22" s="42" t="s">
        <v>598</v>
      </c>
      <c r="G22" s="31"/>
      <c r="H22" s="31" t="s">
        <v>597</v>
      </c>
      <c r="I22" s="31" t="s">
        <v>598</v>
      </c>
    </row>
    <row r="23" spans="1:12" x14ac:dyDescent="0.25">
      <c r="A23" s="228">
        <v>2017</v>
      </c>
      <c r="B23" s="71"/>
      <c r="C23" s="71"/>
      <c r="D23" s="71"/>
      <c r="G23" s="228">
        <f>A23</f>
        <v>2017</v>
      </c>
      <c r="H23" s="306" t="str">
        <f>IF(ISBLANK(C23),"",C23)</f>
        <v/>
      </c>
      <c r="I23" s="306" t="str">
        <f>IF(ISBLANK(D23),"",D23)</f>
        <v/>
      </c>
    </row>
    <row r="24" spans="1:12" x14ac:dyDescent="0.25">
      <c r="A24" s="303">
        <v>2018</v>
      </c>
      <c r="B24" s="225"/>
      <c r="C24" s="225"/>
      <c r="D24" s="225"/>
      <c r="G24" s="303">
        <f t="shared" ref="G24:G25" si="6">A24</f>
        <v>2018</v>
      </c>
      <c r="H24" s="307" t="str">
        <f t="shared" ref="H24:H25" si="7">IF(ISBLANK(C24),"",C24)</f>
        <v/>
      </c>
      <c r="I24" s="307" t="str">
        <f t="shared" ref="I24:I25" si="8">IF(ISBLANK(D24),"",D24)</f>
        <v/>
      </c>
    </row>
    <row r="25" spans="1:12" x14ac:dyDescent="0.25">
      <c r="A25" s="229">
        <v>2019</v>
      </c>
      <c r="B25" s="179"/>
      <c r="C25" s="179"/>
      <c r="D25" s="179"/>
      <c r="G25" s="230">
        <f t="shared" si="6"/>
        <v>2019</v>
      </c>
      <c r="H25" s="308" t="str">
        <f t="shared" si="7"/>
        <v/>
      </c>
      <c r="I25" s="308" t="str">
        <f t="shared" si="8"/>
        <v/>
      </c>
    </row>
    <row r="26" spans="1:12" x14ac:dyDescent="0.25">
      <c r="A26" s="175"/>
      <c r="B26" s="175"/>
      <c r="C26" s="175"/>
      <c r="D26" s="175"/>
      <c r="G26" s="175"/>
      <c r="H26" s="175"/>
      <c r="I26" s="175"/>
    </row>
    <row r="27" spans="1:12" x14ac:dyDescent="0.25">
      <c r="A27" s="222"/>
      <c r="B27" s="222"/>
      <c r="C27" s="222"/>
      <c r="D27" s="222"/>
    </row>
    <row r="28" spans="1:12" x14ac:dyDescent="0.25">
      <c r="A28" s="222"/>
      <c r="B28" s="222"/>
      <c r="C28" s="222"/>
      <c r="D28" s="222"/>
    </row>
    <row r="29" spans="1:12" x14ac:dyDescent="0.25">
      <c r="A29" s="222"/>
      <c r="B29" s="222"/>
      <c r="C29" s="222"/>
      <c r="D29" s="222"/>
      <c r="G29" s="529" t="s">
        <v>2264</v>
      </c>
    </row>
    <row r="30" spans="1:12" x14ac:dyDescent="0.25">
      <c r="G30" s="31"/>
      <c r="H30" s="31" t="s">
        <v>596</v>
      </c>
      <c r="I30" s="31" t="s">
        <v>716</v>
      </c>
    </row>
    <row r="31" spans="1:12" x14ac:dyDescent="0.25">
      <c r="G31" s="228">
        <f>A23</f>
        <v>2017</v>
      </c>
      <c r="H31" s="306" t="str">
        <f>IF(ISBLANK(C23),"",C23)</f>
        <v/>
      </c>
      <c r="I31" s="306" t="str">
        <f>IF(ISBLANK(D23),"",D23)</f>
        <v/>
      </c>
    </row>
    <row r="32" spans="1:12" x14ac:dyDescent="0.25">
      <c r="G32" s="303">
        <f t="shared" ref="G32:G33" si="9">A24</f>
        <v>2018</v>
      </c>
      <c r="H32" s="307" t="str">
        <f t="shared" ref="H32:I32" si="10">IF(ISBLANK(C24),"",C24)</f>
        <v/>
      </c>
      <c r="I32" s="307" t="str">
        <f t="shared" si="10"/>
        <v/>
      </c>
    </row>
    <row r="33" spans="7:9" x14ac:dyDescent="0.25">
      <c r="G33" s="230">
        <f t="shared" si="9"/>
        <v>2019</v>
      </c>
      <c r="H33" s="308" t="str">
        <f t="shared" ref="H33:I33" si="11">IF(ISBLANK(C25),"",C25)</f>
        <v/>
      </c>
      <c r="I33" s="308" t="str">
        <f t="shared" si="11"/>
        <v/>
      </c>
    </row>
    <row r="34" spans="7:9" x14ac:dyDescent="0.25">
      <c r="G34" s="175"/>
      <c r="H34" s="175"/>
      <c r="I34" s="175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9"/>
  <sheetViews>
    <sheetView zoomScaleNormal="10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46" t="s">
        <v>4</v>
      </c>
      <c r="B3" s="556" t="s">
        <v>1224</v>
      </c>
      <c r="C3" s="557" t="s">
        <v>1223</v>
      </c>
      <c r="D3" s="547" t="s">
        <v>1222</v>
      </c>
      <c r="E3" s="557" t="s">
        <v>1221</v>
      </c>
      <c r="F3" s="556" t="s">
        <v>1225</v>
      </c>
      <c r="G3" s="117" t="s">
        <v>1220</v>
      </c>
      <c r="H3" s="558" t="s">
        <v>1219</v>
      </c>
      <c r="I3" s="559" t="s">
        <v>1218</v>
      </c>
    </row>
    <row r="4" spans="1:9" x14ac:dyDescent="0.25">
      <c r="A4" s="619">
        <v>2016</v>
      </c>
      <c r="B4" s="907">
        <v>5157203</v>
      </c>
      <c r="C4" s="908">
        <v>151500</v>
      </c>
      <c r="D4" s="110">
        <v>230405</v>
      </c>
      <c r="E4" s="70">
        <v>6768</v>
      </c>
      <c r="F4" s="907">
        <v>105774</v>
      </c>
      <c r="G4" s="70">
        <v>3107</v>
      </c>
      <c r="H4" s="909">
        <v>5687961</v>
      </c>
      <c r="I4" s="908">
        <v>167091</v>
      </c>
    </row>
    <row r="5" spans="1:9" x14ac:dyDescent="0.25">
      <c r="A5" s="620">
        <v>2017</v>
      </c>
      <c r="B5" s="910">
        <v>5943548</v>
      </c>
      <c r="C5" s="911">
        <v>174528</v>
      </c>
      <c r="D5" s="171">
        <v>340214</v>
      </c>
      <c r="E5" s="223">
        <v>9990</v>
      </c>
      <c r="F5" s="910">
        <v>21666</v>
      </c>
      <c r="G5" s="223">
        <v>636</v>
      </c>
      <c r="H5" s="912">
        <v>6502152</v>
      </c>
      <c r="I5" s="911">
        <v>190931</v>
      </c>
    </row>
    <row r="6" spans="1:9" x14ac:dyDescent="0.25">
      <c r="A6" s="621">
        <v>2018</v>
      </c>
      <c r="B6" s="913">
        <v>6180780</v>
      </c>
      <c r="C6" s="914">
        <v>180989</v>
      </c>
      <c r="D6" s="180">
        <v>266606</v>
      </c>
      <c r="E6" s="178">
        <v>7807</v>
      </c>
      <c r="F6" s="913">
        <v>26054</v>
      </c>
      <c r="G6" s="178">
        <v>763</v>
      </c>
      <c r="H6" s="915">
        <v>6727596</v>
      </c>
      <c r="I6" s="914">
        <v>197001</v>
      </c>
    </row>
    <row r="7" spans="1:9" x14ac:dyDescent="0.25">
      <c r="A7" s="175"/>
      <c r="B7" s="175"/>
      <c r="C7" s="175"/>
      <c r="D7" s="175"/>
      <c r="E7" s="175"/>
      <c r="F7" s="175"/>
      <c r="G7" s="175"/>
      <c r="H7" s="175"/>
      <c r="I7" s="175"/>
    </row>
    <row r="8" spans="1:9" x14ac:dyDescent="0.25">
      <c r="A8" s="222"/>
      <c r="B8" s="222"/>
      <c r="C8" s="222"/>
      <c r="D8" s="222"/>
      <c r="E8" s="222"/>
      <c r="F8" s="222"/>
      <c r="G8" s="222"/>
      <c r="H8" s="222"/>
      <c r="I8" s="222"/>
    </row>
    <row r="9" spans="1:9" x14ac:dyDescent="0.25">
      <c r="A9" s="222"/>
      <c r="B9" s="222"/>
      <c r="C9" s="222"/>
      <c r="D9" s="222"/>
      <c r="E9" s="222"/>
      <c r="F9" s="222"/>
      <c r="G9" s="222"/>
      <c r="H9" s="222"/>
      <c r="I9" s="222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8"/>
  <sheetViews>
    <sheetView zoomScaleNormal="10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46" t="s">
        <v>4</v>
      </c>
      <c r="B3" s="553" t="s">
        <v>1213</v>
      </c>
      <c r="C3" s="554" t="s">
        <v>1214</v>
      </c>
      <c r="D3" s="555" t="s">
        <v>1215</v>
      </c>
      <c r="E3" s="554" t="s">
        <v>1216</v>
      </c>
      <c r="F3" s="555" t="s">
        <v>1217</v>
      </c>
    </row>
    <row r="4" spans="1:6" x14ac:dyDescent="0.25">
      <c r="A4" s="375">
        <v>2015</v>
      </c>
      <c r="B4" s="909"/>
      <c r="C4" s="907"/>
      <c r="D4" s="908"/>
      <c r="E4" s="907"/>
      <c r="F4" s="908"/>
    </row>
    <row r="5" spans="1:6" x14ac:dyDescent="0.25">
      <c r="A5" s="501">
        <v>2016</v>
      </c>
      <c r="B5" s="912"/>
      <c r="C5" s="910"/>
      <c r="D5" s="911"/>
      <c r="E5" s="910"/>
      <c r="F5" s="911"/>
    </row>
    <row r="6" spans="1:6" x14ac:dyDescent="0.25">
      <c r="A6" s="501">
        <v>2017</v>
      </c>
      <c r="B6" s="912"/>
      <c r="C6" s="910"/>
      <c r="D6" s="911"/>
      <c r="E6" s="910"/>
      <c r="F6" s="911"/>
    </row>
    <row r="7" spans="1:6" x14ac:dyDescent="0.25">
      <c r="A7" s="381">
        <v>2018</v>
      </c>
      <c r="B7" s="986"/>
      <c r="C7" s="987"/>
      <c r="D7" s="988"/>
      <c r="E7" s="987"/>
      <c r="F7" s="988"/>
    </row>
    <row r="8" spans="1:6" x14ac:dyDescent="0.25">
      <c r="A8" s="504">
        <v>2019</v>
      </c>
      <c r="B8" s="989"/>
      <c r="C8" s="61"/>
      <c r="D8" s="990"/>
      <c r="E8" s="991"/>
      <c r="F8" s="99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8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29"/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31"/>
    </row>
    <row r="2" spans="1:26" ht="45" customHeight="1" x14ac:dyDescent="0.2">
      <c r="A2" s="329"/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31"/>
    </row>
    <row r="3" spans="1:26" ht="45" customHeight="1" x14ac:dyDescent="0.2">
      <c r="A3" s="329"/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31"/>
    </row>
    <row r="4" spans="1:26" ht="45" customHeight="1" x14ac:dyDescent="0.2">
      <c r="A4" s="329"/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331"/>
    </row>
    <row r="5" spans="1:26" ht="45" customHeight="1" x14ac:dyDescent="0.2">
      <c r="A5" s="329"/>
      <c r="B5" s="329"/>
      <c r="C5" s="329"/>
      <c r="D5" s="329"/>
      <c r="E5" s="329"/>
      <c r="F5" s="329"/>
      <c r="G5" s="329"/>
      <c r="H5" s="329"/>
      <c r="I5" s="329"/>
      <c r="J5" s="329"/>
      <c r="K5" s="329"/>
      <c r="L5" s="331"/>
    </row>
    <row r="6" spans="1:26" ht="45" customHeight="1" x14ac:dyDescent="0.2">
      <c r="A6" s="329"/>
      <c r="B6" s="329"/>
      <c r="C6" s="329"/>
      <c r="D6" s="329"/>
      <c r="E6" s="329"/>
      <c r="F6" s="329"/>
      <c r="G6" s="329"/>
      <c r="H6" s="329"/>
      <c r="I6" s="329"/>
      <c r="J6" s="329"/>
      <c r="K6" s="329"/>
      <c r="L6" s="331"/>
    </row>
    <row r="7" spans="1:26" ht="45" customHeight="1" x14ac:dyDescent="0.2">
      <c r="A7" s="329"/>
      <c r="B7" s="329"/>
      <c r="C7" s="329"/>
      <c r="D7" s="329"/>
      <c r="E7" s="329"/>
      <c r="F7" s="329"/>
      <c r="G7" s="329"/>
      <c r="H7" s="329"/>
      <c r="I7" s="329"/>
      <c r="J7" s="329"/>
      <c r="K7" s="329"/>
      <c r="L7" s="331"/>
    </row>
    <row r="8" spans="1:26" ht="45" customHeight="1" x14ac:dyDescent="0.2">
      <c r="A8" s="329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31"/>
    </row>
    <row r="9" spans="1:26" ht="45" customHeight="1" x14ac:dyDescent="0.2">
      <c r="A9" s="329"/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31"/>
    </row>
    <row r="10" spans="1:26" ht="45" customHeight="1" x14ac:dyDescent="0.2">
      <c r="A10" s="329"/>
      <c r="B10" s="329"/>
      <c r="C10" s="329"/>
      <c r="D10" s="329"/>
      <c r="E10" s="329"/>
      <c r="F10" s="329"/>
      <c r="G10" s="329"/>
      <c r="H10" s="329"/>
      <c r="I10" s="329"/>
      <c r="J10" s="329"/>
      <c r="K10" s="329"/>
      <c r="L10" s="331"/>
    </row>
    <row r="11" spans="1:26" ht="45" customHeight="1" x14ac:dyDescent="0.2">
      <c r="A11" s="329"/>
      <c r="B11" s="329"/>
      <c r="C11" s="329"/>
      <c r="D11" s="329"/>
      <c r="E11" s="329"/>
      <c r="F11" s="329"/>
      <c r="G11" s="329"/>
      <c r="H11" s="329"/>
      <c r="I11" s="329"/>
      <c r="J11" s="329"/>
      <c r="K11" s="329"/>
      <c r="L11" s="331"/>
    </row>
    <row r="12" spans="1:26" ht="45" customHeight="1" x14ac:dyDescent="0.2">
      <c r="A12" s="329"/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31"/>
    </row>
    <row r="13" spans="1:26" ht="45" customHeight="1" x14ac:dyDescent="0.2">
      <c r="A13" s="329"/>
      <c r="B13" s="329"/>
      <c r="C13" s="329"/>
      <c r="D13" s="329"/>
      <c r="E13" s="329"/>
      <c r="F13" s="329"/>
      <c r="G13" s="329"/>
      <c r="H13" s="329"/>
      <c r="I13" s="329"/>
      <c r="J13" s="329"/>
      <c r="K13" s="329"/>
      <c r="L13" s="331"/>
    </row>
    <row r="14" spans="1:26" ht="45" customHeight="1" x14ac:dyDescent="0.2">
      <c r="A14" s="329"/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31"/>
    </row>
    <row r="15" spans="1:26" ht="60" customHeight="1" x14ac:dyDescent="0.2">
      <c r="A15" s="1014" t="str">
        <f>'DEM1'!B2</f>
        <v>Петроварадин</v>
      </c>
      <c r="B15" s="1014"/>
      <c r="C15" s="1014"/>
      <c r="D15" s="1014"/>
      <c r="E15" s="1014"/>
      <c r="F15" s="1014"/>
      <c r="G15" s="1014"/>
      <c r="H15" s="1014"/>
      <c r="I15" s="1014"/>
      <c r="J15" s="1014"/>
      <c r="K15" s="1014"/>
      <c r="L15" s="331"/>
    </row>
    <row r="16" spans="1:26" s="18" customFormat="1" ht="59.25" customHeight="1" x14ac:dyDescent="0.25">
      <c r="A16" s="1015"/>
      <c r="B16" s="1015"/>
      <c r="C16" s="1015"/>
      <c r="D16" s="1015"/>
      <c r="E16" s="1015"/>
      <c r="F16" s="1015"/>
      <c r="G16" s="1015"/>
      <c r="H16" s="1015"/>
      <c r="I16" s="1015"/>
      <c r="J16" s="1015"/>
      <c r="K16" s="1015"/>
      <c r="L16" s="400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921"/>
      <c r="B17" s="921"/>
      <c r="C17" s="921"/>
      <c r="D17" s="921"/>
      <c r="E17" s="921"/>
      <c r="F17" s="921"/>
      <c r="G17" s="921"/>
      <c r="H17" s="921"/>
      <c r="I17" s="921"/>
      <c r="J17" s="921"/>
      <c r="K17" s="921"/>
      <c r="L17" s="400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921"/>
      <c r="B18" s="921"/>
      <c r="C18" s="921"/>
      <c r="D18" s="921"/>
      <c r="E18" s="921"/>
      <c r="F18" s="921"/>
      <c r="G18" s="921"/>
      <c r="H18" s="921"/>
      <c r="I18" s="921"/>
      <c r="J18" s="921"/>
      <c r="K18" s="921"/>
      <c r="L18" s="400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921"/>
      <c r="B19" s="921"/>
      <c r="C19" s="921"/>
      <c r="D19" s="921"/>
      <c r="E19" s="921"/>
      <c r="F19" s="921"/>
      <c r="G19" s="921"/>
      <c r="H19" s="921"/>
      <c r="I19" s="921"/>
      <c r="J19" s="921"/>
      <c r="K19" s="921"/>
      <c r="L19" s="400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921"/>
      <c r="B20" s="921"/>
      <c r="C20" s="921"/>
      <c r="D20" s="921"/>
      <c r="E20" s="921"/>
      <c r="F20" s="921"/>
      <c r="G20" s="921"/>
      <c r="H20" s="921"/>
      <c r="I20" s="921"/>
      <c r="J20" s="921"/>
      <c r="K20" s="921"/>
      <c r="L20" s="400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921"/>
      <c r="B21" s="921"/>
      <c r="C21" s="921"/>
      <c r="D21" s="921"/>
      <c r="E21" s="921"/>
      <c r="F21" s="921"/>
      <c r="G21" s="921"/>
      <c r="H21" s="921"/>
      <c r="I21" s="921"/>
      <c r="J21" s="921"/>
      <c r="K21" s="921"/>
      <c r="L21" s="400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921"/>
      <c r="B22" s="921"/>
      <c r="C22" s="921"/>
      <c r="D22" s="921"/>
      <c r="E22" s="921"/>
      <c r="F22" s="921"/>
      <c r="G22" s="921"/>
      <c r="H22" s="921"/>
      <c r="I22" s="921"/>
      <c r="J22" s="921"/>
      <c r="K22" s="921"/>
      <c r="L22" s="400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921"/>
      <c r="B23" s="921"/>
      <c r="C23" s="921"/>
      <c r="D23" s="921"/>
      <c r="E23" s="921"/>
      <c r="F23" s="921"/>
      <c r="G23" s="921"/>
      <c r="H23" s="921"/>
      <c r="I23" s="921"/>
      <c r="J23" s="921"/>
      <c r="K23" s="921"/>
      <c r="L23" s="400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921"/>
      <c r="B24" s="921"/>
      <c r="C24" s="921"/>
      <c r="D24" s="921"/>
      <c r="E24" s="921"/>
      <c r="F24" s="921"/>
      <c r="G24" s="921"/>
      <c r="H24" s="921"/>
      <c r="I24" s="921"/>
      <c r="J24" s="921"/>
      <c r="K24" s="921"/>
      <c r="L24" s="400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921"/>
      <c r="B25" s="921"/>
      <c r="C25" s="921"/>
      <c r="D25" s="921"/>
      <c r="E25" s="921"/>
      <c r="F25" s="921"/>
      <c r="G25" s="921"/>
      <c r="H25" s="921"/>
      <c r="I25" s="921"/>
      <c r="J25" s="921"/>
      <c r="K25" s="921"/>
      <c r="L25" s="400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919"/>
      <c r="B26" s="919"/>
      <c r="C26" s="919"/>
      <c r="D26" s="919"/>
      <c r="E26" s="919"/>
      <c r="F26" s="919"/>
      <c r="G26" s="919"/>
      <c r="H26" s="919"/>
      <c r="I26" s="919"/>
      <c r="J26" s="919"/>
      <c r="K26" s="919"/>
      <c r="L26" s="400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921"/>
      <c r="B27" s="921"/>
      <c r="C27" s="921"/>
      <c r="D27" s="921"/>
      <c r="E27" s="921"/>
      <c r="F27" s="921"/>
      <c r="G27" s="921"/>
      <c r="H27" s="921"/>
      <c r="I27" s="921"/>
      <c r="J27" s="921"/>
      <c r="K27" s="921"/>
      <c r="L27" s="400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921"/>
      <c r="B28" s="921"/>
      <c r="C28" s="921"/>
      <c r="D28" s="921"/>
      <c r="E28" s="921"/>
      <c r="F28" s="921"/>
      <c r="G28" s="921"/>
      <c r="H28" s="921"/>
      <c r="I28" s="921"/>
      <c r="J28" s="921"/>
      <c r="K28" s="921"/>
      <c r="L28" s="400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919"/>
      <c r="B29" s="919"/>
      <c r="C29" s="919"/>
      <c r="D29" s="919"/>
      <c r="E29" s="919"/>
      <c r="F29" s="919"/>
      <c r="G29" s="919"/>
      <c r="H29" s="919"/>
      <c r="I29" s="919"/>
      <c r="J29" s="919"/>
      <c r="K29" s="919"/>
      <c r="L29" s="400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919"/>
      <c r="B30" s="919"/>
      <c r="C30" s="919"/>
      <c r="D30" s="919"/>
      <c r="E30" s="919"/>
      <c r="F30" s="919"/>
      <c r="G30" s="919"/>
      <c r="H30" s="919"/>
      <c r="I30" s="919"/>
      <c r="J30" s="919"/>
      <c r="K30" s="919"/>
      <c r="L30" s="400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919"/>
      <c r="B31" s="919"/>
      <c r="C31" s="919"/>
      <c r="D31" s="919"/>
      <c r="E31" s="919"/>
      <c r="F31" s="919"/>
      <c r="G31" s="919"/>
      <c r="H31" s="919"/>
      <c r="I31" s="919"/>
      <c r="J31" s="919"/>
      <c r="K31" s="919"/>
      <c r="L31" s="400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919"/>
      <c r="B32" s="919"/>
      <c r="C32" s="919"/>
      <c r="D32" s="919"/>
      <c r="E32" s="919"/>
      <c r="F32" s="919"/>
      <c r="G32" s="919"/>
      <c r="H32" s="919"/>
      <c r="I32" s="919"/>
      <c r="J32" s="919"/>
      <c r="K32" s="919"/>
      <c r="L32" s="400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33" customHeight="1" x14ac:dyDescent="0.25">
      <c r="A33" s="1050" t="s">
        <v>2666</v>
      </c>
      <c r="B33" s="1050"/>
      <c r="C33" s="1050"/>
      <c r="D33" s="1050"/>
      <c r="E33" s="1050"/>
      <c r="F33" s="1050"/>
      <c r="G33" s="1050"/>
      <c r="H33" s="1050"/>
      <c r="I33" s="1050"/>
      <c r="J33" s="1050"/>
      <c r="K33" s="1050"/>
      <c r="L33" s="400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31"/>
      <c r="B34" s="331"/>
      <c r="C34" s="332"/>
      <c r="D34" s="332"/>
      <c r="E34" s="331"/>
      <c r="F34" s="331"/>
      <c r="G34" s="331"/>
      <c r="H34" s="331"/>
      <c r="I34" s="331"/>
      <c r="J34" s="331"/>
      <c r="K34" s="388"/>
      <c r="L34" s="352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31"/>
      <c r="B35" s="331"/>
      <c r="C35" s="332"/>
      <c r="D35" s="332"/>
      <c r="E35" s="331"/>
      <c r="F35" s="331"/>
      <c r="G35" s="331"/>
      <c r="H35" s="331"/>
      <c r="I35" s="331"/>
      <c r="J35" s="331"/>
      <c r="K35" s="388"/>
      <c r="L35" s="352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31"/>
      <c r="B36" s="331"/>
      <c r="C36" s="332"/>
      <c r="D36" s="332"/>
      <c r="E36" s="331"/>
      <c r="F36" s="331"/>
      <c r="G36" s="331"/>
      <c r="H36" s="331"/>
      <c r="I36" s="331"/>
      <c r="J36" s="331"/>
      <c r="K36" s="388"/>
      <c r="L36" s="352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89" t="s">
        <v>1007</v>
      </c>
      <c r="B37" s="487"/>
      <c r="C37" s="487"/>
      <c r="D37" s="487"/>
      <c r="E37" s="487"/>
      <c r="F37" s="487"/>
      <c r="G37" s="487"/>
      <c r="H37" s="487"/>
      <c r="I37" s="487"/>
      <c r="J37" s="487"/>
      <c r="K37" s="487"/>
      <c r="L37" s="481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0" customHeight="1" x14ac:dyDescent="0.4">
      <c r="A38" s="356"/>
      <c r="B38" s="357"/>
      <c r="C38" s="357"/>
      <c r="D38" s="357"/>
      <c r="E38" s="357"/>
      <c r="F38" s="357"/>
      <c r="G38" s="357"/>
      <c r="H38" s="357"/>
      <c r="I38" s="357"/>
      <c r="J38" s="357"/>
      <c r="K38" s="357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925" t="s">
        <v>2377</v>
      </c>
      <c r="B39" s="357"/>
      <c r="C39" s="357"/>
      <c r="D39" s="357"/>
      <c r="E39" s="357"/>
      <c r="F39" s="357"/>
      <c r="G39" s="357"/>
      <c r="H39" s="357"/>
      <c r="I39" s="357"/>
      <c r="J39" s="357"/>
      <c r="K39" s="357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857" t="s">
        <v>1633</v>
      </c>
      <c r="B40" s="576">
        <f>IF(ISBLANK('DEM1'!B7),"-",'DEM1'!B7)</f>
        <v>89</v>
      </c>
      <c r="C40" s="858" t="str">
        <f>IF(LEN('DEM1'!C7)&gt;0,"(" &amp; 'DEM1'!C7 &amp; ")", "-")</f>
        <v>(2018)</v>
      </c>
      <c r="D40" s="157"/>
      <c r="E40" s="331"/>
      <c r="F40" s="331"/>
      <c r="G40" s="5"/>
      <c r="H40" s="5"/>
      <c r="I40" s="5"/>
      <c r="J40" s="5"/>
      <c r="L40" s="352"/>
      <c r="M40" s="331"/>
      <c r="N40" s="331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60" t="s">
        <v>1344</v>
      </c>
      <c r="B41" s="334">
        <f>IF(ISBLANK('DEM1'!B8),"-",'DEM1'!B8)</f>
        <v>5</v>
      </c>
      <c r="C41" s="335" t="str">
        <f>IF(LEN('DEM1'!C8)&gt;0,"(" &amp; 'DEM1'!C8 &amp; ")", "-")</f>
        <v>(2018)</v>
      </c>
      <c r="D41" s="157"/>
      <c r="E41" s="331"/>
      <c r="F41" s="331"/>
      <c r="L41" s="353"/>
      <c r="M41" s="354"/>
      <c r="N41" s="353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60" t="s">
        <v>1355</v>
      </c>
      <c r="B42" s="334">
        <f>IF(ISBLANK('DEM1'!B9),"-",'DEM1'!B9)</f>
        <v>34281</v>
      </c>
      <c r="C42" s="335" t="str">
        <f>IF(LEN('DEM1'!C9)&gt;0,"(" &amp; 'DEM1'!C9 &amp; ")", "-")</f>
        <v>(2019)</v>
      </c>
      <c r="D42" s="157"/>
      <c r="E42" s="331"/>
      <c r="F42" s="331"/>
      <c r="L42" s="355"/>
      <c r="M42" s="355"/>
      <c r="N42" s="355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61" t="s">
        <v>1354</v>
      </c>
      <c r="B43" s="362">
        <f>IF(ISBLANK('DEM1'!B10),"-",'DEM1'!B10)</f>
        <v>385</v>
      </c>
      <c r="C43" s="363" t="str">
        <f>IF(LEN('DEM1'!C10)&gt;0,"(" &amp; 'DEM1'!C10 &amp; ")", "-")</f>
        <v>(2019)</v>
      </c>
      <c r="D43" s="157"/>
      <c r="E43" s="331"/>
      <c r="F43" s="331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64" t="s">
        <v>1345</v>
      </c>
      <c r="B44" s="365">
        <f>IF(ISBLANK('DEM1'!B11),"-",'DEM1'!B11)</f>
        <v>8.5</v>
      </c>
      <c r="C44" s="366" t="str">
        <f>IF(LEN('DEM1'!C11)&gt;0,"(" &amp; 'DEM1'!C11 &amp; ")", "-")</f>
        <v>(2019)</v>
      </c>
      <c r="D44" s="157"/>
      <c r="E44" s="331"/>
      <c r="F44" s="331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60" t="s">
        <v>1352</v>
      </c>
      <c r="B45" s="334">
        <f>IF(ISBLANK('DEM1'!B12),"-",'DEM1'!B12)</f>
        <v>10.3</v>
      </c>
      <c r="C45" s="335" t="str">
        <f>IF(LEN('DEM1'!C12)&gt;0,"(" &amp; 'DEM1'!C12 &amp; ")", "-")</f>
        <v>(2019)</v>
      </c>
      <c r="D45" s="157"/>
      <c r="E45" s="331"/>
      <c r="F45" s="331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61" t="s">
        <v>1346</v>
      </c>
      <c r="B46" s="362">
        <f>IF(ISBLANK('DEM1'!B13),"-",'DEM1'!B13)</f>
        <v>-1.8</v>
      </c>
      <c r="C46" s="363" t="str">
        <f>IF(LEN('DEM1'!C13)&gt;0,"(" &amp; 'DEM1'!C13 &amp; ")", "-")</f>
        <v>(2019)</v>
      </c>
      <c r="D46" s="157"/>
      <c r="E46" s="331"/>
      <c r="F46" s="331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60" t="s">
        <v>1347</v>
      </c>
      <c r="B47" s="334">
        <f>IF(ISBLANK('DEM1'!B14),"-",'DEM1'!B14)</f>
        <v>78.16</v>
      </c>
      <c r="C47" s="335" t="str">
        <f>IF(LEN('DEM1'!C14)&gt;0,"(" &amp; 'DEM1'!C14 &amp; ")", "-")</f>
        <v>(2019)</v>
      </c>
      <c r="D47" s="157"/>
      <c r="E47" s="331"/>
      <c r="F47" s="331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60" t="s">
        <v>1353</v>
      </c>
      <c r="B48" s="334">
        <f>IF(ISBLANK('DEM1'!B15),"-",'DEM1'!B15)</f>
        <v>43.5</v>
      </c>
      <c r="C48" s="335" t="str">
        <f>IF(LEN('DEM1'!C15)&gt;0,"(" &amp; 'DEM1'!C15 &amp; ")", "-")</f>
        <v>(2019)</v>
      </c>
      <c r="D48" s="157"/>
      <c r="E48" s="367"/>
      <c r="F48" s="367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60" t="s">
        <v>1348</v>
      </c>
      <c r="B49" s="334">
        <f>IF(ISBLANK('DEM1'!B16),"-",'DEM1'!B16)</f>
        <v>149.44999999999999</v>
      </c>
      <c r="C49" s="335" t="str">
        <f>IF(LEN('DEM1'!C16)&gt;0,"(" &amp; 'DEM1'!C16 &amp; ")", "-")</f>
        <v>(2019)</v>
      </c>
      <c r="D49" s="157"/>
      <c r="E49" s="331"/>
      <c r="F49" s="331"/>
    </row>
    <row r="50" spans="1:26" ht="24.95" customHeight="1" x14ac:dyDescent="0.2">
      <c r="A50" s="360" t="s">
        <v>1351</v>
      </c>
      <c r="B50" s="368">
        <f>IF(ISBLANK('DEM6'!L3),"-",'DEM6'!L3)</f>
        <v>2.92</v>
      </c>
      <c r="C50" s="335" t="str">
        <f>IF(LEN('DEM6'!N5)&gt;0,"(" &amp; 'DEM6'!N5 &amp; ")", "-")</f>
        <v>(2011)</v>
      </c>
      <c r="D50" s="157"/>
      <c r="E50" s="331"/>
      <c r="F50" s="331"/>
    </row>
    <row r="51" spans="1:26" ht="39.950000000000003" customHeight="1" x14ac:dyDescent="0.25">
      <c r="A51" s="369" t="s">
        <v>1349</v>
      </c>
      <c r="B51" s="365" t="str">
        <f>IF(ISBLANK('DEM7'!B4),"-",'DEM7'!B4)</f>
        <v>-</v>
      </c>
      <c r="C51" s="366" t="str">
        <f>IF(LEN('DEM7'!B8)&gt;0,"(" &amp; 'DEM7'!B8 &amp; ")", "-")</f>
        <v>-</v>
      </c>
      <c r="D51" s="157"/>
      <c r="E51" s="331"/>
      <c r="F51" s="331"/>
      <c r="Y51" s="11"/>
      <c r="Z51" s="15"/>
    </row>
    <row r="52" spans="1:26" ht="39.950000000000003" customHeight="1" thickBot="1" x14ac:dyDescent="0.3">
      <c r="A52" s="859" t="s">
        <v>1350</v>
      </c>
      <c r="B52" s="484" t="str">
        <f>IF(ISBLANK('DEM7'!B5),"-",'DEM7'!B5)</f>
        <v>-</v>
      </c>
      <c r="C52" s="860" t="str">
        <f>IF(LEN('DEM7'!B8)&gt;0,"(" &amp; 'DEM7'!B8 &amp; ")", "-")</f>
        <v>-</v>
      </c>
      <c r="D52" s="157"/>
      <c r="E52" s="372"/>
      <c r="F52" s="331"/>
      <c r="Y52" s="11"/>
      <c r="Z52" s="15"/>
    </row>
    <row r="53" spans="1:26" ht="24.95" customHeight="1" x14ac:dyDescent="0.25">
      <c r="A53" s="331"/>
      <c r="B53" s="331"/>
      <c r="C53" s="331"/>
      <c r="D53" s="331"/>
      <c r="E53" s="331"/>
      <c r="F53" s="331"/>
      <c r="Y53" s="11"/>
      <c r="Z53" s="15"/>
    </row>
    <row r="54" spans="1:26" ht="24.95" customHeight="1" x14ac:dyDescent="0.25">
      <c r="C54" s="5"/>
      <c r="D54" s="331"/>
      <c r="Y54" s="11"/>
      <c r="Z54" s="15"/>
    </row>
    <row r="55" spans="1:26" ht="24.95" customHeight="1" x14ac:dyDescent="0.25">
      <c r="C55" s="5"/>
      <c r="D55" s="331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31"/>
      <c r="F58" s="331"/>
      <c r="G58" s="331"/>
      <c r="H58" s="331"/>
      <c r="I58" s="331"/>
      <c r="J58" s="331"/>
      <c r="K58" s="331"/>
      <c r="Y58" s="11"/>
      <c r="Z58" s="15"/>
    </row>
    <row r="59" spans="1:26" ht="24.95" customHeight="1" x14ac:dyDescent="0.3">
      <c r="A59" s="407" t="s">
        <v>2399</v>
      </c>
      <c r="B59" s="407"/>
      <c r="C59" s="407"/>
      <c r="D59" s="407"/>
      <c r="E59" s="407"/>
      <c r="F59" s="407"/>
      <c r="G59" s="437"/>
      <c r="H59" s="331"/>
      <c r="I59" s="331"/>
      <c r="J59" s="331"/>
      <c r="K59" s="331"/>
      <c r="Y59" s="11"/>
      <c r="Z59" s="15"/>
    </row>
    <row r="60" spans="1:26" ht="12" customHeight="1" x14ac:dyDescent="0.25">
      <c r="A60" s="222"/>
      <c r="B60" s="1016">
        <f>'DEM2'!A7</f>
        <v>2018</v>
      </c>
      <c r="C60" s="1016"/>
      <c r="D60" s="408"/>
      <c r="E60" s="1016">
        <f>'DEM2'!A8</f>
        <v>2019</v>
      </c>
      <c r="F60" s="1016"/>
      <c r="G60" s="331"/>
      <c r="H60" s="331"/>
      <c r="I60" s="331"/>
      <c r="J60" s="331"/>
      <c r="K60" s="331"/>
      <c r="Y60" s="11"/>
      <c r="Z60" s="15"/>
    </row>
    <row r="61" spans="1:26" ht="18" customHeight="1" x14ac:dyDescent="0.25">
      <c r="A61" s="222"/>
      <c r="B61" s="1016"/>
      <c r="C61" s="1016"/>
      <c r="D61" s="409"/>
      <c r="E61" s="1016"/>
      <c r="F61" s="1016"/>
      <c r="G61" s="331"/>
      <c r="H61" s="331"/>
      <c r="I61" s="331"/>
      <c r="J61" s="331"/>
      <c r="K61" s="331"/>
      <c r="Y61" s="11"/>
      <c r="Z61" s="15"/>
    </row>
    <row r="62" spans="1:26" ht="24.95" customHeight="1" thickBot="1" x14ac:dyDescent="0.3">
      <c r="A62" s="410"/>
      <c r="B62" s="861" t="s">
        <v>1227</v>
      </c>
      <c r="C62" s="861" t="s">
        <v>1228</v>
      </c>
      <c r="D62" s="411"/>
      <c r="E62" s="861" t="s">
        <v>1227</v>
      </c>
      <c r="F62" s="861" t="s">
        <v>1228</v>
      </c>
      <c r="G62" s="331"/>
      <c r="H62" s="331"/>
      <c r="I62" s="331"/>
      <c r="J62" s="331"/>
      <c r="K62" s="331"/>
      <c r="Y62" s="11"/>
      <c r="Z62" s="15"/>
    </row>
    <row r="63" spans="1:26" ht="39.950000000000003" customHeight="1" x14ac:dyDescent="0.25">
      <c r="A63" s="862" t="s">
        <v>714</v>
      </c>
      <c r="B63" s="576">
        <f>IF(ISBLANK('DEM2'!D7),"-",'DEM2'!D7)</f>
        <v>1085</v>
      </c>
      <c r="C63" s="576">
        <f>IF(ISBLANK('DEM2'!C7),"-",'DEM2'!C7)</f>
        <v>1109</v>
      </c>
      <c r="D63" s="576"/>
      <c r="E63" s="576">
        <f>IF(ISBLANK('DEM2'!D8),"-",'DEM2'!D8)</f>
        <v>1082</v>
      </c>
      <c r="F63" s="576">
        <f>IF(ISBLANK('DEM2'!C8),"-",'DEM2'!C8)</f>
        <v>1094</v>
      </c>
      <c r="G63" s="331"/>
      <c r="H63" s="331"/>
      <c r="I63" s="331"/>
      <c r="J63" s="331"/>
      <c r="K63" s="331"/>
      <c r="Y63" s="11"/>
      <c r="Z63" s="15"/>
    </row>
    <row r="64" spans="1:26" ht="39.950000000000003" customHeight="1" x14ac:dyDescent="0.25">
      <c r="A64" s="843" t="s">
        <v>715</v>
      </c>
      <c r="B64" s="334">
        <f>IF(ISBLANK('DEM2'!G7),"-",'DEM2'!G7)</f>
        <v>1268</v>
      </c>
      <c r="C64" s="334">
        <f>IF(ISBLANK('DEM2'!F7),"-",'DEM2'!F7)</f>
        <v>1300</v>
      </c>
      <c r="D64" s="853"/>
      <c r="E64" s="334">
        <f>IF(ISBLANK('DEM2'!G8),"-",'DEM2'!G8)</f>
        <v>1251</v>
      </c>
      <c r="F64" s="334">
        <f>IF(ISBLANK('DEM2'!F8),"-",'DEM2'!F8)</f>
        <v>1317</v>
      </c>
      <c r="G64" s="331"/>
      <c r="H64" s="331"/>
      <c r="I64" s="331"/>
      <c r="J64" s="331"/>
      <c r="K64" s="331"/>
      <c r="Y64" s="11"/>
      <c r="Z64" s="15"/>
    </row>
    <row r="65" spans="1:26" ht="39.950000000000003" customHeight="1" x14ac:dyDescent="0.25">
      <c r="A65" s="361" t="s">
        <v>1323</v>
      </c>
      <c r="B65" s="362">
        <f>IF(ISBLANK('DEM2'!J7),"-",'DEM2'!J7)</f>
        <v>653</v>
      </c>
      <c r="C65" s="362">
        <f>IF(ISBLANK('DEM2'!I7),"-",'DEM2'!I7)</f>
        <v>697</v>
      </c>
      <c r="D65" s="412"/>
      <c r="E65" s="362">
        <f>IF(ISBLANK('DEM2'!J8),"-",'DEM2'!J8)</f>
        <v>657</v>
      </c>
      <c r="F65" s="362">
        <f>IF(ISBLANK('DEM2'!I8),"-",'DEM2'!I8)</f>
        <v>708</v>
      </c>
      <c r="G65" s="331"/>
      <c r="H65" s="331"/>
      <c r="I65" s="331"/>
      <c r="J65" s="331"/>
      <c r="K65" s="331"/>
      <c r="Y65" s="11"/>
      <c r="Z65" s="15"/>
    </row>
    <row r="66" spans="1:26" ht="24.95" customHeight="1" x14ac:dyDescent="0.25">
      <c r="A66" s="360" t="s">
        <v>1324</v>
      </c>
      <c r="B66" s="334">
        <f>IF(ISBLANK('DEM2'!M7),"-",'DEM2'!M7)</f>
        <v>2843</v>
      </c>
      <c r="C66" s="334">
        <f>IF(ISBLANK('DEM2'!L7),"-",'DEM2'!L7)</f>
        <v>2939</v>
      </c>
      <c r="D66" s="414"/>
      <c r="E66" s="334">
        <f>IF(ISBLANK('DEM2'!M8),"-",'DEM2'!M8)</f>
        <v>2823</v>
      </c>
      <c r="F66" s="334">
        <f>IF(ISBLANK('DEM2'!L8),"-",'DEM2'!L8)</f>
        <v>2943</v>
      </c>
      <c r="G66" s="331"/>
      <c r="H66" s="331"/>
      <c r="I66" s="331"/>
      <c r="J66" s="331"/>
      <c r="K66" s="331"/>
      <c r="Y66" s="11"/>
      <c r="Z66" s="15"/>
    </row>
    <row r="67" spans="1:26" ht="24.95" customHeight="1" x14ac:dyDescent="0.25">
      <c r="A67" s="360" t="s">
        <v>1325</v>
      </c>
      <c r="B67" s="334">
        <f>IF(ISBLANK('DEM2'!P7),"-",'DEM2'!P7)</f>
        <v>2769</v>
      </c>
      <c r="C67" s="334">
        <f>IF(ISBLANK('DEM2'!O7),"-",'DEM2'!O7)</f>
        <v>2961</v>
      </c>
      <c r="D67" s="414"/>
      <c r="E67" s="334">
        <f>IF(ISBLANK('DEM2'!P8),"-",'DEM2'!P8)</f>
        <v>2735</v>
      </c>
      <c r="F67" s="334">
        <f>IF(ISBLANK('DEM2'!O8),"-",'DEM2'!O8)</f>
        <v>2926</v>
      </c>
      <c r="G67" s="331"/>
      <c r="H67" s="331"/>
      <c r="I67" s="331"/>
      <c r="J67" s="331"/>
      <c r="K67" s="331"/>
      <c r="Y67" s="11"/>
      <c r="Z67" s="15"/>
    </row>
    <row r="68" spans="1:26" ht="39.950000000000003" customHeight="1" x14ac:dyDescent="0.25">
      <c r="A68" s="438" t="s">
        <v>476</v>
      </c>
      <c r="B68" s="433">
        <f>IF(ISBLANK('DEM2'!S7),"-",'DEM2'!S7)</f>
        <v>11276</v>
      </c>
      <c r="C68" s="433">
        <f>IF(ISBLANK('DEM2'!R7),"-",'DEM2'!R7)</f>
        <v>11274</v>
      </c>
      <c r="D68" s="439"/>
      <c r="E68" s="433">
        <f>IF(ISBLANK('DEM2'!S8),"-",'DEM2'!S8)</f>
        <v>11137</v>
      </c>
      <c r="F68" s="433">
        <f>IF(ISBLANK('DEM2'!R8),"-",'DEM2'!R8)</f>
        <v>11235</v>
      </c>
      <c r="G68" s="331"/>
      <c r="H68" s="331"/>
      <c r="I68" s="331"/>
      <c r="J68" s="331"/>
      <c r="K68" s="331"/>
      <c r="Y68" s="11"/>
      <c r="Z68" s="15"/>
    </row>
    <row r="69" spans="1:26" ht="24.95" customHeight="1" thickBot="1" x14ac:dyDescent="0.3">
      <c r="A69" s="859" t="s">
        <v>474</v>
      </c>
      <c r="B69" s="484">
        <f>IF(ISBLANK('DEM2'!V7),"-",'DEM2'!V7)</f>
        <v>17407</v>
      </c>
      <c r="C69" s="484">
        <f>IF(ISBLANK('DEM2'!U7),"-",'DEM2'!U7)</f>
        <v>16743</v>
      </c>
      <c r="D69" s="863"/>
      <c r="E69" s="484">
        <f>IF(ISBLANK('DEM2'!V8),"-",'DEM2'!V8)</f>
        <v>17462</v>
      </c>
      <c r="F69" s="484">
        <f>IF(ISBLANK('DEM2'!U8),"-",'DEM2'!U8)</f>
        <v>16819</v>
      </c>
      <c r="G69" s="331"/>
      <c r="H69" s="331"/>
      <c r="I69" s="331"/>
      <c r="J69" s="331"/>
      <c r="K69" s="331"/>
      <c r="Y69" s="11"/>
      <c r="Z69" s="15"/>
    </row>
    <row r="70" spans="1:26" ht="24.95" customHeight="1" x14ac:dyDescent="0.25">
      <c r="A70" s="1022" t="s">
        <v>2360</v>
      </c>
      <c r="B70" s="1022"/>
      <c r="C70" s="1022"/>
      <c r="D70" s="1022"/>
      <c r="E70" s="1022"/>
      <c r="F70" s="1022"/>
      <c r="G70" s="331"/>
      <c r="H70" s="331"/>
      <c r="I70" s="331"/>
      <c r="J70" s="331"/>
      <c r="K70" s="331"/>
      <c r="Y70" s="11"/>
      <c r="Z70" s="15"/>
    </row>
    <row r="71" spans="1:26" ht="24.95" customHeight="1" x14ac:dyDescent="0.25">
      <c r="A71" s="210"/>
      <c r="B71" s="184"/>
      <c r="C71" s="157"/>
      <c r="D71" s="157"/>
      <c r="E71" s="440"/>
      <c r="F71" s="440"/>
      <c r="G71" s="331"/>
      <c r="H71" s="331"/>
      <c r="I71" s="331"/>
      <c r="J71" s="331"/>
      <c r="K71" s="331"/>
      <c r="Y71" s="11"/>
      <c r="Z71" s="15"/>
    </row>
    <row r="72" spans="1:26" ht="24.95" customHeight="1" x14ac:dyDescent="0.25">
      <c r="A72" s="331"/>
      <c r="B72" s="26"/>
      <c r="C72" s="27"/>
      <c r="D72" s="27"/>
      <c r="E72" s="330"/>
      <c r="F72" s="330"/>
      <c r="G72" s="415"/>
      <c r="H72" s="330"/>
      <c r="I72" s="330"/>
      <c r="J72" s="372"/>
      <c r="K72" s="331"/>
      <c r="Y72" s="11"/>
      <c r="Z72" s="15"/>
    </row>
    <row r="73" spans="1:26" ht="24.95" customHeight="1" x14ac:dyDescent="0.25">
      <c r="B73" s="26"/>
      <c r="C73" s="27"/>
      <c r="D73" s="27"/>
      <c r="E73" s="45"/>
      <c r="F73" s="45"/>
      <c r="G73" s="6"/>
      <c r="H73" s="45"/>
      <c r="I73" s="45"/>
      <c r="J73" s="17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4">
      <c r="B75" s="26"/>
      <c r="C75" s="27"/>
      <c r="D75" s="27"/>
      <c r="E75" s="45"/>
      <c r="F75" s="45"/>
      <c r="G75" s="6"/>
      <c r="H75" s="357"/>
      <c r="I75" s="45"/>
      <c r="J75" s="17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thickBot="1" x14ac:dyDescent="0.3">
      <c r="B113" s="26"/>
      <c r="C113" s="27"/>
      <c r="D113" s="27"/>
      <c r="F113" s="864" t="s">
        <v>948</v>
      </c>
      <c r="G113" s="864" t="s">
        <v>954</v>
      </c>
      <c r="I113" s="411"/>
      <c r="J113" s="411"/>
      <c r="Y113" s="11"/>
      <c r="Z113" s="15"/>
    </row>
    <row r="114" spans="2:26" ht="24.95" customHeight="1" x14ac:dyDescent="0.25">
      <c r="B114" s="26"/>
      <c r="C114" s="27"/>
      <c r="D114" s="27"/>
      <c r="E114" s="867">
        <f>'DEM2'!A23</f>
        <v>2017</v>
      </c>
      <c r="F114" s="865">
        <f>IF(ISBLANK('DEM2'!B23),"-",'DEM2'!B23)</f>
        <v>0</v>
      </c>
      <c r="G114" s="865">
        <f>IF(ISBLANK('DEM2'!E23),"-",'DEM2'!E23)</f>
        <v>3.2</v>
      </c>
      <c r="H114" s="867"/>
      <c r="I114" s="368"/>
      <c r="J114" s="368"/>
      <c r="Y114" s="11"/>
      <c r="Z114" s="15"/>
    </row>
    <row r="115" spans="2:26" ht="24.95" customHeight="1" x14ac:dyDescent="0.25">
      <c r="B115" s="26"/>
      <c r="C115" s="27"/>
      <c r="D115" s="27"/>
      <c r="E115" s="867">
        <f>'DEM2'!A24</f>
        <v>2018</v>
      </c>
      <c r="F115" s="426">
        <f>IF(ISBLANK('DEM2'!B24),"-",'DEM2'!B24)</f>
        <v>0</v>
      </c>
      <c r="G115" s="426">
        <f>IF(ISBLANK('DEM2'!E24),"-",'DEM2'!E24)</f>
        <v>13.6</v>
      </c>
      <c r="H115" s="867"/>
      <c r="I115" s="368"/>
      <c r="J115" s="368"/>
      <c r="Y115" s="11"/>
      <c r="Z115" s="15"/>
    </row>
    <row r="116" spans="2:26" ht="24.95" customHeight="1" thickBot="1" x14ac:dyDescent="0.3">
      <c r="B116" s="26"/>
      <c r="C116" s="27"/>
      <c r="D116" s="27"/>
      <c r="E116" s="867">
        <f>'DEM2'!A25</f>
        <v>2019</v>
      </c>
      <c r="F116" s="866">
        <f>IF(ISBLANK('DEM2'!B25),"-",'DEM2'!B25)</f>
        <v>10.3</v>
      </c>
      <c r="G116" s="866">
        <f>IF(ISBLANK('DEM2'!E25),"-",'DEM2'!E25)</f>
        <v>13.7</v>
      </c>
      <c r="H116" s="867"/>
      <c r="I116" s="368"/>
      <c r="J116" s="368"/>
      <c r="Y116" s="11"/>
      <c r="Z116" s="15"/>
    </row>
    <row r="117" spans="2:26" ht="24.95" customHeight="1" x14ac:dyDescent="0.25">
      <c r="B117" s="26"/>
      <c r="C117" s="27"/>
      <c r="D117" s="27"/>
      <c r="E117" s="587"/>
      <c r="F117" s="426"/>
      <c r="G117" s="426"/>
      <c r="H117" s="587"/>
      <c r="I117" s="368"/>
      <c r="J117" s="368"/>
      <c r="Y117" s="11"/>
      <c r="Z117" s="15"/>
    </row>
    <row r="118" spans="2:26" ht="24.95" customHeight="1" x14ac:dyDescent="0.25">
      <c r="B118" s="26"/>
      <c r="C118" s="27"/>
      <c r="D118" s="27"/>
      <c r="E118" s="45"/>
      <c r="F118" s="45"/>
      <c r="G118" s="6"/>
      <c r="H118" s="6"/>
      <c r="I118" s="45"/>
      <c r="J118" s="45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45"/>
      <c r="G119" s="6"/>
      <c r="H119" s="45"/>
      <c r="I119" s="45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A132" s="16"/>
      <c r="B132" s="26"/>
      <c r="C132" s="27"/>
      <c r="D132" s="2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12.75" customHeight="1" x14ac:dyDescent="0.25">
      <c r="A153" s="16"/>
      <c r="B153" s="26"/>
      <c r="C153" s="27"/>
      <c r="D153" s="27"/>
      <c r="Y153" s="11"/>
      <c r="Z153" s="15"/>
    </row>
    <row r="154" spans="1:26" ht="24.95" customHeight="1" x14ac:dyDescent="0.25">
      <c r="A154" s="16"/>
      <c r="B154" s="26"/>
      <c r="C154" s="27"/>
      <c r="D154" s="27"/>
      <c r="Y154" s="11"/>
      <c r="Z154" s="15"/>
    </row>
    <row r="155" spans="1:26" s="24" customFormat="1" ht="43.5" customHeight="1" x14ac:dyDescent="0.6">
      <c r="A155" s="489" t="s">
        <v>1022</v>
      </c>
      <c r="B155" s="490"/>
      <c r="C155" s="491"/>
      <c r="D155" s="491"/>
      <c r="E155" s="490"/>
      <c r="F155" s="490"/>
      <c r="G155" s="490"/>
      <c r="H155" s="490"/>
      <c r="I155" s="490"/>
      <c r="J155" s="490"/>
      <c r="K155" s="490"/>
      <c r="L155" s="331"/>
      <c r="Z155" s="25"/>
    </row>
    <row r="156" spans="1:26" s="2" customFormat="1" ht="30" customHeight="1" x14ac:dyDescent="0.2">
      <c r="A156" s="331"/>
      <c r="B156" s="331"/>
      <c r="C156" s="332"/>
      <c r="D156" s="332"/>
      <c r="E156" s="331"/>
      <c r="F156" s="331"/>
      <c r="G156" s="331"/>
      <c r="H156" s="331"/>
      <c r="I156" s="331"/>
      <c r="J156" s="331"/>
      <c r="K156" s="388"/>
      <c r="L156" s="9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12"/>
    </row>
    <row r="157" spans="1:26" s="2" customFormat="1" ht="30.75" customHeight="1" thickBot="1" x14ac:dyDescent="0.4">
      <c r="A157" s="924" t="s">
        <v>2373</v>
      </c>
      <c r="B157" s="331"/>
      <c r="C157" s="332"/>
      <c r="D157" s="332"/>
      <c r="E157" s="331"/>
      <c r="F157" s="331"/>
      <c r="G157" s="331"/>
      <c r="H157" s="331"/>
      <c r="I157" s="331"/>
      <c r="J157" s="331"/>
      <c r="K157" s="388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24.95" customHeight="1" x14ac:dyDescent="0.2">
      <c r="A158" s="868" t="s">
        <v>2634</v>
      </c>
      <c r="B158" s="576"/>
      <c r="C158" s="858"/>
      <c r="D158" s="157"/>
      <c r="E158" s="331"/>
      <c r="F158" s="331"/>
      <c r="G158" s="331"/>
      <c r="H158" s="331"/>
      <c r="I158" s="331"/>
      <c r="J158" s="331"/>
      <c r="K158" s="388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35" t="s">
        <v>1996</v>
      </c>
      <c r="B159" s="334">
        <f>IF(ISBLANK('EKO1'!B5),"-",'EKO1'!B5)</f>
        <v>7754</v>
      </c>
      <c r="C159" s="335" t="str">
        <f>IF(LEN('EKO1'!C5)&gt;0,"(" &amp; 'EKO1'!C5 &amp; ")", "-")</f>
        <v>(2019)</v>
      </c>
      <c r="D159" s="157"/>
      <c r="E159" s="331"/>
      <c r="F159" s="331"/>
      <c r="G159" s="331"/>
      <c r="H159" s="331"/>
      <c r="I159" s="331"/>
      <c r="J159" s="331"/>
      <c r="K159" s="388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835" t="s">
        <v>1997</v>
      </c>
      <c r="B160" s="334">
        <f>IF(ISBLANK('EKO1'!B6),"-",'EKO1'!B6)</f>
        <v>2843</v>
      </c>
      <c r="C160" s="335" t="str">
        <f>IF(LEN('EKO1'!C6)&gt;0,"(" &amp; 'EKO1'!C6 &amp; ")", "-")</f>
        <v>(2019)</v>
      </c>
      <c r="D160" s="157"/>
      <c r="E160" s="331"/>
      <c r="F160" s="331"/>
      <c r="G160" s="331"/>
      <c r="H160" s="331"/>
      <c r="I160" s="331"/>
      <c r="J160" s="331"/>
      <c r="K160" s="388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60.95" customHeight="1" x14ac:dyDescent="0.2">
      <c r="A161" s="441" t="s">
        <v>2003</v>
      </c>
      <c r="B161" s="362">
        <f>IF(ISBLANK('EKO1'!B7),"-",'EKO1'!B7)</f>
        <v>8.3000000000000007</v>
      </c>
      <c r="C161" s="363" t="str">
        <f>IF(LEN('EKO1'!C7)&gt;0,"(" &amp; 'EKO1'!C7 &amp; ")", "-")</f>
        <v>(2019)</v>
      </c>
      <c r="D161" s="157"/>
      <c r="E161" s="331"/>
      <c r="F161" s="331"/>
      <c r="G161" s="331"/>
      <c r="H161" s="331"/>
      <c r="I161" s="331"/>
      <c r="J161" s="331"/>
      <c r="K161" s="388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39.950000000000003" customHeight="1" x14ac:dyDescent="0.2">
      <c r="A162" s="442" t="s">
        <v>1478</v>
      </c>
      <c r="B162" s="433">
        <f>IF(ISBLANK('EKO1'!B8),"-",'EKO1'!B8)</f>
        <v>44811</v>
      </c>
      <c r="C162" s="434" t="str">
        <f>IF(LEN('EKO1'!C8)&gt;0,"(" &amp; 'EKO1'!C8 &amp; ")", "-")</f>
        <v>(2018)</v>
      </c>
      <c r="D162" s="157"/>
      <c r="E162" s="331"/>
      <c r="F162" s="331"/>
      <c r="G162" s="331"/>
      <c r="H162" s="331"/>
      <c r="I162" s="331"/>
      <c r="J162" s="331"/>
      <c r="K162" s="388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17" t="s">
        <v>2631</v>
      </c>
      <c r="B163" s="334" t="str">
        <f>IF(ISBLANK('EKO1'!B9),"-",'EKO1'!B9)</f>
        <v>-</v>
      </c>
      <c r="C163" s="335" t="str">
        <f>IF(LEN('EKO1'!C9)&gt;0,"(" &amp; 'EKO1'!C9 &amp; ")", "-")</f>
        <v>-</v>
      </c>
      <c r="D163" s="157"/>
      <c r="E163" s="331"/>
      <c r="F163" s="331"/>
      <c r="G163" s="331"/>
      <c r="H163" s="331"/>
      <c r="I163" s="331"/>
      <c r="J163" s="331"/>
      <c r="K163" s="388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39.950000000000003" customHeight="1" thickBot="1" x14ac:dyDescent="0.25">
      <c r="A164" s="869" t="s">
        <v>1343</v>
      </c>
      <c r="B164" s="484" t="str">
        <f>IF(ISBLANK('EKO1'!B10),"-",'EKO1'!B10)</f>
        <v>-</v>
      </c>
      <c r="C164" s="860" t="str">
        <f>IF(LEN('EKO1'!C10)&gt;0,"(" &amp; 'EKO1'!C10 &amp; ")", "-")</f>
        <v>-</v>
      </c>
      <c r="D164" s="157"/>
      <c r="E164" s="331"/>
      <c r="F164" s="331"/>
      <c r="G164" s="331"/>
      <c r="H164" s="331"/>
      <c r="I164" s="331"/>
      <c r="J164" s="331"/>
      <c r="K164" s="388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x14ac:dyDescent="0.2">
      <c r="A165" s="256"/>
      <c r="B165" s="256"/>
      <c r="C165" s="257"/>
      <c r="D165" s="257"/>
      <c r="E165" s="331"/>
      <c r="F165" s="331"/>
      <c r="G165" s="331"/>
      <c r="H165" s="331"/>
      <c r="I165" s="331"/>
      <c r="J165" s="331"/>
      <c r="K165" s="388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56"/>
      <c r="B166" s="256"/>
      <c r="C166" s="257"/>
      <c r="D166" s="257"/>
      <c r="E166" s="331"/>
      <c r="F166" s="331"/>
      <c r="G166" s="331"/>
      <c r="H166" s="331"/>
      <c r="I166" s="331"/>
      <c r="J166" s="331"/>
      <c r="K166" s="388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56"/>
      <c r="B167" s="256"/>
      <c r="C167" s="257"/>
      <c r="D167" s="257"/>
      <c r="E167" s="331"/>
      <c r="F167" s="331"/>
      <c r="G167" s="331"/>
      <c r="H167" s="331"/>
      <c r="I167" s="331"/>
      <c r="J167" s="331"/>
      <c r="K167" s="388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56"/>
      <c r="B168" s="256"/>
      <c r="C168" s="257"/>
      <c r="D168" s="257"/>
      <c r="E168" s="331"/>
      <c r="F168" s="331"/>
      <c r="G168" s="331"/>
      <c r="H168" s="331"/>
      <c r="I168" s="331"/>
      <c r="J168" s="331"/>
      <c r="K168" s="388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331"/>
      <c r="B169" s="331"/>
      <c r="C169" s="332"/>
      <c r="D169" s="332"/>
      <c r="E169" s="331"/>
      <c r="F169" s="331"/>
      <c r="G169" s="331"/>
      <c r="H169" s="331"/>
      <c r="I169" s="331"/>
      <c r="J169" s="331"/>
      <c r="K169" s="388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31"/>
      <c r="B170" s="331"/>
      <c r="C170" s="332"/>
      <c r="D170" s="332"/>
      <c r="E170" s="331"/>
      <c r="F170" s="331"/>
      <c r="G170" s="331"/>
      <c r="H170" s="331"/>
      <c r="I170" s="331"/>
      <c r="J170" s="331"/>
      <c r="K170" s="388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31"/>
      <c r="B171" s="331"/>
      <c r="C171" s="332"/>
      <c r="D171" s="332"/>
      <c r="E171" s="331"/>
      <c r="F171" s="331"/>
      <c r="G171" s="331"/>
      <c r="H171" s="331"/>
      <c r="I171" s="331"/>
      <c r="J171" s="331"/>
      <c r="K171" s="388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31"/>
      <c r="B172" s="331"/>
      <c r="C172" s="332"/>
      <c r="D172" s="332"/>
      <c r="E172" s="331"/>
      <c r="F172" s="331"/>
      <c r="G172" s="331"/>
      <c r="H172" s="331"/>
      <c r="I172" s="331"/>
      <c r="J172" s="331"/>
      <c r="K172" s="388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31"/>
      <c r="B173" s="331"/>
      <c r="C173" s="332"/>
      <c r="D173" s="332"/>
      <c r="E173" s="331"/>
      <c r="F173" s="331"/>
      <c r="G173" s="331"/>
      <c r="H173" s="331"/>
      <c r="I173" s="331"/>
      <c r="J173" s="331"/>
      <c r="K173" s="388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31"/>
      <c r="B174" s="331"/>
      <c r="C174" s="332"/>
      <c r="D174" s="332"/>
      <c r="E174" s="331"/>
      <c r="F174" s="331"/>
      <c r="G174" s="331"/>
      <c r="H174" s="331"/>
      <c r="I174" s="331"/>
      <c r="J174" s="331"/>
      <c r="K174" s="388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31"/>
      <c r="B175" s="331"/>
      <c r="C175" s="332"/>
      <c r="D175" s="332"/>
      <c r="E175" s="331"/>
      <c r="F175" s="331"/>
      <c r="G175" s="331"/>
      <c r="H175" s="331"/>
      <c r="I175" s="331"/>
      <c r="J175" s="331"/>
      <c r="K175" s="388"/>
      <c r="L175" s="352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31"/>
      <c r="B176" s="331"/>
      <c r="C176" s="332"/>
      <c r="D176" s="332"/>
      <c r="E176" s="331"/>
      <c r="F176" s="331"/>
      <c r="G176" s="331"/>
      <c r="H176" s="331"/>
      <c r="I176" s="331"/>
      <c r="J176" s="331"/>
      <c r="K176" s="388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31"/>
      <c r="B177" s="331"/>
      <c r="C177" s="332"/>
      <c r="D177" s="332"/>
      <c r="E177" s="331"/>
      <c r="F177" s="331"/>
      <c r="G177" s="331"/>
      <c r="H177" s="331"/>
      <c r="I177" s="331"/>
      <c r="J177" s="331"/>
      <c r="K177" s="388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31"/>
      <c r="B178" s="331"/>
      <c r="C178" s="332"/>
      <c r="D178" s="332"/>
      <c r="E178" s="331"/>
      <c r="F178" s="331"/>
      <c r="G178" s="331"/>
      <c r="H178" s="331"/>
      <c r="I178" s="331"/>
      <c r="J178" s="331"/>
      <c r="K178" s="388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31"/>
      <c r="B179" s="331"/>
      <c r="C179" s="332"/>
      <c r="D179" s="332"/>
      <c r="E179" s="331"/>
      <c r="F179" s="331"/>
      <c r="G179" s="331"/>
      <c r="H179" s="331"/>
      <c r="I179" s="331"/>
      <c r="J179" s="331"/>
      <c r="K179" s="388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31"/>
      <c r="B180" s="331"/>
      <c r="C180" s="332"/>
      <c r="D180" s="332"/>
      <c r="E180" s="331"/>
      <c r="F180" s="331"/>
      <c r="G180" s="331"/>
      <c r="H180" s="331"/>
      <c r="I180" s="331"/>
      <c r="J180" s="331"/>
      <c r="K180" s="388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31"/>
      <c r="B181" s="331"/>
      <c r="C181" s="332"/>
      <c r="D181" s="332"/>
      <c r="E181" s="331"/>
      <c r="F181" s="331"/>
      <c r="G181" s="331"/>
      <c r="H181" s="331"/>
      <c r="I181" s="331"/>
      <c r="J181" s="331"/>
      <c r="K181" s="388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31"/>
      <c r="B182" s="331"/>
      <c r="C182" s="332"/>
      <c r="D182" s="332"/>
      <c r="E182" s="331"/>
      <c r="F182" s="331"/>
      <c r="G182" s="331"/>
      <c r="H182" s="331"/>
      <c r="I182" s="331"/>
      <c r="J182" s="331"/>
      <c r="K182" s="388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31"/>
      <c r="B183" s="331"/>
      <c r="C183" s="332"/>
      <c r="D183" s="332"/>
      <c r="E183" s="331"/>
      <c r="F183" s="331"/>
      <c r="G183" s="331"/>
      <c r="H183" s="331"/>
      <c r="I183" s="331"/>
      <c r="J183" s="331"/>
      <c r="K183" s="388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31"/>
      <c r="B184" s="331"/>
      <c r="C184" s="332"/>
      <c r="D184" s="332"/>
      <c r="E184" s="331"/>
      <c r="F184" s="331"/>
      <c r="G184" s="331"/>
      <c r="H184" s="331"/>
      <c r="I184" s="331"/>
      <c r="J184" s="331"/>
      <c r="K184" s="388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31"/>
      <c r="B185" s="331"/>
      <c r="C185" s="332"/>
      <c r="D185" s="332"/>
      <c r="E185" s="331"/>
      <c r="F185" s="331"/>
      <c r="G185" s="331"/>
      <c r="H185" s="331"/>
      <c r="I185" s="331"/>
      <c r="J185" s="331"/>
      <c r="K185" s="388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31"/>
      <c r="B186" s="331"/>
      <c r="C186" s="332"/>
      <c r="D186" s="332"/>
      <c r="E186" s="331"/>
      <c r="F186" s="331"/>
      <c r="G186" s="331"/>
      <c r="H186" s="331"/>
      <c r="I186" s="331"/>
      <c r="J186" s="331"/>
      <c r="K186" s="388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31"/>
      <c r="B187" s="331"/>
      <c r="C187" s="332"/>
      <c r="D187" s="332"/>
      <c r="E187" s="331"/>
      <c r="F187" s="331"/>
      <c r="G187" s="331"/>
      <c r="H187" s="331"/>
      <c r="I187" s="331"/>
      <c r="J187" s="331"/>
      <c r="K187" s="388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31"/>
      <c r="B188" s="331"/>
      <c r="C188" s="332"/>
      <c r="D188" s="332"/>
      <c r="E188" s="331"/>
      <c r="F188" s="331"/>
      <c r="G188" s="331"/>
      <c r="H188" s="331"/>
      <c r="I188" s="331"/>
      <c r="J188" s="331"/>
      <c r="K188" s="388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31"/>
      <c r="B189" s="331"/>
      <c r="C189" s="332"/>
      <c r="D189" s="332"/>
      <c r="E189" s="331"/>
      <c r="F189" s="331"/>
      <c r="G189" s="331"/>
      <c r="H189" s="331"/>
      <c r="I189" s="331"/>
      <c r="J189" s="331"/>
      <c r="K189" s="388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31"/>
      <c r="B190" s="331"/>
      <c r="C190" s="332"/>
      <c r="D190" s="332"/>
      <c r="E190" s="331"/>
      <c r="F190" s="331"/>
      <c r="G190" s="331"/>
      <c r="H190" s="331"/>
      <c r="I190" s="331"/>
      <c r="J190" s="331"/>
      <c r="K190" s="388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31"/>
      <c r="B191" s="331"/>
      <c r="C191" s="332"/>
      <c r="D191" s="332"/>
      <c r="E191" s="331"/>
      <c r="F191" s="331"/>
      <c r="G191" s="331"/>
      <c r="H191" s="331"/>
      <c r="I191" s="331"/>
      <c r="J191" s="331"/>
      <c r="K191" s="388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31"/>
      <c r="B192" s="331"/>
      <c r="C192" s="332"/>
      <c r="D192" s="332"/>
      <c r="E192" s="331"/>
      <c r="F192" s="331"/>
      <c r="G192" s="331"/>
      <c r="H192" s="331"/>
      <c r="I192" s="331"/>
      <c r="J192" s="331"/>
      <c r="K192" s="388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31"/>
      <c r="B193" s="331"/>
      <c r="C193" s="332"/>
      <c r="D193" s="332"/>
      <c r="E193" s="331"/>
      <c r="F193" s="331"/>
      <c r="G193" s="331"/>
      <c r="H193" s="331"/>
      <c r="I193" s="331"/>
      <c r="J193" s="331"/>
      <c r="K193" s="388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5"/>
      <c r="B194" s="5"/>
      <c r="C194" s="3"/>
      <c r="D194" s="3"/>
      <c r="E194" s="5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5"/>
      <c r="B195" s="5"/>
      <c r="C195" s="3"/>
      <c r="D195" s="3"/>
      <c r="E195" s="5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5"/>
      <c r="B196" s="5"/>
      <c r="C196" s="3"/>
      <c r="D196" s="3"/>
      <c r="E196" s="5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5"/>
      <c r="B197" s="5"/>
      <c r="C197" s="3"/>
      <c r="D197" s="3"/>
      <c r="E197" s="5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5"/>
      <c r="B198" s="5"/>
      <c r="C198" s="3"/>
      <c r="D198" s="3"/>
      <c r="E198" s="5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5"/>
      <c r="B199" s="5"/>
      <c r="C199" s="3"/>
      <c r="D199" s="3"/>
      <c r="E199" s="5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5"/>
      <c r="B200" s="5"/>
      <c r="C200" s="3"/>
      <c r="D200" s="3"/>
      <c r="E200" s="5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5"/>
      <c r="B201" s="5"/>
      <c r="C201" s="3"/>
      <c r="D201" s="3"/>
      <c r="E201" s="5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5"/>
      <c r="B202" s="5"/>
      <c r="C202" s="3"/>
      <c r="D202" s="3"/>
      <c r="E202" s="5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5"/>
      <c r="B203" s="5"/>
      <c r="C203" s="3"/>
      <c r="D203" s="3"/>
      <c r="E203" s="5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5"/>
      <c r="B204" s="5"/>
      <c r="C204" s="3"/>
      <c r="D204" s="3"/>
      <c r="E204" s="5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5"/>
      <c r="B205" s="5"/>
      <c r="C205" s="3"/>
      <c r="D205" s="3"/>
      <c r="E205" s="5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5"/>
      <c r="B206" s="5"/>
      <c r="C206" s="3"/>
      <c r="D206" s="3"/>
      <c r="E206" s="5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17"/>
      <c r="B207" s="5"/>
      <c r="C207" s="3"/>
      <c r="D207" s="3"/>
      <c r="E207" s="5"/>
      <c r="F207" s="5"/>
      <c r="G207" s="17"/>
      <c r="H207" s="5"/>
      <c r="I207" s="5"/>
      <c r="J207" s="5"/>
      <c r="L207" s="352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5"/>
      <c r="B208" s="5"/>
      <c r="C208" s="3"/>
      <c r="D208" s="3"/>
      <c r="E208" s="5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31"/>
      <c r="B209" s="331"/>
      <c r="C209" s="332"/>
      <c r="D209" s="332"/>
      <c r="E209" s="331"/>
      <c r="F209" s="331"/>
      <c r="G209" s="415"/>
      <c r="H209" s="331"/>
      <c r="I209" s="331"/>
      <c r="J209" s="331"/>
      <c r="K209" s="388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31"/>
      <c r="B210" s="331"/>
      <c r="C210" s="332"/>
      <c r="D210" s="332"/>
      <c r="E210" s="331"/>
      <c r="F210" s="331"/>
      <c r="G210" s="415"/>
      <c r="H210" s="331"/>
      <c r="I210" s="331"/>
      <c r="J210" s="331"/>
      <c r="K210" s="388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thickBot="1" x14ac:dyDescent="0.25">
      <c r="A211" s="570" t="s">
        <v>1231</v>
      </c>
      <c r="B211" s="331"/>
      <c r="C211" s="332"/>
      <c r="D211" s="332"/>
      <c r="E211" s="331"/>
      <c r="F211" s="331"/>
      <c r="G211" s="415"/>
      <c r="H211" s="331"/>
      <c r="I211" s="331"/>
      <c r="J211" s="331"/>
      <c r="K211" s="388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1025" t="s">
        <v>1728</v>
      </c>
      <c r="B212" s="1025"/>
      <c r="C212" s="870">
        <f>IF(ISBLANK(SIROMASTVO1!B6),"-",SIROMASTVO1!B6)</f>
        <v>12.8</v>
      </c>
      <c r="D212" s="332"/>
      <c r="E212" s="331"/>
      <c r="F212" s="331"/>
      <c r="G212" s="415"/>
      <c r="H212" s="331"/>
      <c r="I212" s="331"/>
      <c r="J212" s="331"/>
      <c r="K212" s="388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1028" t="s">
        <v>1069</v>
      </c>
      <c r="B213" s="1028"/>
      <c r="C213" s="571">
        <f>IF(ISBLANK(SIROMASTVO1!B7),"-",SIROMASTVO1!B7)</f>
        <v>11</v>
      </c>
      <c r="D213" s="332"/>
      <c r="E213" s="331"/>
      <c r="F213" s="331"/>
      <c r="G213" s="415"/>
      <c r="H213" s="331"/>
      <c r="I213" s="331"/>
      <c r="J213" s="331"/>
      <c r="K213" s="388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1037" t="s">
        <v>1618</v>
      </c>
      <c r="B214" s="1037"/>
      <c r="C214" s="571">
        <f>IF(ISBLANK(SIROMASTVO1!B4),"-",SIROMASTVO1!B4)</f>
        <v>31.9</v>
      </c>
      <c r="D214" s="332"/>
      <c r="E214" s="331"/>
      <c r="F214" s="331"/>
      <c r="G214" s="415"/>
      <c r="H214" s="331"/>
      <c r="I214" s="331"/>
      <c r="J214" s="331"/>
      <c r="K214" s="388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thickBot="1" x14ac:dyDescent="0.25">
      <c r="A215" s="1026" t="s">
        <v>1729</v>
      </c>
      <c r="B215" s="1026"/>
      <c r="C215" s="871">
        <f>IF(ISBLANK(SIROMASTVO1!B5),"-",SIROMASTVO1!B5)</f>
        <v>3.7</v>
      </c>
      <c r="D215" s="332"/>
      <c r="E215" s="331"/>
      <c r="F215" s="331"/>
      <c r="G215" s="415"/>
      <c r="H215" s="331"/>
      <c r="I215" s="331"/>
      <c r="J215" s="331"/>
      <c r="K215" s="388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5">
      <c r="A216" s="572"/>
      <c r="B216" s="572"/>
      <c r="C216" s="571"/>
      <c r="D216" s="332"/>
      <c r="E216" s="331"/>
      <c r="F216" s="331"/>
      <c r="G216" s="415"/>
      <c r="H216" s="331"/>
      <c r="I216" s="331"/>
      <c r="J216" s="331"/>
      <c r="K216" s="388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5">
      <c r="A217" s="920"/>
      <c r="B217" s="920"/>
      <c r="C217" s="571"/>
      <c r="D217" s="332"/>
      <c r="E217" s="331"/>
      <c r="F217" s="331"/>
      <c r="G217" s="415"/>
      <c r="H217" s="331"/>
      <c r="I217" s="331"/>
      <c r="J217" s="331"/>
      <c r="K217" s="388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5">
      <c r="A218" s="920"/>
      <c r="B218" s="920"/>
      <c r="C218" s="571"/>
      <c r="D218" s="332"/>
      <c r="E218" s="331"/>
      <c r="F218" s="331"/>
      <c r="G218" s="415"/>
      <c r="H218" s="331"/>
      <c r="I218" s="331"/>
      <c r="J218" s="331"/>
      <c r="K218" s="388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30.75" customHeight="1" thickBot="1" x14ac:dyDescent="0.35">
      <c r="A219" s="1051" t="s">
        <v>2374</v>
      </c>
      <c r="B219" s="1051"/>
      <c r="C219" s="1051"/>
      <c r="D219" s="1051"/>
      <c r="E219" s="1051"/>
      <c r="F219" s="1051"/>
      <c r="G219" s="330"/>
      <c r="H219" s="331"/>
      <c r="I219" s="331"/>
      <c r="J219" s="331"/>
      <c r="K219" s="388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39.950000000000003" customHeight="1" x14ac:dyDescent="0.2">
      <c r="A220" s="1003" t="s">
        <v>603</v>
      </c>
      <c r="B220" s="1003"/>
      <c r="C220" s="1003"/>
      <c r="D220" s="1003"/>
      <c r="E220" s="1043">
        <f>IF(ISBLANK('EKO4'!B8),"-",'EKO4'!B8)</f>
        <v>6727596</v>
      </c>
      <c r="F220" s="1043"/>
      <c r="G220" s="330"/>
      <c r="H220" s="331"/>
      <c r="I220" s="331"/>
      <c r="J220" s="331"/>
      <c r="K220" s="388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1007" t="s">
        <v>604</v>
      </c>
      <c r="B221" s="1007"/>
      <c r="C221" s="1007"/>
      <c r="D221" s="1007"/>
      <c r="E221" s="1044">
        <f>IF(ISBLANK('EKO4'!B9),"-",'EKO4'!B9)</f>
        <v>197001</v>
      </c>
      <c r="F221" s="1044"/>
      <c r="G221" s="330"/>
      <c r="H221" s="331"/>
      <c r="I221" s="331"/>
      <c r="J221" s="331"/>
      <c r="K221" s="388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39.950000000000003" customHeight="1" x14ac:dyDescent="0.25">
      <c r="A222" s="1055" t="s">
        <v>1730</v>
      </c>
      <c r="B222" s="1055"/>
      <c r="C222" s="1055"/>
      <c r="D222" s="1055"/>
      <c r="E222" s="1045">
        <f>IF(ISBLANK('EKO6'!D6),"-",'EKO6'!D6)</f>
        <v>266606</v>
      </c>
      <c r="F222" s="1045"/>
      <c r="G222" s="330"/>
      <c r="H222" s="331"/>
      <c r="I222" s="331"/>
      <c r="J222" s="331"/>
      <c r="K222" s="388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1056" t="s">
        <v>1005</v>
      </c>
      <c r="B223" s="1056"/>
      <c r="C223" s="1056"/>
      <c r="D223" s="1056"/>
      <c r="E223" s="1046">
        <f>IF(ISBLANK(OBRAZ9!B5),"-",OBRAZ9!B5)</f>
        <v>266606</v>
      </c>
      <c r="F223" s="1046"/>
      <c r="G223" s="330"/>
      <c r="H223" s="331"/>
      <c r="I223" s="331"/>
      <c r="J223" s="331"/>
      <c r="K223" s="388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39.950000000000003" customHeight="1" x14ac:dyDescent="0.25">
      <c r="A224" s="1057" t="s">
        <v>1731</v>
      </c>
      <c r="B224" s="1057"/>
      <c r="C224" s="1057"/>
      <c r="D224" s="1057"/>
      <c r="E224" s="1047">
        <f>IF(ISBLANK('EKO6'!E6),"-",'EKO6'!E6)</f>
        <v>7807</v>
      </c>
      <c r="F224" s="1047"/>
      <c r="G224" s="330"/>
      <c r="H224" s="331"/>
      <c r="I224" s="331"/>
      <c r="J224" s="331"/>
      <c r="K224" s="388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39.950000000000003" customHeight="1" x14ac:dyDescent="0.25">
      <c r="A225" s="1058" t="s">
        <v>1732</v>
      </c>
      <c r="B225" s="1058"/>
      <c r="C225" s="1058"/>
      <c r="D225" s="1058"/>
      <c r="E225" s="1048">
        <f>IF(ISBLANK('EKO6'!B6),"-",'EKO6'!B6)</f>
        <v>6180780</v>
      </c>
      <c r="F225" s="1048"/>
      <c r="G225" s="330"/>
      <c r="H225" s="331"/>
      <c r="I225" s="331"/>
      <c r="J225" s="331"/>
      <c r="K225" s="388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39.950000000000003" customHeight="1" x14ac:dyDescent="0.25">
      <c r="A226" s="1057" t="s">
        <v>1733</v>
      </c>
      <c r="B226" s="1057"/>
      <c r="C226" s="1057"/>
      <c r="D226" s="1057"/>
      <c r="E226" s="1047">
        <f>IF(ISBLANK('EKO6'!C6),"-",'EKO6'!C6)</f>
        <v>180989</v>
      </c>
      <c r="F226" s="1047"/>
      <c r="G226" s="330"/>
      <c r="H226" s="331"/>
      <c r="I226" s="331"/>
      <c r="J226" s="331"/>
      <c r="K226" s="388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39.950000000000003" customHeight="1" x14ac:dyDescent="0.25">
      <c r="A227" s="1055" t="s">
        <v>1734</v>
      </c>
      <c r="B227" s="1055"/>
      <c r="C227" s="1055"/>
      <c r="D227" s="1055"/>
      <c r="E227" s="1048">
        <f>IF(ISBLANK('EKO6'!F6),"-",'EKO6'!F6)</f>
        <v>26054</v>
      </c>
      <c r="F227" s="1048"/>
      <c r="G227" s="330"/>
      <c r="H227" s="331"/>
      <c r="I227" s="331"/>
      <c r="J227" s="331"/>
      <c r="K227" s="388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39.950000000000003" customHeight="1" thickBot="1" x14ac:dyDescent="0.3">
      <c r="A228" s="1059" t="s">
        <v>1735</v>
      </c>
      <c r="B228" s="1059"/>
      <c r="C228" s="1059"/>
      <c r="D228" s="1059"/>
      <c r="E228" s="1049">
        <f>IF(ISBLANK('EKO6'!G6),"-",'EKO6'!G6)</f>
        <v>763</v>
      </c>
      <c r="F228" s="1049"/>
      <c r="G228" s="330"/>
      <c r="H228" s="331"/>
      <c r="I228" s="331"/>
      <c r="J228" s="331"/>
      <c r="K228" s="388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39.950000000000003" customHeight="1" x14ac:dyDescent="0.25">
      <c r="A229" s="575"/>
      <c r="B229" s="575"/>
      <c r="C229" s="575"/>
      <c r="D229" s="575"/>
      <c r="E229" s="576"/>
      <c r="F229" s="577"/>
      <c r="G229" s="330"/>
      <c r="H229" s="331"/>
      <c r="I229" s="331"/>
      <c r="J229" s="331"/>
      <c r="K229" s="388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39.950000000000003" customHeight="1" x14ac:dyDescent="0.25">
      <c r="A230" s="590"/>
      <c r="B230" s="590"/>
      <c r="C230" s="590"/>
      <c r="D230" s="590"/>
      <c r="E230" s="334"/>
      <c r="F230" s="485"/>
      <c r="G230" s="330"/>
      <c r="H230" s="331"/>
      <c r="I230" s="331"/>
      <c r="J230" s="331"/>
      <c r="K230" s="388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30.75" customHeight="1" thickBot="1" x14ac:dyDescent="0.35">
      <c r="A231" s="1023" t="s">
        <v>2375</v>
      </c>
      <c r="B231" s="1023"/>
      <c r="C231" s="1023"/>
      <c r="D231" s="1023"/>
      <c r="E231" s="1023"/>
      <c r="F231" s="1023"/>
      <c r="G231" s="330"/>
      <c r="H231" s="331"/>
      <c r="I231" s="331"/>
      <c r="J231" s="331"/>
      <c r="K231" s="388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39.950000000000003" customHeight="1" x14ac:dyDescent="0.2">
      <c r="A232" s="1003" t="s">
        <v>599</v>
      </c>
      <c r="B232" s="1003"/>
      <c r="C232" s="1003"/>
      <c r="D232" s="1003"/>
      <c r="E232" s="1043" t="str">
        <f>IF(ISBLANK('EKO4'!B4),"-",'EKO4'!B4)</f>
        <v>-</v>
      </c>
      <c r="F232" s="1043"/>
      <c r="G232" s="330"/>
      <c r="H232" s="331"/>
      <c r="I232" s="331"/>
      <c r="J232" s="331"/>
      <c r="K232" s="388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39.950000000000003" customHeight="1" x14ac:dyDescent="0.2">
      <c r="A233" s="1007" t="s">
        <v>600</v>
      </c>
      <c r="B233" s="1007"/>
      <c r="C233" s="1007"/>
      <c r="D233" s="1007"/>
      <c r="E233" s="1044" t="str">
        <f>IF(ISBLANK('EKO4'!B5),"-",'EKO4'!B5)</f>
        <v>-</v>
      </c>
      <c r="F233" s="1044"/>
      <c r="G233" s="330"/>
      <c r="H233" s="331"/>
      <c r="I233" s="331"/>
      <c r="J233" s="331"/>
      <c r="K233" s="388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39.950000000000003" customHeight="1" x14ac:dyDescent="0.2">
      <c r="A234" s="1006" t="s">
        <v>601</v>
      </c>
      <c r="B234" s="1006"/>
      <c r="C234" s="1006"/>
      <c r="D234" s="1006"/>
      <c r="E234" s="1045" t="str">
        <f>IF(ISBLANK('EKO4'!B6),"-",'EKO4'!B6)</f>
        <v>-</v>
      </c>
      <c r="F234" s="1045"/>
      <c r="G234" s="330"/>
      <c r="H234" s="331"/>
      <c r="I234" s="331"/>
      <c r="J234" s="331"/>
      <c r="K234" s="388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39.950000000000003" customHeight="1" thickBot="1" x14ac:dyDescent="0.25">
      <c r="A235" s="1004" t="s">
        <v>602</v>
      </c>
      <c r="B235" s="1004"/>
      <c r="C235" s="1004"/>
      <c r="D235" s="1004"/>
      <c r="E235" s="1049" t="str">
        <f>IF(ISBLANK('EKO4'!B7),"-",'EKO4'!B7)</f>
        <v>-</v>
      </c>
      <c r="F235" s="1049"/>
      <c r="G235" s="330"/>
      <c r="H235" s="331"/>
      <c r="I235" s="331"/>
      <c r="J235" s="331"/>
      <c r="K235" s="388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39.950000000000003" customHeight="1" x14ac:dyDescent="0.2">
      <c r="A236" s="847"/>
      <c r="B236" s="847"/>
      <c r="C236" s="847"/>
      <c r="D236" s="847"/>
      <c r="E236" s="334"/>
      <c r="F236" s="335"/>
      <c r="G236" s="330"/>
      <c r="H236" s="331"/>
      <c r="I236" s="331"/>
      <c r="J236" s="331"/>
      <c r="K236" s="388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39.950000000000003" customHeight="1" x14ac:dyDescent="0.2">
      <c r="A237" s="588"/>
      <c r="B237" s="588"/>
      <c r="C237" s="588"/>
      <c r="D237" s="588"/>
      <c r="E237" s="334"/>
      <c r="F237" s="335"/>
      <c r="G237" s="330"/>
      <c r="H237" s="331"/>
      <c r="I237" s="331"/>
      <c r="J237" s="331"/>
      <c r="K237" s="388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30.75" customHeight="1" thickBot="1" x14ac:dyDescent="0.35">
      <c r="A238" s="1052" t="s">
        <v>2376</v>
      </c>
      <c r="B238" s="1052"/>
      <c r="C238" s="1052"/>
      <c r="D238" s="1052"/>
      <c r="E238" s="1052"/>
      <c r="F238" s="1052"/>
      <c r="G238" s="330"/>
      <c r="H238" s="331"/>
      <c r="I238" s="331"/>
      <c r="J238" s="331"/>
      <c r="K238" s="388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862" t="s">
        <v>165</v>
      </c>
      <c r="B239" s="862"/>
      <c r="C239" s="1043" t="str">
        <f>IF(ISBLANK('EKO4'!B10),"-",'EKO4'!B10)</f>
        <v>-</v>
      </c>
      <c r="D239" s="1043"/>
      <c r="E239" s="1043"/>
      <c r="F239" s="858" t="str">
        <f>IF(LEN('EKO4'!C10)&gt;0,"(" &amp; 'EKO4'!C10 &amp; ")", "-")</f>
        <v>-</v>
      </c>
      <c r="G239" s="330"/>
      <c r="H239" s="331"/>
      <c r="I239" s="331"/>
      <c r="J239" s="331"/>
      <c r="K239" s="388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923" t="s">
        <v>166</v>
      </c>
      <c r="B240" s="923"/>
      <c r="C240" s="1046" t="str">
        <f>IF(ISBLANK('EKO4'!B13),"-",'EKO4'!B13)</f>
        <v>-</v>
      </c>
      <c r="D240" s="1046"/>
      <c r="E240" s="1046"/>
      <c r="F240" s="335" t="str">
        <f>IF(LEN('EKO4'!C13)&gt;0,"(" &amp; 'EKO4'!C13 &amp; ")", "-")</f>
        <v>-</v>
      </c>
      <c r="G240" s="330"/>
      <c r="H240" s="331"/>
      <c r="I240" s="331"/>
      <c r="J240" s="331"/>
      <c r="K240" s="388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thickBot="1" x14ac:dyDescent="0.25">
      <c r="A241" s="1004" t="s">
        <v>2371</v>
      </c>
      <c r="B241" s="1004"/>
      <c r="C241" s="1049" t="str">
        <f>IF(ISBLANK('EKO4'!B16),"-",'EKO4'!B16)</f>
        <v>-</v>
      </c>
      <c r="D241" s="1049"/>
      <c r="E241" s="1049"/>
      <c r="F241" s="860" t="str">
        <f>IF(LEN('EKO4'!C16)&gt;0,"(" &amp; 'EKO4'!C16 &amp; ")", "-")</f>
        <v>-</v>
      </c>
      <c r="G241" s="330"/>
      <c r="H241" s="331"/>
      <c r="I241" s="331"/>
      <c r="J241" s="331"/>
      <c r="K241" s="388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24.95" customHeight="1" x14ac:dyDescent="0.2">
      <c r="A242" s="331"/>
      <c r="B242" s="331"/>
      <c r="C242" s="332"/>
      <c r="D242" s="332"/>
      <c r="E242" s="331"/>
      <c r="F242" s="331"/>
      <c r="G242" s="330"/>
      <c r="H242" s="331"/>
      <c r="I242" s="331"/>
      <c r="J242" s="331"/>
      <c r="K242" s="388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331"/>
      <c r="B243" s="331"/>
      <c r="C243" s="332"/>
      <c r="D243" s="332"/>
      <c r="E243" s="331"/>
      <c r="F243" s="331"/>
      <c r="G243" s="330"/>
      <c r="H243" s="331"/>
      <c r="I243" s="331"/>
      <c r="J243" s="331"/>
      <c r="K243" s="388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331"/>
      <c r="B244" s="331"/>
      <c r="C244" s="332"/>
      <c r="D244" s="332"/>
      <c r="E244" s="331"/>
      <c r="F244" s="331"/>
      <c r="G244" s="330"/>
      <c r="H244" s="331"/>
      <c r="I244" s="331"/>
      <c r="J244" s="331"/>
      <c r="K244" s="388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24.95" customHeight="1" x14ac:dyDescent="0.2">
      <c r="A245" s="331"/>
      <c r="B245" s="331"/>
      <c r="C245" s="332"/>
      <c r="D245" s="332"/>
      <c r="E245" s="331"/>
      <c r="F245" s="331"/>
      <c r="G245" s="330"/>
      <c r="H245" s="331"/>
      <c r="I245" s="331"/>
      <c r="J245" s="331"/>
      <c r="K245" s="388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5"/>
      <c r="B246" s="5"/>
      <c r="C246" s="3"/>
      <c r="D246" s="3"/>
      <c r="E246" s="5"/>
      <c r="F246" s="5"/>
      <c r="G246" s="45"/>
      <c r="H246" s="5"/>
      <c r="I246" s="5"/>
      <c r="J246" s="5"/>
      <c r="L246" s="352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24.95" customHeight="1" x14ac:dyDescent="0.2">
      <c r="A247" s="5"/>
      <c r="B247" s="5"/>
      <c r="C247" s="3"/>
      <c r="D247" s="3"/>
      <c r="E247" s="5"/>
      <c r="F247" s="5"/>
      <c r="G247" s="45"/>
      <c r="H247" s="5"/>
      <c r="I247" s="5"/>
      <c r="J247" s="5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24.95" customHeight="1" x14ac:dyDescent="0.2">
      <c r="A248" s="5"/>
      <c r="B248" s="5"/>
      <c r="C248" s="3"/>
      <c r="D248" s="3"/>
      <c r="E248" s="5"/>
      <c r="F248" s="5"/>
      <c r="G248" s="45"/>
      <c r="H248" s="5"/>
      <c r="I248" s="5"/>
      <c r="J248" s="5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24.95" customHeight="1" x14ac:dyDescent="0.2">
      <c r="A249" s="5"/>
      <c r="B249" s="5"/>
      <c r="C249" s="3"/>
      <c r="D249" s="3"/>
      <c r="E249" s="5"/>
      <c r="F249" s="5"/>
      <c r="G249" s="45"/>
      <c r="H249" s="5"/>
      <c r="I249" s="5"/>
      <c r="J249" s="5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24.95" customHeight="1" x14ac:dyDescent="0.2">
      <c r="A250" s="5"/>
      <c r="B250" s="5"/>
      <c r="C250" s="3"/>
      <c r="D250" s="3"/>
      <c r="E250" s="5"/>
      <c r="F250" s="5"/>
      <c r="G250" s="45"/>
      <c r="H250" s="5"/>
      <c r="I250" s="5"/>
      <c r="J250" s="5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24.95" customHeight="1" x14ac:dyDescent="0.2">
      <c r="A251" s="5"/>
      <c r="B251" s="5"/>
      <c r="C251" s="3"/>
      <c r="D251" s="3"/>
      <c r="E251" s="5"/>
      <c r="F251" s="5"/>
      <c r="G251" s="45"/>
      <c r="H251" s="5"/>
      <c r="I251" s="5"/>
      <c r="J251" s="5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24.95" customHeight="1" x14ac:dyDescent="0.2">
      <c r="A252" s="5"/>
      <c r="B252" s="5"/>
      <c r="C252" s="3"/>
      <c r="D252" s="3"/>
      <c r="E252" s="5"/>
      <c r="F252" s="5"/>
      <c r="G252" s="45"/>
      <c r="H252" s="5"/>
      <c r="I252" s="5"/>
      <c r="J252" s="5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24.95" customHeight="1" x14ac:dyDescent="0.2">
      <c r="A253" s="5"/>
      <c r="B253" s="5"/>
      <c r="C253" s="3"/>
      <c r="D253" s="3"/>
      <c r="E253" s="5"/>
      <c r="F253" s="5"/>
      <c r="G253" s="45"/>
      <c r="H253" s="5"/>
      <c r="I253" s="5"/>
      <c r="J253" s="5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24.95" customHeight="1" x14ac:dyDescent="0.2">
      <c r="A254" s="5"/>
      <c r="B254" s="5"/>
      <c r="C254" s="3"/>
      <c r="D254" s="3"/>
      <c r="E254" s="5"/>
      <c r="F254" s="5"/>
      <c r="G254" s="45"/>
      <c r="H254" s="5"/>
      <c r="I254" s="5"/>
      <c r="J254" s="5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24.95" customHeight="1" x14ac:dyDescent="0.2">
      <c r="A255" s="5"/>
      <c r="B255" s="5"/>
      <c r="C255" s="3"/>
      <c r="D255" s="3"/>
      <c r="E255" s="5"/>
      <c r="F255" s="5"/>
      <c r="G255" s="45"/>
      <c r="H255" s="5"/>
      <c r="I255" s="5"/>
      <c r="J255" s="5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24.95" customHeight="1" x14ac:dyDescent="0.2">
      <c r="A256" s="5"/>
      <c r="B256" s="5"/>
      <c r="C256" s="3"/>
      <c r="D256" s="3"/>
      <c r="E256" s="5"/>
      <c r="F256" s="5"/>
      <c r="G256" s="45"/>
      <c r="H256" s="5"/>
      <c r="I256" s="5"/>
      <c r="J256" s="5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24.95" customHeight="1" x14ac:dyDescent="0.2">
      <c r="A257" s="5"/>
      <c r="B257" s="5"/>
      <c r="C257" s="3"/>
      <c r="D257" s="3"/>
      <c r="E257" s="5"/>
      <c r="F257" s="5"/>
      <c r="G257" s="45"/>
      <c r="H257" s="5"/>
      <c r="I257" s="5"/>
      <c r="J257" s="5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24.95" customHeight="1" x14ac:dyDescent="0.2">
      <c r="A258" s="5"/>
      <c r="B258" s="5"/>
      <c r="C258" s="3"/>
      <c r="D258" s="3"/>
      <c r="E258" s="5"/>
      <c r="F258" s="5"/>
      <c r="G258" s="45"/>
      <c r="H258" s="5"/>
      <c r="I258" s="5"/>
      <c r="J258" s="5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24.95" customHeight="1" x14ac:dyDescent="0.2">
      <c r="A259" s="5"/>
      <c r="B259" s="5"/>
      <c r="C259" s="3"/>
      <c r="D259" s="3"/>
      <c r="E259" s="5"/>
      <c r="F259" s="5"/>
      <c r="G259" s="45"/>
      <c r="H259" s="5"/>
      <c r="I259" s="5"/>
      <c r="J259" s="5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24.95" customHeight="1" x14ac:dyDescent="0.2">
      <c r="A260" s="5"/>
      <c r="B260" s="5"/>
      <c r="C260" s="3"/>
      <c r="D260" s="3"/>
      <c r="E260" s="5"/>
      <c r="F260" s="5"/>
      <c r="G260" s="45"/>
      <c r="H260" s="5"/>
      <c r="I260" s="5"/>
      <c r="J260" s="5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24.95" customHeight="1" x14ac:dyDescent="0.2">
      <c r="A261" s="5"/>
      <c r="B261" s="5"/>
      <c r="C261" s="3"/>
      <c r="D261" s="3"/>
      <c r="E261" s="5"/>
      <c r="F261" s="5"/>
      <c r="G261" s="45"/>
      <c r="H261" s="5"/>
      <c r="I261" s="5"/>
      <c r="J261" s="5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6" customHeight="1" x14ac:dyDescent="0.2">
      <c r="A262" s="5"/>
      <c r="B262" s="5"/>
      <c r="C262" s="3"/>
      <c r="D262" s="3"/>
      <c r="E262" s="5"/>
      <c r="F262" s="5"/>
      <c r="G262" s="45"/>
      <c r="H262" s="5"/>
      <c r="I262" s="5"/>
      <c r="J262" s="5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4" customFormat="1" ht="43.5" customHeight="1" x14ac:dyDescent="0.6">
      <c r="A263" s="489" t="s">
        <v>1008</v>
      </c>
      <c r="B263" s="492"/>
      <c r="C263" s="493"/>
      <c r="D263" s="493"/>
      <c r="E263" s="492"/>
      <c r="F263" s="492"/>
      <c r="G263" s="492"/>
      <c r="H263" s="492"/>
      <c r="I263" s="492"/>
      <c r="J263" s="492"/>
      <c r="K263" s="492"/>
      <c r="L263" s="331"/>
      <c r="M263" s="389"/>
      <c r="N263" s="389"/>
      <c r="O263" s="389"/>
      <c r="P263" s="389"/>
      <c r="Q263" s="389"/>
      <c r="Z263" s="25"/>
    </row>
    <row r="264" spans="1:26" s="24" customFormat="1" ht="30" customHeight="1" x14ac:dyDescent="0.4">
      <c r="A264" s="356"/>
      <c r="B264" s="385"/>
      <c r="C264" s="386"/>
      <c r="D264" s="386"/>
      <c r="E264" s="385"/>
      <c r="F264" s="385"/>
      <c r="G264" s="385"/>
      <c r="H264" s="385"/>
      <c r="I264" s="385"/>
      <c r="J264" s="385"/>
      <c r="K264" s="385"/>
      <c r="Z264" s="25"/>
    </row>
    <row r="265" spans="1:26" s="2" customFormat="1" ht="18" customHeight="1" thickBot="1" x14ac:dyDescent="0.25">
      <c r="A265" s="331"/>
      <c r="B265" s="331"/>
      <c r="C265" s="332"/>
      <c r="D265" s="332"/>
      <c r="E265" s="331"/>
      <c r="F265" s="331"/>
      <c r="G265" s="330"/>
      <c r="H265" s="331"/>
      <c r="I265" s="331"/>
      <c r="J265" s="331"/>
      <c r="K265" s="388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35">
      <c r="A266" s="868" t="s">
        <v>780</v>
      </c>
      <c r="B266" s="576">
        <f>IF(ISBLANK(POLJ1!B4),"-",POLJ1!B4)</f>
        <v>904</v>
      </c>
      <c r="C266" s="858" t="str">
        <f>IF(LEN(POLJ1!C4)&gt;0,"(" &amp; POLJ1!C4 &amp; ")", "-")</f>
        <v>(2012)</v>
      </c>
      <c r="D266" s="157"/>
      <c r="E266" s="331"/>
      <c r="F266" s="443"/>
      <c r="G266" s="443"/>
      <c r="H266" s="443"/>
      <c r="I266" s="443"/>
      <c r="J266" s="443"/>
      <c r="K266" s="443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35">
      <c r="A267" s="417" t="s">
        <v>1736</v>
      </c>
      <c r="B267" s="334">
        <f>IF(ISBLANK(POLJ1!B6),"-",POLJ1!B6)</f>
        <v>496</v>
      </c>
      <c r="C267" s="335" t="str">
        <f>IF(LEN(POLJ1!C6)&gt;0,"(" &amp; POLJ1!C6 &amp; ")", "-")</f>
        <v>(2012)</v>
      </c>
      <c r="D267" s="157"/>
      <c r="E267" s="331"/>
      <c r="F267" s="443"/>
      <c r="G267" s="444"/>
      <c r="H267" s="444"/>
      <c r="I267" s="444"/>
      <c r="J267" s="443"/>
      <c r="K267" s="443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5">
      <c r="A268" s="417" t="s">
        <v>781</v>
      </c>
      <c r="B268" s="334">
        <f>IF(ISBLANK(POLJ1!B5),"-",POLJ1!B5)</f>
        <v>245</v>
      </c>
      <c r="C268" s="335" t="str">
        <f>IF(LEN(POLJ1!C5)&gt;0,"(" &amp; POLJ1!C5 &amp; ")", "-")</f>
        <v>(2012)</v>
      </c>
      <c r="D268" s="157"/>
      <c r="E268" s="331"/>
      <c r="F268" s="264"/>
      <c r="G268" s="445"/>
      <c r="H268" s="416"/>
      <c r="I268" s="446"/>
      <c r="J268" s="331"/>
      <c r="K268" s="388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thickBot="1" x14ac:dyDescent="0.3">
      <c r="A269" s="869" t="s">
        <v>1737</v>
      </c>
      <c r="B269" s="872">
        <f>IF(ISBLANK(POLJ2!H10),"-",POLJ2!H10)</f>
        <v>899</v>
      </c>
      <c r="C269" s="860" t="str">
        <f>IF(LEN(POLJ2!I10)&gt;0,"(" &amp; POLJ2!I10 &amp; ")", "-")</f>
        <v>(2012)</v>
      </c>
      <c r="D269" s="157"/>
      <c r="E269" s="331"/>
      <c r="F269" s="388"/>
      <c r="G269" s="445"/>
      <c r="H269" s="416"/>
      <c r="I269" s="446"/>
      <c r="J269" s="388"/>
      <c r="K269" s="388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5">
      <c r="A270" s="447" t="s">
        <v>2361</v>
      </c>
      <c r="B270" s="331"/>
      <c r="C270" s="332"/>
      <c r="D270" s="332"/>
      <c r="E270" s="331"/>
      <c r="F270" s="388"/>
      <c r="G270" s="445"/>
      <c r="H270" s="416"/>
      <c r="I270" s="446"/>
      <c r="J270" s="388"/>
      <c r="K270" s="388"/>
      <c r="L270" s="9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5">
      <c r="A271" s="447"/>
      <c r="B271" s="331"/>
      <c r="C271" s="332"/>
      <c r="D271" s="332"/>
      <c r="E271" s="331"/>
      <c r="F271" s="388"/>
      <c r="G271" s="445"/>
      <c r="H271" s="416"/>
      <c r="I271" s="446"/>
      <c r="J271" s="388"/>
      <c r="K271" s="388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5">
      <c r="A272" s="447"/>
      <c r="B272" s="331"/>
      <c r="C272" s="332"/>
      <c r="D272" s="332"/>
      <c r="E272" s="331"/>
      <c r="F272" s="388"/>
      <c r="G272" s="445"/>
      <c r="H272" s="416"/>
      <c r="I272" s="446"/>
      <c r="J272" s="388"/>
      <c r="K272" s="388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5">
      <c r="A273" s="331"/>
      <c r="B273" s="331"/>
      <c r="C273" s="332"/>
      <c r="D273" s="332"/>
      <c r="E273" s="331"/>
      <c r="F273" s="388"/>
      <c r="G273" s="445"/>
      <c r="H273" s="416"/>
      <c r="I273" s="446"/>
      <c r="J273" s="388"/>
      <c r="K273" s="388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3">
      <c r="A274" s="1039" t="s">
        <v>795</v>
      </c>
      <c r="B274" s="1039"/>
      <c r="C274" s="1039"/>
      <c r="D274" s="1039"/>
      <c r="E274" s="1039"/>
      <c r="F274" s="388"/>
      <c r="G274" s="445"/>
      <c r="H274" s="416"/>
      <c r="I274" s="446"/>
      <c r="J274" s="388"/>
      <c r="K274" s="388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thickBot="1" x14ac:dyDescent="0.3">
      <c r="A275" s="448"/>
      <c r="B275" s="409" t="s">
        <v>16</v>
      </c>
      <c r="C275" s="409" t="s">
        <v>126</v>
      </c>
      <c r="D275" s="1053" t="s">
        <v>127</v>
      </c>
      <c r="E275" s="1053"/>
      <c r="F275" s="388"/>
      <c r="G275" s="406"/>
      <c r="H275" s="416"/>
      <c r="I275" s="446"/>
      <c r="J275" s="388"/>
      <c r="K275" s="388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5">
      <c r="A276" s="862" t="s">
        <v>840</v>
      </c>
      <c r="B276" s="873">
        <f>IF(ISBLANK(POLJ3!B4),"-",POLJ3!B4)</f>
        <v>876</v>
      </c>
      <c r="C276" s="873">
        <f>IF(ISBLANK(POLJ3!C4),"-",POLJ3!C4)</f>
        <v>151</v>
      </c>
      <c r="D276" s="1040">
        <f>IF(ISBLANK(POLJ3!D4),"-",POLJ3!D4)</f>
        <v>725</v>
      </c>
      <c r="E276" s="1040"/>
      <c r="F276" s="388"/>
      <c r="G276" s="449"/>
      <c r="H276" s="416"/>
      <c r="I276" s="446"/>
      <c r="J276" s="388"/>
      <c r="K276" s="388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54" x14ac:dyDescent="0.2">
      <c r="A277" s="843" t="s">
        <v>909</v>
      </c>
      <c r="B277" s="853">
        <f>IF(ISBLANK(POLJ3!B5),"-",POLJ3!B5)</f>
        <v>633</v>
      </c>
      <c r="C277" s="853">
        <f>IF(ISBLANK(POLJ3!C5),"-",POLJ3!C5)</f>
        <v>409</v>
      </c>
      <c r="D277" s="1041">
        <f>IF(ISBLANK(POLJ3!D5),"-",POLJ3!D5)</f>
        <v>224</v>
      </c>
      <c r="E277" s="1041"/>
      <c r="F277" s="388"/>
      <c r="G277" s="329"/>
      <c r="H277" s="256"/>
      <c r="I277" s="256"/>
      <c r="J277" s="388"/>
      <c r="K277" s="388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36" x14ac:dyDescent="0.2">
      <c r="A278" s="450" t="s">
        <v>796</v>
      </c>
      <c r="B278" s="854">
        <f>IF(ISBLANK(POLJ3!B6),"-",POLJ3!B6)</f>
        <v>5</v>
      </c>
      <c r="C278" s="854">
        <f>IF(ISBLANK(POLJ3!C6),"-",POLJ3!C6)</f>
        <v>1</v>
      </c>
      <c r="D278" s="1042">
        <f>IF(ISBLANK(POLJ3!D6),"-",POLJ3!D6)</f>
        <v>4</v>
      </c>
      <c r="E278" s="1042"/>
      <c r="F278" s="331"/>
      <c r="G278" s="330"/>
      <c r="H278" s="331"/>
      <c r="I278" s="331"/>
      <c r="J278" s="331"/>
      <c r="K278" s="388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39" customHeight="1" x14ac:dyDescent="0.25">
      <c r="A279" s="438" t="s">
        <v>797</v>
      </c>
      <c r="B279" s="855">
        <f>IF(ISBLANK(POLJ3!B7),"-",POLJ3!B7)</f>
        <v>30</v>
      </c>
      <c r="C279" s="855">
        <f>IF(ISBLANK(POLJ3!C7),"-",POLJ3!C7)</f>
        <v>7</v>
      </c>
      <c r="D279" s="1054">
        <f>IF(ISBLANK(POLJ3!D7),"-",POLJ3!D7)</f>
        <v>23</v>
      </c>
      <c r="E279" s="1054"/>
      <c r="F279" s="331"/>
      <c r="G279" s="445"/>
      <c r="H279" s="451"/>
      <c r="I279" s="331"/>
      <c r="J279" s="331"/>
      <c r="K279" s="388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thickBot="1" x14ac:dyDescent="0.3">
      <c r="A280" s="859" t="s">
        <v>798</v>
      </c>
      <c r="B280" s="872">
        <f>IF(ISBLANK(POLJ3!B8),"-",POLJ3!B8)</f>
        <v>904</v>
      </c>
      <c r="C280" s="872">
        <f>IF(ISBLANK(POLJ3!C8),"-",POLJ3!C8)</f>
        <v>167</v>
      </c>
      <c r="D280" s="1018">
        <f>IF(ISBLANK(POLJ3!D8),"-",POLJ3!D8)</f>
        <v>737</v>
      </c>
      <c r="E280" s="1018"/>
      <c r="F280" s="445"/>
      <c r="G280" s="330"/>
      <c r="H280" s="331"/>
      <c r="I280" s="331"/>
      <c r="J280" s="331"/>
      <c r="K280" s="388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331"/>
      <c r="B281" s="331"/>
      <c r="C281" s="332"/>
      <c r="D281" s="332"/>
      <c r="E281" s="331"/>
      <c r="F281" s="331"/>
      <c r="G281" s="330"/>
      <c r="H281" s="331"/>
      <c r="I281" s="331"/>
      <c r="J281" s="331"/>
      <c r="K281" s="388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331"/>
      <c r="B282" s="331"/>
      <c r="C282" s="332"/>
      <c r="D282" s="332"/>
      <c r="E282" s="331"/>
      <c r="F282" s="331"/>
      <c r="G282" s="330"/>
      <c r="H282" s="331"/>
      <c r="I282" s="331"/>
      <c r="J282" s="331"/>
      <c r="K282" s="388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331"/>
      <c r="B283" s="331"/>
      <c r="C283" s="332"/>
      <c r="D283" s="332"/>
      <c r="E283" s="331"/>
      <c r="F283" s="331"/>
      <c r="G283" s="330"/>
      <c r="H283" s="331"/>
      <c r="I283" s="331"/>
      <c r="J283" s="331"/>
      <c r="K283" s="388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331"/>
      <c r="B284" s="331"/>
      <c r="C284" s="332"/>
      <c r="D284" s="332"/>
      <c r="E284" s="331"/>
      <c r="F284" s="331"/>
      <c r="G284" s="330"/>
      <c r="H284" s="331"/>
      <c r="I284" s="331"/>
      <c r="J284" s="331"/>
      <c r="K284" s="388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35.25" customHeight="1" thickBot="1" x14ac:dyDescent="0.4">
      <c r="A285" s="926" t="s">
        <v>2382</v>
      </c>
      <c r="B285" s="5"/>
      <c r="C285" s="3"/>
      <c r="D285" s="3"/>
      <c r="E285" s="5"/>
      <c r="F285" s="5"/>
      <c r="G285" s="437" t="s">
        <v>2384</v>
      </c>
      <c r="H285" s="443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24.95" customHeight="1" x14ac:dyDescent="0.2">
      <c r="A286" s="878" t="s">
        <v>783</v>
      </c>
      <c r="B286" s="1019">
        <f>IF(ISBLANK(POLJ2!B3),"-",POLJ2!B3)</f>
        <v>14.68</v>
      </c>
      <c r="C286" s="1019"/>
      <c r="D286" s="3"/>
      <c r="E286" s="5"/>
      <c r="F286" s="5"/>
      <c r="G286" s="880" t="s">
        <v>789</v>
      </c>
      <c r="H286" s="881">
        <f>IF(ISBLANK(POLJ2!H3),"-",POLJ2!H3)</f>
        <v>116</v>
      </c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" customFormat="1" ht="24.95" customHeight="1" x14ac:dyDescent="0.2">
      <c r="A287" s="875" t="s">
        <v>784</v>
      </c>
      <c r="B287" s="1020">
        <f>IF(ISBLANK(POLJ2!B4),"-",POLJ2!B4)</f>
        <v>1056.5</v>
      </c>
      <c r="C287" s="1020"/>
      <c r="D287" s="3"/>
      <c r="E287" s="5"/>
      <c r="F287" s="5"/>
      <c r="G287" s="875" t="s">
        <v>790</v>
      </c>
      <c r="H287" s="259">
        <f>IF(ISBLANK(POLJ2!H4),"-",POLJ2!H4)</f>
        <v>1484</v>
      </c>
      <c r="I287" s="5"/>
      <c r="J287" s="5"/>
      <c r="L287" s="9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12"/>
    </row>
    <row r="288" spans="1:26" s="2" customFormat="1" ht="24.95" customHeight="1" x14ac:dyDescent="0.2">
      <c r="A288" s="875" t="s">
        <v>785</v>
      </c>
      <c r="B288" s="1020">
        <f>IF(ISBLANK(POLJ2!B5),"-",POLJ2!B5)</f>
        <v>115.57</v>
      </c>
      <c r="C288" s="1020"/>
      <c r="D288" s="3"/>
      <c r="E288" s="5"/>
      <c r="F288" s="5"/>
      <c r="G288" s="875" t="s">
        <v>791</v>
      </c>
      <c r="H288" s="259">
        <f>IF(ISBLANK(POLJ2!H5),"-",POLJ2!H5)</f>
        <v>1041</v>
      </c>
      <c r="I288" s="5"/>
      <c r="J288" s="5"/>
      <c r="L288" s="9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12"/>
    </row>
    <row r="289" spans="1:26" s="2" customFormat="1" ht="24.95" customHeight="1" x14ac:dyDescent="0.2">
      <c r="A289" s="875" t="s">
        <v>786</v>
      </c>
      <c r="B289" s="1020">
        <f>IF(ISBLANK(POLJ2!B6),"-",POLJ2!B6)</f>
        <v>232.7</v>
      </c>
      <c r="C289" s="1020"/>
      <c r="D289" s="3"/>
      <c r="E289" s="5"/>
      <c r="F289" s="5"/>
      <c r="G289" s="877" t="s">
        <v>792</v>
      </c>
      <c r="H289" s="260">
        <f>IF(ISBLANK(POLJ2!H6),"-",POLJ2!H6)</f>
        <v>23490</v>
      </c>
      <c r="I289" s="5"/>
      <c r="J289" s="5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thickBot="1" x14ac:dyDescent="0.25">
      <c r="A290" s="875" t="s">
        <v>787</v>
      </c>
      <c r="B290" s="1020">
        <f>IF(ISBLANK(POLJ2!B7),"-",POLJ2!B7)</f>
        <v>24.68</v>
      </c>
      <c r="C290" s="1020"/>
      <c r="D290" s="3"/>
      <c r="E290" s="5"/>
      <c r="F290" s="5"/>
      <c r="G290" s="879" t="s">
        <v>16</v>
      </c>
      <c r="H290" s="882">
        <f>IF(ISBLANK(POLJ2!H7),"-",POLJ2!H7)</f>
        <v>26131</v>
      </c>
      <c r="I290" s="5"/>
      <c r="J290" s="5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2">
      <c r="A291" s="876" t="s">
        <v>788</v>
      </c>
      <c r="B291" s="1021">
        <f>IF(ISBLANK(POLJ2!B8),"-",POLJ2!B8)</f>
        <v>626.57000000000005</v>
      </c>
      <c r="C291" s="1021"/>
      <c r="D291" s="3"/>
      <c r="E291" s="5"/>
      <c r="F291" s="5"/>
      <c r="I291" s="5"/>
      <c r="J291" s="5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thickBot="1" x14ac:dyDescent="0.25">
      <c r="A292" s="879" t="s">
        <v>16</v>
      </c>
      <c r="B292" s="1038">
        <f>IF(ISBLANK(POLJ2!B9),"-",POLJ2!B9)</f>
        <v>2070.6999999999998</v>
      </c>
      <c r="C292" s="1038"/>
      <c r="D292" s="3"/>
      <c r="E292" s="5"/>
      <c r="F292" s="5"/>
      <c r="G292" s="45"/>
      <c r="H292" s="5"/>
      <c r="I292" s="5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x14ac:dyDescent="0.25">
      <c r="A293" s="252"/>
      <c r="B293" s="248"/>
      <c r="C293" s="246"/>
      <c r="D293" s="3"/>
      <c r="E293" s="5"/>
      <c r="F293" s="5"/>
      <c r="G293" s="45"/>
      <c r="H293" s="5"/>
      <c r="I293" s="5"/>
      <c r="J293" s="5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252"/>
      <c r="B294" s="248"/>
      <c r="C294" s="486"/>
      <c r="D294" s="3"/>
      <c r="E294" s="5"/>
      <c r="F294" s="5"/>
      <c r="G294" s="45"/>
      <c r="H294" s="5"/>
      <c r="I294" s="5"/>
      <c r="J294" s="5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2.5" customHeight="1" x14ac:dyDescent="0.25">
      <c r="A295" s="249"/>
      <c r="B295" s="248"/>
      <c r="C295" s="246"/>
      <c r="D295" s="3"/>
      <c r="E295" s="5"/>
      <c r="F295" s="5"/>
      <c r="G295" s="45"/>
      <c r="H295" s="5"/>
      <c r="I295" s="5"/>
      <c r="J295" s="5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4" customFormat="1" ht="43.5" customHeight="1" x14ac:dyDescent="0.6">
      <c r="A296" s="489" t="s">
        <v>1011</v>
      </c>
      <c r="B296" s="490"/>
      <c r="C296" s="491"/>
      <c r="D296" s="491"/>
      <c r="E296" s="490"/>
      <c r="F296" s="490"/>
      <c r="G296" s="490"/>
      <c r="H296" s="490"/>
      <c r="I296" s="490"/>
      <c r="J296" s="490"/>
      <c r="K296" s="490"/>
      <c r="L296" s="331"/>
      <c r="Z296" s="25"/>
    </row>
    <row r="297" spans="1:26" s="24" customFormat="1" ht="30" customHeight="1" x14ac:dyDescent="0.4">
      <c r="A297" s="356"/>
      <c r="B297" s="385"/>
      <c r="C297" s="386"/>
      <c r="D297" s="386"/>
      <c r="E297" s="385"/>
      <c r="F297" s="385"/>
      <c r="G297" s="385"/>
      <c r="H297" s="385"/>
      <c r="I297" s="385"/>
      <c r="J297" s="385"/>
      <c r="K297" s="385"/>
      <c r="L297" s="389"/>
      <c r="Z297" s="25"/>
    </row>
    <row r="298" spans="1:26" s="24" customFormat="1" ht="18" customHeight="1" x14ac:dyDescent="0.4">
      <c r="A298" s="356"/>
      <c r="B298" s="385"/>
      <c r="C298" s="386"/>
      <c r="D298" s="386"/>
      <c r="E298" s="385"/>
      <c r="F298" s="385"/>
      <c r="G298" s="385"/>
      <c r="H298" s="385"/>
      <c r="I298" s="385"/>
      <c r="J298" s="385"/>
      <c r="K298" s="385"/>
      <c r="L298" s="389"/>
      <c r="Z298" s="25"/>
    </row>
    <row r="299" spans="1:26" s="24" customFormat="1" ht="24.95" customHeight="1" x14ac:dyDescent="0.4">
      <c r="A299" s="356"/>
      <c r="B299" s="385"/>
      <c r="C299" s="386"/>
      <c r="D299" s="386"/>
      <c r="E299" s="385"/>
      <c r="F299" s="385"/>
      <c r="G299" s="385"/>
      <c r="H299" s="385"/>
      <c r="I299" s="385"/>
      <c r="J299" s="385"/>
      <c r="K299" s="385"/>
      <c r="L299" s="389"/>
      <c r="Z299" s="25"/>
    </row>
    <row r="300" spans="1:26" s="24" customFormat="1" ht="24.95" customHeight="1" x14ac:dyDescent="0.4">
      <c r="A300" s="356"/>
      <c r="B300" s="385"/>
      <c r="C300" s="386"/>
      <c r="D300" s="386"/>
      <c r="E300" s="385"/>
      <c r="F300" s="385"/>
      <c r="G300" s="385"/>
      <c r="H300" s="385"/>
      <c r="I300" s="385"/>
      <c r="J300" s="385"/>
      <c r="K300" s="385"/>
      <c r="L300" s="389"/>
      <c r="Z300" s="25"/>
    </row>
    <row r="301" spans="1:26" s="24" customFormat="1" ht="24.95" customHeight="1" x14ac:dyDescent="0.4">
      <c r="A301" s="356"/>
      <c r="B301" s="385"/>
      <c r="C301" s="386"/>
      <c r="D301" s="386"/>
      <c r="E301" s="385"/>
      <c r="F301" s="385"/>
      <c r="G301" s="385"/>
      <c r="H301" s="385"/>
      <c r="I301" s="385"/>
      <c r="J301" s="385"/>
      <c r="K301" s="385"/>
      <c r="L301" s="389"/>
      <c r="Z301" s="25"/>
    </row>
    <row r="302" spans="1:26" s="24" customFormat="1" ht="24.95" customHeight="1" x14ac:dyDescent="0.4">
      <c r="A302" s="356"/>
      <c r="B302" s="385"/>
      <c r="C302" s="386"/>
      <c r="D302" s="386"/>
      <c r="E302" s="385"/>
      <c r="F302" s="385"/>
      <c r="G302" s="385"/>
      <c r="H302" s="385"/>
      <c r="I302" s="385"/>
      <c r="J302" s="385"/>
      <c r="K302" s="385"/>
      <c r="L302" s="389"/>
      <c r="Z302" s="25"/>
    </row>
    <row r="303" spans="1:26" s="24" customFormat="1" ht="24.95" customHeight="1" x14ac:dyDescent="0.4">
      <c r="A303" s="356"/>
      <c r="B303" s="385"/>
      <c r="C303" s="386"/>
      <c r="D303" s="386"/>
      <c r="E303" s="385"/>
      <c r="F303" s="385"/>
      <c r="G303" s="385"/>
      <c r="H303" s="385"/>
      <c r="I303" s="385"/>
      <c r="J303" s="385"/>
      <c r="K303" s="385"/>
      <c r="L303" s="389"/>
      <c r="Z303" s="25"/>
    </row>
    <row r="304" spans="1:26" s="24" customFormat="1" ht="24.95" customHeight="1" x14ac:dyDescent="0.4">
      <c r="A304" s="356"/>
      <c r="B304" s="385"/>
      <c r="C304" s="386"/>
      <c r="D304" s="386"/>
      <c r="E304" s="385"/>
      <c r="F304" s="385"/>
      <c r="G304" s="385"/>
      <c r="H304" s="385"/>
      <c r="I304" s="385"/>
      <c r="J304" s="385"/>
      <c r="K304" s="385"/>
      <c r="L304" s="389"/>
      <c r="Z304" s="25"/>
    </row>
    <row r="305" spans="1:26" s="24" customFormat="1" ht="24.95" customHeight="1" x14ac:dyDescent="0.4">
      <c r="A305" s="356"/>
      <c r="B305" s="385"/>
      <c r="C305" s="386"/>
      <c r="D305" s="386"/>
      <c r="E305" s="385"/>
      <c r="F305" s="385"/>
      <c r="G305" s="385"/>
      <c r="H305" s="385"/>
      <c r="I305" s="385"/>
      <c r="J305" s="385"/>
      <c r="K305" s="385"/>
      <c r="L305" s="389"/>
      <c r="Z305" s="25"/>
    </row>
    <row r="306" spans="1:26" s="24" customFormat="1" ht="24.95" customHeight="1" x14ac:dyDescent="0.4">
      <c r="A306" s="356"/>
      <c r="B306" s="385"/>
      <c r="C306" s="386"/>
      <c r="D306" s="386"/>
      <c r="E306" s="385"/>
      <c r="F306" s="385"/>
      <c r="G306" s="385"/>
      <c r="H306" s="385"/>
      <c r="I306" s="385"/>
      <c r="J306" s="385"/>
      <c r="K306" s="385"/>
      <c r="L306" s="389"/>
      <c r="Z306" s="25"/>
    </row>
    <row r="307" spans="1:26" s="24" customFormat="1" ht="24.95" customHeight="1" x14ac:dyDescent="0.4">
      <c r="A307" s="356"/>
      <c r="B307" s="385"/>
      <c r="C307" s="386"/>
      <c r="D307" s="386"/>
      <c r="E307" s="385"/>
      <c r="F307" s="385"/>
      <c r="G307" s="385"/>
      <c r="H307" s="385"/>
      <c r="I307" s="385"/>
      <c r="J307" s="385"/>
      <c r="K307" s="385"/>
      <c r="L307" s="389"/>
      <c r="Z307" s="25"/>
    </row>
    <row r="308" spans="1:26" s="24" customFormat="1" ht="24.95" customHeight="1" x14ac:dyDescent="0.4">
      <c r="A308" s="356"/>
      <c r="B308" s="385"/>
      <c r="C308" s="386"/>
      <c r="D308" s="386"/>
      <c r="E308" s="385"/>
      <c r="F308" s="385"/>
      <c r="G308" s="385"/>
      <c r="H308" s="385"/>
      <c r="I308" s="385"/>
      <c r="J308" s="385"/>
      <c r="K308" s="385"/>
      <c r="L308" s="389"/>
      <c r="Z308" s="25"/>
    </row>
    <row r="309" spans="1:26" s="24" customFormat="1" ht="24.95" customHeight="1" x14ac:dyDescent="0.4">
      <c r="A309" s="356"/>
      <c r="B309" s="385"/>
      <c r="C309" s="386"/>
      <c r="D309" s="386"/>
      <c r="E309" s="385"/>
      <c r="F309" s="385"/>
      <c r="G309" s="385"/>
      <c r="H309" s="385"/>
      <c r="I309" s="385"/>
      <c r="J309" s="385"/>
      <c r="K309" s="385"/>
      <c r="L309" s="389"/>
      <c r="Z309" s="25"/>
    </row>
    <row r="310" spans="1:26" s="24" customFormat="1" ht="24.95" customHeight="1" x14ac:dyDescent="0.4">
      <c r="A310" s="356"/>
      <c r="B310" s="385"/>
      <c r="C310" s="386"/>
      <c r="D310" s="386"/>
      <c r="E310" s="385"/>
      <c r="F310" s="385"/>
      <c r="G310" s="385"/>
      <c r="H310" s="385"/>
      <c r="I310" s="385"/>
      <c r="J310" s="385"/>
      <c r="K310" s="385"/>
      <c r="L310" s="389"/>
      <c r="Z310" s="25"/>
    </row>
    <row r="311" spans="1:26" s="24" customFormat="1" ht="24.95" customHeight="1" x14ac:dyDescent="0.4">
      <c r="A311" s="356"/>
      <c r="B311" s="385"/>
      <c r="C311" s="386"/>
      <c r="D311" s="386"/>
      <c r="E311" s="385"/>
      <c r="F311" s="385"/>
      <c r="G311" s="385"/>
      <c r="H311" s="385"/>
      <c r="I311" s="385"/>
      <c r="J311" s="385"/>
      <c r="K311" s="385"/>
      <c r="L311" s="389"/>
      <c r="Z311" s="25"/>
    </row>
    <row r="312" spans="1:26" s="24" customFormat="1" ht="24.95" customHeight="1" x14ac:dyDescent="0.4">
      <c r="A312" s="356"/>
      <c r="B312" s="385"/>
      <c r="C312" s="386"/>
      <c r="D312" s="386"/>
      <c r="E312" s="385"/>
      <c r="F312" s="385"/>
      <c r="G312" s="385"/>
      <c r="H312" s="385"/>
      <c r="I312" s="385"/>
      <c r="J312" s="385"/>
      <c r="K312" s="385"/>
      <c r="L312" s="389"/>
      <c r="Z312" s="25"/>
    </row>
    <row r="313" spans="1:26" s="24" customFormat="1" ht="24.95" customHeight="1" x14ac:dyDescent="0.4">
      <c r="A313" s="356"/>
      <c r="B313" s="385"/>
      <c r="C313" s="386"/>
      <c r="D313" s="386"/>
      <c r="E313" s="385"/>
      <c r="F313" s="385"/>
      <c r="G313" s="385"/>
      <c r="H313" s="385"/>
      <c r="I313" s="385"/>
      <c r="J313" s="385"/>
      <c r="K313" s="385"/>
      <c r="L313" s="389"/>
      <c r="Z313" s="25"/>
    </row>
    <row r="314" spans="1:26" s="24" customFormat="1" ht="24.95" customHeight="1" x14ac:dyDescent="0.4">
      <c r="A314" s="356"/>
      <c r="B314" s="385"/>
      <c r="C314" s="386"/>
      <c r="D314" s="386"/>
      <c r="E314" s="385"/>
      <c r="F314" s="385"/>
      <c r="G314" s="385"/>
      <c r="H314" s="385"/>
      <c r="I314" s="385"/>
      <c r="J314" s="385"/>
      <c r="K314" s="385"/>
      <c r="L314" s="389"/>
      <c r="Z314" s="25"/>
    </row>
    <row r="315" spans="1:26" s="24" customFormat="1" ht="24.95" customHeight="1" x14ac:dyDescent="0.4">
      <c r="A315" s="356"/>
      <c r="B315" s="385"/>
      <c r="C315" s="386"/>
      <c r="D315" s="386"/>
      <c r="E315" s="385"/>
      <c r="F315" s="385"/>
      <c r="G315" s="385"/>
      <c r="H315" s="385"/>
      <c r="I315" s="385"/>
      <c r="J315" s="385"/>
      <c r="K315" s="385"/>
      <c r="L315" s="389"/>
      <c r="Z315" s="25"/>
    </row>
    <row r="316" spans="1:26" s="24" customFormat="1" ht="24.95" customHeight="1" x14ac:dyDescent="0.4">
      <c r="A316" s="356"/>
      <c r="B316" s="385"/>
      <c r="C316" s="386"/>
      <c r="D316" s="386"/>
      <c r="E316" s="385"/>
      <c r="F316" s="385"/>
      <c r="G316" s="385"/>
      <c r="H316" s="385"/>
      <c r="I316" s="385"/>
      <c r="J316" s="385"/>
      <c r="K316" s="385"/>
      <c r="L316" s="389"/>
      <c r="Z316" s="25"/>
    </row>
    <row r="317" spans="1:26" s="24" customFormat="1" ht="24.95" customHeight="1" x14ac:dyDescent="0.4">
      <c r="A317" s="356"/>
      <c r="B317" s="385"/>
      <c r="C317" s="386"/>
      <c r="D317" s="386"/>
      <c r="E317" s="385"/>
      <c r="F317" s="385"/>
      <c r="G317" s="385"/>
      <c r="H317" s="385"/>
      <c r="I317" s="385"/>
      <c r="J317" s="385"/>
      <c r="K317" s="385"/>
      <c r="L317" s="389"/>
      <c r="Z317" s="25"/>
    </row>
    <row r="318" spans="1:26" s="24" customFormat="1" ht="24.95" customHeight="1" x14ac:dyDescent="0.4">
      <c r="A318" s="356"/>
      <c r="B318" s="385"/>
      <c r="C318" s="386"/>
      <c r="D318" s="386"/>
      <c r="E318" s="385"/>
      <c r="F318" s="385"/>
      <c r="G318" s="385"/>
      <c r="H318" s="385"/>
      <c r="I318" s="385"/>
      <c r="J318" s="385"/>
      <c r="K318" s="385"/>
      <c r="L318" s="389"/>
      <c r="Z318" s="25"/>
    </row>
    <row r="319" spans="1:26" s="24" customFormat="1" ht="24.95" customHeight="1" x14ac:dyDescent="0.4">
      <c r="A319" s="356"/>
      <c r="B319" s="385"/>
      <c r="C319" s="386"/>
      <c r="D319" s="386"/>
      <c r="E319" s="385"/>
      <c r="F319" s="385"/>
      <c r="G319" s="385"/>
      <c r="H319" s="385"/>
      <c r="I319" s="385"/>
      <c r="J319" s="385"/>
      <c r="K319" s="385"/>
      <c r="L319" s="389"/>
      <c r="Z319" s="25"/>
    </row>
    <row r="320" spans="1:26" s="24" customFormat="1" ht="24.95" customHeight="1" x14ac:dyDescent="0.4">
      <c r="A320" s="356"/>
      <c r="B320" s="385"/>
      <c r="C320" s="386"/>
      <c r="D320" s="386"/>
      <c r="E320" s="385"/>
      <c r="F320" s="385"/>
      <c r="G320" s="385"/>
      <c r="H320" s="385"/>
      <c r="I320" s="385"/>
      <c r="J320" s="385"/>
      <c r="K320" s="385"/>
      <c r="L320" s="389"/>
      <c r="Z320" s="25"/>
    </row>
    <row r="321" spans="1:26" s="24" customFormat="1" ht="24.95" customHeight="1" x14ac:dyDescent="0.4">
      <c r="A321" s="356"/>
      <c r="B321" s="385"/>
      <c r="C321" s="386"/>
      <c r="D321" s="386"/>
      <c r="E321" s="385"/>
      <c r="F321" s="385"/>
      <c r="G321" s="385"/>
      <c r="H321" s="385"/>
      <c r="I321" s="385"/>
      <c r="J321" s="385"/>
      <c r="K321" s="385"/>
      <c r="L321" s="389"/>
      <c r="Z321" s="25"/>
    </row>
    <row r="322" spans="1:26" s="24" customFormat="1" ht="24.95" customHeight="1" x14ac:dyDescent="0.4">
      <c r="A322" s="356"/>
      <c r="B322" s="385"/>
      <c r="C322" s="386"/>
      <c r="D322" s="386"/>
      <c r="E322" s="385"/>
      <c r="F322" s="385"/>
      <c r="G322" s="385"/>
      <c r="H322" s="385"/>
      <c r="I322" s="385"/>
      <c r="J322" s="385"/>
      <c r="K322" s="385"/>
      <c r="L322" s="389"/>
      <c r="Z322" s="25"/>
    </row>
    <row r="323" spans="1:26" s="24" customFormat="1" ht="24.95" customHeight="1" x14ac:dyDescent="0.4">
      <c r="A323" s="356"/>
      <c r="B323" s="385"/>
      <c r="C323" s="386"/>
      <c r="D323" s="386"/>
      <c r="E323" s="385"/>
      <c r="F323" s="385"/>
      <c r="G323" s="385"/>
      <c r="H323" s="385"/>
      <c r="I323" s="385"/>
      <c r="J323" s="385"/>
      <c r="K323" s="385"/>
      <c r="L323" s="389"/>
      <c r="Z323" s="25"/>
    </row>
    <row r="324" spans="1:26" s="24" customFormat="1" ht="24.95" customHeight="1" x14ac:dyDescent="0.4">
      <c r="A324" s="356"/>
      <c r="B324" s="385"/>
      <c r="C324" s="386"/>
      <c r="D324" s="386"/>
      <c r="E324" s="385"/>
      <c r="F324" s="385"/>
      <c r="G324" s="385"/>
      <c r="H324" s="385"/>
      <c r="I324" s="385"/>
      <c r="J324" s="385"/>
      <c r="K324" s="385"/>
      <c r="L324" s="389"/>
      <c r="Z324" s="25"/>
    </row>
    <row r="325" spans="1:26" s="24" customFormat="1" ht="24.95" customHeight="1" x14ac:dyDescent="0.4">
      <c r="A325" s="356"/>
      <c r="B325" s="385"/>
      <c r="C325" s="386"/>
      <c r="D325" s="386"/>
      <c r="E325" s="385"/>
      <c r="F325" s="385"/>
      <c r="G325" s="385"/>
      <c r="H325" s="385"/>
      <c r="I325" s="385"/>
      <c r="J325" s="385"/>
      <c r="K325" s="385"/>
      <c r="L325" s="389"/>
      <c r="Z325" s="25"/>
    </row>
    <row r="326" spans="1:26" s="24" customFormat="1" ht="24.95" customHeight="1" x14ac:dyDescent="0.4">
      <c r="A326" s="356"/>
      <c r="B326" s="385"/>
      <c r="C326" s="386"/>
      <c r="D326" s="386"/>
      <c r="E326" s="385"/>
      <c r="F326" s="385"/>
      <c r="G326" s="385"/>
      <c r="H326" s="385"/>
      <c r="I326" s="385"/>
      <c r="J326" s="385"/>
      <c r="K326" s="385"/>
      <c r="L326" s="389"/>
      <c r="Z326" s="25"/>
    </row>
    <row r="327" spans="1:26" s="24" customFormat="1" ht="24.95" customHeight="1" x14ac:dyDescent="0.4">
      <c r="A327" s="356"/>
      <c r="B327" s="385"/>
      <c r="C327" s="386"/>
      <c r="D327" s="386"/>
      <c r="E327" s="385"/>
      <c r="F327" s="385"/>
      <c r="G327" s="385"/>
      <c r="H327" s="385"/>
      <c r="I327" s="385"/>
      <c r="J327" s="385"/>
      <c r="K327" s="385"/>
      <c r="L327" s="389"/>
      <c r="Z327" s="25"/>
    </row>
    <row r="328" spans="1:26" s="24" customFormat="1" ht="24.95" customHeight="1" x14ac:dyDescent="0.4">
      <c r="A328" s="356"/>
      <c r="B328" s="385"/>
      <c r="C328" s="386"/>
      <c r="D328" s="386"/>
      <c r="E328" s="385"/>
      <c r="F328" s="385"/>
      <c r="G328" s="385"/>
      <c r="H328" s="385"/>
      <c r="I328" s="385"/>
      <c r="J328" s="385"/>
      <c r="K328" s="385"/>
      <c r="L328" s="389"/>
      <c r="Z328" s="25"/>
    </row>
    <row r="329" spans="1:26" s="24" customFormat="1" ht="24.95" customHeight="1" x14ac:dyDescent="0.4">
      <c r="A329" s="356"/>
      <c r="B329" s="385"/>
      <c r="C329" s="386"/>
      <c r="D329" s="386"/>
      <c r="E329" s="385"/>
      <c r="F329" s="385"/>
      <c r="G329" s="385"/>
      <c r="H329" s="385"/>
      <c r="I329" s="385"/>
      <c r="J329" s="385"/>
      <c r="K329" s="385"/>
      <c r="L329" s="389"/>
      <c r="Z329" s="25"/>
    </row>
    <row r="330" spans="1:26" s="24" customFormat="1" ht="24.95" customHeight="1" x14ac:dyDescent="0.4">
      <c r="A330" s="356"/>
      <c r="B330" s="385"/>
      <c r="C330" s="386"/>
      <c r="D330" s="386"/>
      <c r="E330" s="385"/>
      <c r="F330" s="385"/>
      <c r="G330" s="385"/>
      <c r="H330" s="385"/>
      <c r="I330" s="385"/>
      <c r="J330" s="385"/>
      <c r="K330" s="385"/>
      <c r="L330" s="389"/>
      <c r="Z330" s="25"/>
    </row>
    <row r="331" spans="1:26" s="24" customFormat="1" ht="24.95" customHeight="1" x14ac:dyDescent="0.4">
      <c r="A331" s="356"/>
      <c r="B331" s="385"/>
      <c r="C331" s="386"/>
      <c r="D331" s="386"/>
      <c r="E331" s="385"/>
      <c r="F331" s="385"/>
      <c r="G331" s="385"/>
      <c r="H331" s="385"/>
      <c r="I331" s="385"/>
      <c r="J331" s="385"/>
      <c r="K331" s="385"/>
      <c r="L331" s="389"/>
      <c r="Z331" s="25"/>
    </row>
    <row r="332" spans="1:26" s="24" customFormat="1" ht="24.95" customHeight="1" x14ac:dyDescent="0.4">
      <c r="A332" s="356"/>
      <c r="B332" s="385"/>
      <c r="C332" s="386"/>
      <c r="D332" s="386"/>
      <c r="E332" s="385"/>
      <c r="F332" s="385"/>
      <c r="G332" s="385"/>
      <c r="H332" s="385"/>
      <c r="I332" s="385"/>
      <c r="J332" s="385"/>
      <c r="K332" s="385"/>
      <c r="L332" s="389"/>
      <c r="Z332" s="25"/>
    </row>
    <row r="333" spans="1:26" s="24" customFormat="1" ht="24.95" customHeight="1" x14ac:dyDescent="0.4">
      <c r="A333" s="356"/>
      <c r="B333" s="385"/>
      <c r="C333" s="386"/>
      <c r="D333" s="386"/>
      <c r="E333" s="385"/>
      <c r="F333" s="385"/>
      <c r="G333" s="385"/>
      <c r="H333" s="385"/>
      <c r="I333" s="385"/>
      <c r="J333" s="385"/>
      <c r="K333" s="385"/>
      <c r="L333" s="389"/>
      <c r="Z333" s="25"/>
    </row>
    <row r="334" spans="1:26" s="24" customFormat="1" ht="43.5" customHeight="1" x14ac:dyDescent="0.4">
      <c r="A334" s="153" t="s">
        <v>188</v>
      </c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331"/>
      <c r="Z334" s="25"/>
    </row>
    <row r="335" spans="1:26" s="24" customFormat="1" ht="30" customHeight="1" x14ac:dyDescent="0.4">
      <c r="A335" s="387"/>
      <c r="B335" s="387"/>
      <c r="C335" s="387"/>
      <c r="D335" s="387"/>
      <c r="E335" s="387"/>
      <c r="F335" s="387"/>
      <c r="G335" s="387"/>
      <c r="H335" s="387"/>
      <c r="I335" s="387"/>
      <c r="J335" s="387"/>
      <c r="K335" s="387"/>
      <c r="Z335" s="25"/>
    </row>
    <row r="336" spans="1:26" s="2" customFormat="1" ht="18" customHeight="1" thickBot="1" x14ac:dyDescent="0.25">
      <c r="A336" s="331"/>
      <c r="B336" s="331"/>
      <c r="C336" s="332"/>
      <c r="D336" s="332"/>
      <c r="E336" s="331"/>
      <c r="F336" s="331"/>
      <c r="G336" s="331"/>
      <c r="H336" s="331"/>
      <c r="I336" s="331"/>
      <c r="J336" s="331"/>
      <c r="K336" s="388"/>
      <c r="L336" s="9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12"/>
    </row>
    <row r="337" spans="1:26" s="2" customFormat="1" ht="24.95" customHeight="1" x14ac:dyDescent="0.35">
      <c r="A337" s="1003" t="s">
        <v>914</v>
      </c>
      <c r="B337" s="1003"/>
      <c r="C337" s="576">
        <f>IF(ISBLANK(OBRAZ1!B4),"-",OBRAZ1!B4)</f>
        <v>3</v>
      </c>
      <c r="D337" s="883"/>
      <c r="E337" s="858" t="str">
        <f>IF(LEN(OBRAZ1!C4)&gt;0,"(" &amp; OBRAZ1!C4 &amp; ")", "-")</f>
        <v>(2019)</v>
      </c>
      <c r="F337" s="331"/>
      <c r="G337" s="452" t="s">
        <v>2411</v>
      </c>
      <c r="H337" s="452"/>
      <c r="I337" s="452"/>
      <c r="J337" s="452"/>
      <c r="K337" s="452"/>
      <c r="L337" s="9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12"/>
    </row>
    <row r="338" spans="1:26" s="2" customFormat="1" ht="24.95" customHeight="1" x14ac:dyDescent="0.25">
      <c r="A338" s="1007" t="s">
        <v>915</v>
      </c>
      <c r="B338" s="1007"/>
      <c r="C338" s="362">
        <f>IF(ISBLANK(OBRAZ1!B5),"-",OBRAZ1!B5)</f>
        <v>11</v>
      </c>
      <c r="D338" s="420"/>
      <c r="E338" s="363" t="str">
        <f>IF(LEN(OBRAZ1!C5)&gt;0,"(" &amp; OBRAZ1!C5 &amp; ")", "-")</f>
        <v>(2019)</v>
      </c>
      <c r="F338" s="331"/>
      <c r="G338" s="222"/>
      <c r="H338" s="408"/>
      <c r="I338" s="408"/>
      <c r="J338" s="408"/>
      <c r="K338" s="256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12"/>
    </row>
    <row r="339" spans="1:26" s="2" customFormat="1" ht="39.950000000000003" customHeight="1" thickBot="1" x14ac:dyDescent="0.25">
      <c r="A339" s="1006" t="s">
        <v>1356</v>
      </c>
      <c r="B339" s="1006"/>
      <c r="C339" s="365">
        <f>IF(ISBLANK(OBRAZ1!B6),"-",OBRAZ1!B6)</f>
        <v>474</v>
      </c>
      <c r="D339" s="421"/>
      <c r="E339" s="366" t="str">
        <f>IF(LEN(OBRAZ1!C6)&gt;0,"(" &amp; OBRAZ1!C6 &amp; ")", "-")</f>
        <v>(2019)</v>
      </c>
      <c r="F339" s="331"/>
      <c r="G339" s="885"/>
      <c r="H339" s="886" t="s">
        <v>16</v>
      </c>
      <c r="I339" s="886" t="s">
        <v>217</v>
      </c>
      <c r="J339" s="886" t="s">
        <v>218</v>
      </c>
      <c r="K339" s="331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12"/>
    </row>
    <row r="340" spans="1:26" s="2" customFormat="1" ht="39.950000000000003" customHeight="1" x14ac:dyDescent="0.2">
      <c r="A340" s="1007" t="s">
        <v>1634</v>
      </c>
      <c r="B340" s="1007"/>
      <c r="C340" s="428">
        <f>IF(ISBLANK(OBRAZ1!B7),"-",OBRAZ1!B7)</f>
        <v>53.1</v>
      </c>
      <c r="D340" s="420"/>
      <c r="E340" s="363" t="str">
        <f>IF(LEN(OBRAZ1!C7)&gt;0,"(" &amp; OBRAZ1!C7 &amp; ")", "-")</f>
        <v>(2019)</v>
      </c>
      <c r="F340" s="331"/>
      <c r="G340" s="862" t="s">
        <v>2387</v>
      </c>
      <c r="H340" s="873">
        <f>IF(ISBLANK(OBRAZ2!H6),"-",OBRAZ2!H6)</f>
        <v>1518</v>
      </c>
      <c r="I340" s="873">
        <f>IF(ISBLANK(OBRAZ2!I6),"-",OBRAZ2!I6)</f>
        <v>1304</v>
      </c>
      <c r="J340" s="873">
        <f>IF(ISBLANK(OBRAZ2!J6),"-",OBRAZ2!J6)</f>
        <v>214</v>
      </c>
      <c r="K340" s="331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12"/>
    </row>
    <row r="341" spans="1:26" s="2" customFormat="1" ht="39.950000000000003" customHeight="1" x14ac:dyDescent="0.2">
      <c r="A341" s="1006" t="s">
        <v>1357</v>
      </c>
      <c r="B341" s="1006"/>
      <c r="C341" s="365">
        <f>IF(ISBLANK(OBRAZ1!B8),"-",OBRAZ1!B8)</f>
        <v>744</v>
      </c>
      <c r="D341" s="421"/>
      <c r="E341" s="366" t="str">
        <f>IF(LEN(OBRAZ1!C8)&gt;0,"(" &amp; OBRAZ1!C8 &amp; ")", "-")</f>
        <v>(2019)</v>
      </c>
      <c r="F341" s="331"/>
      <c r="G341" s="843" t="s">
        <v>2388</v>
      </c>
      <c r="H341" s="853">
        <f>IF(ISBLANK(OBRAZ2!H7),"-",OBRAZ2!H7)</f>
        <v>145</v>
      </c>
      <c r="I341" s="853">
        <f>IF(ISBLANK(OBRAZ2!I7),"-",OBRAZ2!I7)</f>
        <v>129</v>
      </c>
      <c r="J341" s="853">
        <f>IF(ISBLANK(OBRAZ2!J7),"-",OBRAZ2!J7)</f>
        <v>16</v>
      </c>
      <c r="K341" s="331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12"/>
    </row>
    <row r="342" spans="1:26" s="2" customFormat="1" ht="72.75" thickBot="1" x14ac:dyDescent="0.25">
      <c r="A342" s="1007" t="s">
        <v>1635</v>
      </c>
      <c r="B342" s="1007"/>
      <c r="C342" s="428">
        <f>IF(ISBLANK(OBRAZ1!B9),"-",OBRAZ1!B9)</f>
        <v>91.6</v>
      </c>
      <c r="D342" s="420"/>
      <c r="E342" s="363" t="str">
        <f>IF(LEN(OBRAZ1!C9)&gt;0,"(" &amp; OBRAZ1!C9 &amp; ")", "-")</f>
        <v>(2019)</v>
      </c>
      <c r="F342" s="331"/>
      <c r="G342" s="887" t="s">
        <v>2389</v>
      </c>
      <c r="H342" s="872">
        <f>IF(ISBLANK(OBRAZ2!H8),"-",OBRAZ2!H8)</f>
        <v>0</v>
      </c>
      <c r="I342" s="872">
        <f>IF(ISBLANK(OBRAZ2!I8),"-",OBRAZ2!I8)</f>
        <v>0</v>
      </c>
      <c r="J342" s="872">
        <f>IF(ISBLANK(OBRAZ2!J8),"-",OBRAZ2!J8)</f>
        <v>0</v>
      </c>
      <c r="K342" s="331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12"/>
    </row>
    <row r="343" spans="1:26" s="2" customFormat="1" ht="24.95" customHeight="1" thickBot="1" x14ac:dyDescent="0.25">
      <c r="A343" s="1024" t="s">
        <v>195</v>
      </c>
      <c r="B343" s="1024"/>
      <c r="C343" s="484">
        <f>IF(ISBLANK(OBRAZ1!B10),"-",OBRAZ1!B10)</f>
        <v>300</v>
      </c>
      <c r="D343" s="884"/>
      <c r="E343" s="860" t="str">
        <f>IF(LEN(OBRAZ1!C10)&gt;0,"(" &amp; OBRAZ1!C10 &amp; ")", "-")</f>
        <v>(2019)</v>
      </c>
      <c r="F343" s="331"/>
      <c r="G343" s="331"/>
      <c r="H343" s="331"/>
      <c r="I343" s="331"/>
      <c r="J343" s="331"/>
      <c r="K343" s="388"/>
      <c r="L343" s="9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12"/>
    </row>
    <row r="344" spans="1:26" s="2" customFormat="1" ht="24.95" customHeight="1" x14ac:dyDescent="0.2">
      <c r="A344" s="453"/>
      <c r="B344" s="331"/>
      <c r="C344" s="332"/>
      <c r="D344" s="332"/>
      <c r="E344" s="331"/>
      <c r="F344" s="331"/>
      <c r="G344" s="331"/>
      <c r="H344" s="331"/>
      <c r="I344" s="331"/>
      <c r="J344" s="331"/>
      <c r="K344" s="388"/>
      <c r="L344" s="9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12"/>
    </row>
    <row r="345" spans="1:26" s="2" customFormat="1" ht="24.95" customHeight="1" x14ac:dyDescent="0.2">
      <c r="A345" s="454"/>
      <c r="B345" s="331"/>
      <c r="C345" s="332"/>
      <c r="D345" s="332"/>
      <c r="E345" s="331"/>
      <c r="F345" s="331"/>
      <c r="G345" s="331"/>
      <c r="H345" s="331"/>
      <c r="I345" s="331"/>
      <c r="J345" s="331"/>
      <c r="K345" s="388"/>
      <c r="L345" s="9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12"/>
    </row>
    <row r="346" spans="1:26" s="2" customFormat="1" ht="24.95" customHeight="1" x14ac:dyDescent="0.2">
      <c r="A346" s="160"/>
      <c r="B346" s="5"/>
      <c r="C346" s="3"/>
      <c r="D346" s="3"/>
      <c r="E346" s="5"/>
      <c r="F346" s="5"/>
      <c r="G346" s="5"/>
      <c r="H346" s="5"/>
      <c r="I346" s="5"/>
      <c r="J346" s="5"/>
      <c r="L346" s="9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12"/>
    </row>
    <row r="347" spans="1:26" s="2" customFormat="1" ht="24.95" customHeight="1" x14ac:dyDescent="0.2">
      <c r="A347" s="160"/>
      <c r="B347" s="5"/>
      <c r="C347" s="3"/>
      <c r="D347" s="3"/>
      <c r="E347" s="5"/>
      <c r="F347" s="5"/>
      <c r="G347" s="5"/>
      <c r="H347" s="5"/>
      <c r="I347" s="5"/>
      <c r="J347" s="5"/>
      <c r="L347" s="9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12"/>
    </row>
    <row r="348" spans="1:26" s="2" customFormat="1" ht="24.95" customHeight="1" x14ac:dyDescent="0.25">
      <c r="A348" s="160"/>
      <c r="B348" s="5"/>
      <c r="C348" s="3"/>
      <c r="D348" s="3"/>
      <c r="E348" s="5"/>
      <c r="F348" s="5"/>
      <c r="G348" s="5"/>
      <c r="H348" s="5"/>
      <c r="I348" s="5"/>
      <c r="J348" s="5"/>
      <c r="L348" s="464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12"/>
    </row>
    <row r="349" spans="1:26" s="2" customFormat="1" ht="24.95" customHeight="1" x14ac:dyDescent="0.2">
      <c r="A349" s="160"/>
      <c r="B349" s="5"/>
      <c r="C349" s="3"/>
      <c r="D349" s="3"/>
      <c r="E349" s="5"/>
      <c r="F349" s="5"/>
      <c r="G349" s="5"/>
      <c r="H349" s="5"/>
      <c r="I349" s="5"/>
      <c r="J349" s="5"/>
      <c r="L349" s="9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12"/>
    </row>
    <row r="350" spans="1:26" s="2" customFormat="1" ht="24.95" customHeight="1" thickBot="1" x14ac:dyDescent="0.25">
      <c r="A350" s="160"/>
      <c r="B350" s="5"/>
      <c r="C350" s="3"/>
      <c r="D350" s="3"/>
      <c r="E350" s="5"/>
      <c r="F350" s="5"/>
      <c r="G350" s="5"/>
      <c r="H350" s="796">
        <f>OBRAZ2!B11</f>
        <v>2017</v>
      </c>
      <c r="I350" s="796">
        <f>OBRAZ2!C11</f>
        <v>2018</v>
      </c>
      <c r="J350" s="796">
        <f>OBRAZ2!D11</f>
        <v>2019</v>
      </c>
      <c r="L350" s="9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12"/>
    </row>
    <row r="351" spans="1:26" s="2" customFormat="1" ht="24.95" customHeight="1" x14ac:dyDescent="0.2">
      <c r="A351" s="160"/>
      <c r="B351" s="5"/>
      <c r="C351" s="3"/>
      <c r="D351" s="3"/>
      <c r="E351" s="5"/>
      <c r="F351" s="5"/>
      <c r="G351" s="888" t="s">
        <v>1624</v>
      </c>
      <c r="H351" s="928">
        <f>IF(ISBLANK(OBRAZ2!B12),"-",OBRAZ2!B21)</f>
        <v>0</v>
      </c>
      <c r="I351" s="928">
        <f>IF(ISBLANK(OBRAZ2!C12),"-",OBRAZ2!C21)</f>
        <v>0.38119440914866581</v>
      </c>
      <c r="J351" s="928">
        <f>IF(ISBLANK(OBRAZ2!D12),"-",OBRAZ2!D21)</f>
        <v>0</v>
      </c>
      <c r="L351" s="9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12"/>
    </row>
    <row r="352" spans="1:26" s="2" customFormat="1" ht="39.950000000000003" customHeight="1" x14ac:dyDescent="0.2">
      <c r="A352" s="160"/>
      <c r="B352" s="5"/>
      <c r="C352" s="3"/>
      <c r="D352" s="3"/>
      <c r="E352" s="5"/>
      <c r="F352" s="5"/>
      <c r="G352" s="155" t="s">
        <v>1625</v>
      </c>
      <c r="H352" s="929">
        <f>IF(ISBLANK(OBRAZ2!B13),"-",OBRAZ2!B22)</f>
        <v>0</v>
      </c>
      <c r="I352" s="929">
        <f>IF(ISBLANK(OBRAZ2!C13),"-",OBRAZ2!C22)</f>
        <v>0</v>
      </c>
      <c r="J352" s="929">
        <f>IF(ISBLANK(OBRAZ2!D13),"-",OBRAZ2!D22)</f>
        <v>0</v>
      </c>
      <c r="L352" s="9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12"/>
    </row>
    <row r="353" spans="1:26" s="2" customFormat="1" ht="24.95" customHeight="1" x14ac:dyDescent="0.2">
      <c r="A353" s="160"/>
      <c r="B353" s="5"/>
      <c r="C353" s="3"/>
      <c r="D353" s="3"/>
      <c r="E353" s="5"/>
      <c r="F353" s="5"/>
      <c r="G353" s="155" t="s">
        <v>1626</v>
      </c>
      <c r="H353" s="929">
        <f>IF(ISBLANK(OBRAZ2!B14),"-",OBRAZ2!B23)</f>
        <v>77.34375</v>
      </c>
      <c r="I353" s="929">
        <f>IF(ISBLANK(OBRAZ2!C14),"-",OBRAZ2!C23)</f>
        <v>79.097839898348155</v>
      </c>
      <c r="J353" s="929">
        <f>IF(ISBLANK(OBRAZ2!D14),"-",OBRAZ2!D23)</f>
        <v>80.237154150197625</v>
      </c>
      <c r="L353" s="9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12"/>
    </row>
    <row r="354" spans="1:26" s="2" customFormat="1" ht="24.95" customHeight="1" x14ac:dyDescent="0.2">
      <c r="A354" s="160"/>
      <c r="B354" s="5"/>
      <c r="C354" s="3"/>
      <c r="D354" s="3"/>
      <c r="E354" s="5"/>
      <c r="F354" s="5"/>
      <c r="G354" s="155" t="s">
        <v>1627</v>
      </c>
      <c r="H354" s="929">
        <f>IF(ISBLANK(OBRAZ2!B15),"-",OBRAZ2!B24)</f>
        <v>0</v>
      </c>
      <c r="I354" s="929">
        <f>IF(ISBLANK(OBRAZ2!C15),"-",OBRAZ2!C24)</f>
        <v>0</v>
      </c>
      <c r="J354" s="929">
        <f>IF(ISBLANK(OBRAZ2!D15),"-",OBRAZ2!D24)</f>
        <v>0</v>
      </c>
      <c r="L354" s="9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12"/>
    </row>
    <row r="355" spans="1:26" s="2" customFormat="1" ht="24.95" customHeight="1" x14ac:dyDescent="0.2">
      <c r="A355" s="160"/>
      <c r="B355" s="5"/>
      <c r="C355" s="3"/>
      <c r="D355" s="3"/>
      <c r="E355" s="5"/>
      <c r="F355" s="5"/>
      <c r="G355" s="155" t="s">
        <v>1628</v>
      </c>
      <c r="H355" s="929">
        <f>IF(ISBLANK(OBRAZ2!B16),"-",OBRAZ2!B25)</f>
        <v>1.171875</v>
      </c>
      <c r="I355" s="929">
        <f>IF(ISBLANK(OBRAZ2!C16),"-",OBRAZ2!C25)</f>
        <v>1.1435832274459974</v>
      </c>
      <c r="J355" s="929">
        <f>IF(ISBLANK(OBRAZ2!D16),"-",OBRAZ2!D25)</f>
        <v>0</v>
      </c>
      <c r="L355" s="9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12"/>
    </row>
    <row r="356" spans="1:26" s="2" customFormat="1" ht="39.950000000000003" customHeight="1" x14ac:dyDescent="0.2">
      <c r="A356" s="160"/>
      <c r="B356" s="5"/>
      <c r="C356" s="3"/>
      <c r="D356" s="3"/>
      <c r="E356" s="5"/>
      <c r="F356" s="5"/>
      <c r="G356" s="155" t="s">
        <v>1629</v>
      </c>
      <c r="H356" s="930">
        <f>IF(ISBLANK(OBRAZ2!B17),"-",OBRAZ2!B26)</f>
        <v>21.484375</v>
      </c>
      <c r="I356" s="930">
        <f>IF(ISBLANK(OBRAZ2!C17),"-",OBRAZ2!C26)</f>
        <v>19.377382465057181</v>
      </c>
      <c r="J356" s="930">
        <f>IF(ISBLANK(OBRAZ2!D17),"-",OBRAZ2!D26)</f>
        <v>19.762845849802371</v>
      </c>
      <c r="L356" s="9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12"/>
    </row>
    <row r="357" spans="1:26" s="2" customFormat="1" ht="24.95" customHeight="1" thickBot="1" x14ac:dyDescent="0.25">
      <c r="A357" s="160"/>
      <c r="B357" s="5"/>
      <c r="C357" s="3"/>
      <c r="D357" s="3"/>
      <c r="E357" s="5"/>
      <c r="F357" s="5"/>
      <c r="G357" s="889" t="s">
        <v>16</v>
      </c>
      <c r="H357" s="889">
        <v>100</v>
      </c>
      <c r="I357" s="889">
        <v>100</v>
      </c>
      <c r="J357" s="889">
        <v>100</v>
      </c>
      <c r="L357" s="9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12"/>
    </row>
    <row r="358" spans="1:26" s="2" customFormat="1" ht="24.95" customHeight="1" x14ac:dyDescent="0.2">
      <c r="A358" s="160"/>
      <c r="B358" s="5"/>
      <c r="C358" s="3"/>
      <c r="D358" s="3"/>
      <c r="E358" s="5"/>
      <c r="F358" s="5"/>
      <c r="G358" s="5"/>
      <c r="H358" s="5"/>
      <c r="I358" s="5"/>
      <c r="J358" s="5"/>
      <c r="L358" s="9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12"/>
    </row>
    <row r="359" spans="1:26" s="2" customFormat="1" ht="24.95" customHeight="1" x14ac:dyDescent="0.2">
      <c r="A359" s="160"/>
      <c r="B359" s="5"/>
      <c r="C359" s="3"/>
      <c r="D359" s="3"/>
      <c r="E359" s="5"/>
      <c r="F359" s="5"/>
      <c r="G359" s="5"/>
      <c r="H359" s="5"/>
      <c r="I359" s="5"/>
      <c r="J359" s="5"/>
      <c r="L359" s="9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12"/>
    </row>
    <row r="360" spans="1:26" s="2" customFormat="1" ht="24.95" customHeight="1" x14ac:dyDescent="0.2">
      <c r="A360" s="160"/>
      <c r="B360" s="5"/>
      <c r="C360" s="3"/>
      <c r="D360" s="3"/>
      <c r="E360" s="5"/>
      <c r="F360" s="5"/>
      <c r="G360" s="5"/>
      <c r="H360" s="5"/>
      <c r="I360" s="5"/>
      <c r="J360" s="5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2">
      <c r="A361" s="160"/>
      <c r="B361" s="5"/>
      <c r="C361" s="3"/>
      <c r="D361" s="3"/>
      <c r="E361" s="5"/>
      <c r="F361" s="5"/>
      <c r="G361" s="5"/>
      <c r="H361" s="5"/>
      <c r="I361" s="5"/>
      <c r="J361" s="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">
      <c r="A362" s="160"/>
      <c r="B362" s="5"/>
      <c r="C362" s="3"/>
      <c r="D362" s="3"/>
      <c r="E362" s="5"/>
      <c r="F362" s="5"/>
      <c r="G362" s="5"/>
      <c r="H362" s="5"/>
      <c r="I362" s="5"/>
      <c r="J362" s="5"/>
      <c r="L362" s="9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12"/>
    </row>
    <row r="363" spans="1:26" s="2" customFormat="1" ht="24.95" customHeight="1" x14ac:dyDescent="0.25">
      <c r="A363" s="160"/>
      <c r="B363" s="5"/>
      <c r="C363" s="3"/>
      <c r="D363" s="3"/>
      <c r="E363" s="5"/>
      <c r="F363" s="5"/>
      <c r="G363" s="794"/>
      <c r="H363" s="623"/>
      <c r="I363" s="623"/>
      <c r="J363" s="623"/>
      <c r="L363" s="464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12"/>
    </row>
    <row r="364" spans="1:26" s="2" customFormat="1" ht="24.95" customHeight="1" x14ac:dyDescent="0.25">
      <c r="A364" s="160"/>
      <c r="B364" s="5"/>
      <c r="C364" s="3"/>
      <c r="D364" s="3"/>
      <c r="E364" s="5"/>
      <c r="F364" s="5"/>
      <c r="G364" s="794"/>
      <c r="H364" s="623"/>
      <c r="I364" s="623"/>
      <c r="J364" s="623"/>
      <c r="L364" s="9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12"/>
    </row>
    <row r="365" spans="1:26" s="2" customFormat="1" ht="24.95" customHeight="1" x14ac:dyDescent="0.25">
      <c r="A365" s="160"/>
      <c r="B365" s="5"/>
      <c r="C365" s="3"/>
      <c r="D365" s="3"/>
      <c r="E365" s="5"/>
      <c r="F365" s="5"/>
      <c r="G365" s="794"/>
      <c r="H365" s="623"/>
      <c r="I365" s="623"/>
      <c r="J365" s="623"/>
      <c r="L365" s="9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12"/>
    </row>
    <row r="366" spans="1:26" s="2" customFormat="1" ht="24.95" customHeight="1" x14ac:dyDescent="0.25">
      <c r="A366" s="160"/>
      <c r="B366" s="5"/>
      <c r="C366" s="3"/>
      <c r="D366" s="3"/>
      <c r="E366" s="5"/>
      <c r="F366" s="5"/>
      <c r="G366" s="794"/>
      <c r="H366" s="623"/>
      <c r="I366" s="623"/>
      <c r="J366" s="623"/>
      <c r="L366" s="9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12"/>
    </row>
    <row r="367" spans="1:26" s="2" customFormat="1" ht="24.95" customHeight="1" x14ac:dyDescent="0.25">
      <c r="A367" s="160"/>
      <c r="B367" s="5"/>
      <c r="C367" s="3"/>
      <c r="D367" s="3"/>
      <c r="E367" s="5"/>
      <c r="F367" s="5"/>
      <c r="G367" s="794"/>
      <c r="H367" s="795"/>
      <c r="I367" s="795"/>
      <c r="J367" s="623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5">
      <c r="A368" s="160"/>
      <c r="B368" s="5"/>
      <c r="C368" s="3"/>
      <c r="D368" s="3"/>
      <c r="E368" s="5"/>
      <c r="F368" s="5"/>
      <c r="G368" s="794"/>
      <c r="H368" s="623"/>
      <c r="I368" s="623"/>
      <c r="J368" s="623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160"/>
      <c r="B369" s="5"/>
      <c r="C369" s="3"/>
      <c r="D369" s="3"/>
      <c r="E369" s="5"/>
      <c r="F369" s="5"/>
      <c r="G369" s="5"/>
      <c r="H369" s="5"/>
      <c r="I369" s="5"/>
      <c r="J369" s="5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60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60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60"/>
      <c r="B372" s="5"/>
      <c r="C372" s="3"/>
      <c r="D372" s="3"/>
      <c r="E372" s="5"/>
      <c r="F372" s="5"/>
      <c r="G372" s="5"/>
      <c r="H372" s="5"/>
      <c r="I372" s="5"/>
      <c r="J372" s="5"/>
      <c r="L372" s="9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60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x14ac:dyDescent="0.2">
      <c r="A374" s="5"/>
      <c r="B374" s="5"/>
      <c r="C374" s="3"/>
      <c r="D374" s="3"/>
      <c r="E374" s="5"/>
      <c r="F374" s="5"/>
      <c r="G374" s="5"/>
      <c r="H374" s="5"/>
      <c r="I374" s="5"/>
      <c r="J374" s="5"/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5"/>
      <c r="B375" s="5"/>
      <c r="C375" s="3"/>
      <c r="D375" s="3"/>
      <c r="E375" s="5"/>
      <c r="F375" s="5"/>
      <c r="G375" s="5"/>
      <c r="H375" s="5"/>
      <c r="I375" s="5"/>
      <c r="J375" s="5"/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24.95" customHeight="1" x14ac:dyDescent="0.2">
      <c r="A376" s="5"/>
      <c r="B376" s="5"/>
      <c r="C376" s="3"/>
      <c r="D376" s="3"/>
      <c r="E376" s="5"/>
      <c r="F376" s="5"/>
      <c r="G376" s="5"/>
      <c r="H376" s="5"/>
      <c r="I376" s="5"/>
      <c r="J376" s="5"/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5"/>
      <c r="B377" s="5"/>
      <c r="C377" s="3"/>
      <c r="D377" s="3"/>
      <c r="E377" s="5"/>
      <c r="F377" s="5"/>
      <c r="G377" s="5"/>
      <c r="H377" s="5"/>
      <c r="I377" s="5"/>
      <c r="J377" s="5"/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5"/>
      <c r="B378" s="5"/>
      <c r="C378" s="3"/>
      <c r="D378" s="3"/>
      <c r="E378" s="5"/>
      <c r="F378" s="5"/>
      <c r="G378" s="5"/>
      <c r="H378" s="5"/>
      <c r="I378" s="5"/>
      <c r="J378" s="5"/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5"/>
      <c r="B379" s="5"/>
      <c r="C379" s="3"/>
      <c r="D379" s="3"/>
      <c r="E379" s="5"/>
      <c r="F379" s="5"/>
      <c r="G379" s="5"/>
      <c r="H379" s="5"/>
      <c r="I379" s="5"/>
      <c r="J379" s="5"/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24.95" customHeight="1" x14ac:dyDescent="0.25">
      <c r="A380" s="403"/>
      <c r="B380" s="5"/>
      <c r="C380" s="3"/>
      <c r="D380" s="3"/>
      <c r="E380" s="5"/>
      <c r="F380" s="5"/>
      <c r="G380" s="5"/>
      <c r="H380" s="5"/>
      <c r="I380" s="5"/>
      <c r="J380" s="5"/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43.5" customHeight="1" x14ac:dyDescent="0.2">
      <c r="A381" s="153" t="s">
        <v>238</v>
      </c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480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30" customHeight="1" x14ac:dyDescent="0.2">
      <c r="A382" s="387"/>
      <c r="B382" s="387"/>
      <c r="C382" s="387"/>
      <c r="D382" s="387"/>
      <c r="E382" s="387"/>
      <c r="F382" s="387"/>
      <c r="G382" s="387"/>
      <c r="H382" s="387"/>
      <c r="I382" s="387"/>
      <c r="J382" s="387"/>
      <c r="K382" s="387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18" customHeight="1" thickBot="1" x14ac:dyDescent="0.25">
      <c r="A383" s="330"/>
      <c r="B383" s="331"/>
      <c r="C383" s="332"/>
      <c r="D383" s="332"/>
      <c r="E383" s="331"/>
      <c r="F383" s="331"/>
      <c r="G383" s="331"/>
      <c r="H383" s="331"/>
      <c r="I383" s="331"/>
      <c r="J383" s="331"/>
      <c r="K383" s="388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017" t="s">
        <v>1358</v>
      </c>
      <c r="B384" s="1017"/>
      <c r="C384" s="576">
        <f>IF(ISBLANK(OBRAZ5!B4),"-",OBRAZ5!B4)</f>
        <v>4</v>
      </c>
      <c r="D384" s="883"/>
      <c r="E384" s="858" t="str">
        <f>IF(LEN(OBRAZ5!C4)&gt;0,"(" &amp; OBRAZ5!C4 &amp; ")", "-")</f>
        <v>(2019)</v>
      </c>
      <c r="F384" s="331"/>
      <c r="G384" s="331"/>
      <c r="H384" s="331"/>
      <c r="I384" s="331"/>
      <c r="J384" s="331"/>
      <c r="K384" s="388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002" t="s">
        <v>1359</v>
      </c>
      <c r="B385" s="1002"/>
      <c r="C385" s="362">
        <f>IF(ISBLANK(OBRAZ5!B5),"-",OBRAZ5!B5)</f>
        <v>1</v>
      </c>
      <c r="D385" s="420"/>
      <c r="E385" s="363" t="str">
        <f>IF(LEN(OBRAZ5!C5)&gt;0,"(" &amp; OBRAZ5!C5 &amp; ")", "-")</f>
        <v>(2019)</v>
      </c>
      <c r="F385" s="331"/>
      <c r="G385" s="331"/>
      <c r="H385" s="331"/>
      <c r="I385" s="331"/>
      <c r="J385" s="331"/>
      <c r="K385" s="388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39.950000000000003" customHeight="1" x14ac:dyDescent="0.2">
      <c r="A386" s="1006" t="s">
        <v>1360</v>
      </c>
      <c r="B386" s="1006"/>
      <c r="C386" s="365"/>
      <c r="D386" s="421"/>
      <c r="E386" s="366"/>
      <c r="F386" s="331"/>
      <c r="G386" s="331"/>
      <c r="H386" s="331"/>
      <c r="I386" s="331"/>
      <c r="J386" s="331"/>
      <c r="K386" s="388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422" t="s">
        <v>487</v>
      </c>
      <c r="B387" s="256"/>
      <c r="C387" s="334">
        <f>IF(ISBLANK(OBRAZ5!B7),"-",OBRAZ5!B7)</f>
        <v>1154</v>
      </c>
      <c r="D387" s="158"/>
      <c r="E387" s="335" t="str">
        <f>IF(LEN(OBRAZ5!C7)&gt;0,"(" &amp; OBRAZ5!C7 &amp; ")", "-")</f>
        <v>(2019)</v>
      </c>
      <c r="F387" s="331"/>
      <c r="G387" s="331"/>
      <c r="H387" s="331"/>
      <c r="I387" s="331"/>
      <c r="J387" s="331"/>
      <c r="K387" s="388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">
      <c r="A388" s="422" t="s">
        <v>486</v>
      </c>
      <c r="B388" s="256"/>
      <c r="C388" s="334">
        <f>IF(ISBLANK(OBRAZ5!B8),"-",OBRAZ5!B8)</f>
        <v>1086</v>
      </c>
      <c r="D388" s="158"/>
      <c r="E388" s="335" t="str">
        <f>IF(LEN(OBRAZ5!C8)&gt;0,"(" &amp; OBRAZ5!C8 &amp; ")", "-")</f>
        <v>(2019)</v>
      </c>
      <c r="F388" s="331"/>
      <c r="G388" s="331"/>
      <c r="H388" s="331"/>
      <c r="I388" s="331"/>
      <c r="J388" s="331"/>
      <c r="K388" s="388"/>
      <c r="L388" s="9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39.950000000000003" customHeight="1" x14ac:dyDescent="0.2">
      <c r="A389" s="1010" t="s">
        <v>1361</v>
      </c>
      <c r="B389" s="1010"/>
      <c r="C389" s="334"/>
      <c r="D389" s="158"/>
      <c r="E389" s="335"/>
      <c r="F389" s="331"/>
      <c r="G389" s="331"/>
      <c r="H389" s="331"/>
      <c r="I389" s="331"/>
      <c r="J389" s="331"/>
      <c r="K389" s="388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422" t="s">
        <v>487</v>
      </c>
      <c r="B390" s="256"/>
      <c r="C390" s="334">
        <f>IF(ISBLANK(OBRAZ5!B10),"-",OBRAZ5!B10)</f>
        <v>114</v>
      </c>
      <c r="D390" s="158"/>
      <c r="E390" s="335" t="str">
        <f>IF(LEN(OBRAZ5!C10)&gt;0,"(" &amp; OBRAZ5!C10 &amp; ")", "-")</f>
        <v>(2019)</v>
      </c>
      <c r="F390" s="331"/>
      <c r="G390" s="331"/>
      <c r="H390" s="331"/>
      <c r="I390" s="331"/>
      <c r="J390" s="331"/>
      <c r="K390" s="388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423" t="s">
        <v>486</v>
      </c>
      <c r="B391" s="424"/>
      <c r="C391" s="362">
        <f>IF(ISBLANK(OBRAZ5!B11),"-",OBRAZ5!B11)</f>
        <v>101</v>
      </c>
      <c r="D391" s="420"/>
      <c r="E391" s="363" t="str">
        <f>IF(LEN(OBRAZ5!C11)&gt;0,"(" &amp; OBRAZ5!C11 &amp; ")", "-")</f>
        <v>(2019)</v>
      </c>
      <c r="F391" s="331"/>
      <c r="G391" s="331"/>
      <c r="H391" s="331"/>
      <c r="I391" s="331"/>
      <c r="J391" s="331"/>
      <c r="K391" s="388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008" t="s">
        <v>1636</v>
      </c>
      <c r="B392" s="1008"/>
      <c r="C392" s="426">
        <f>IF(ISBLANK(OBRAZ5!B12),"-",OBRAZ5!B12)</f>
        <v>90.6</v>
      </c>
      <c r="D392" s="158"/>
      <c r="E392" s="335" t="str">
        <f>IF(LEN(OBRAZ5!C12)&gt;0,"(" &amp; OBRAZ5!C12 &amp; ")", "-")</f>
        <v>(2019)</v>
      </c>
      <c r="F392" s="331"/>
      <c r="G392" s="331"/>
      <c r="H392" s="331"/>
      <c r="I392" s="331"/>
      <c r="J392" s="331"/>
      <c r="K392" s="388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010" t="s">
        <v>1062</v>
      </c>
      <c r="B393" s="1010"/>
      <c r="C393" s="334">
        <f>IF(ISBLANK(OBRAZ5!B13),"-",OBRAZ5!B13)</f>
        <v>294</v>
      </c>
      <c r="D393" s="158"/>
      <c r="E393" s="335" t="str">
        <f>IF(LEN(OBRAZ5!C13)&gt;0,"(" &amp; OBRAZ5!C13 &amp; ")", "-")</f>
        <v>(2019)</v>
      </c>
      <c r="F393" s="331"/>
      <c r="G393" s="331"/>
      <c r="H393" s="331"/>
      <c r="I393" s="331"/>
      <c r="J393" s="331"/>
      <c r="K393" s="388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008" t="s">
        <v>1637</v>
      </c>
      <c r="B394" s="1008"/>
      <c r="C394" s="426">
        <f>IF(ISBLANK(OBRAZ5!B14),"-",OBRAZ5!B14)</f>
        <v>86.2</v>
      </c>
      <c r="D394" s="158"/>
      <c r="E394" s="335" t="str">
        <f>IF(LEN(OBRAZ5!C14)&gt;0,"(" &amp; OBRAZ5!C14 &amp; ")", "-")</f>
        <v>(2019)</v>
      </c>
      <c r="F394" s="331"/>
      <c r="G394" s="331"/>
      <c r="H394" s="331"/>
      <c r="I394" s="331"/>
      <c r="J394" s="331"/>
      <c r="K394" s="388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39.950000000000003" customHeight="1" x14ac:dyDescent="0.2">
      <c r="A395" s="1010" t="s">
        <v>1738</v>
      </c>
      <c r="B395" s="1010"/>
      <c r="C395" s="426">
        <f>IF(ISBLANK(OBRAZ5!B15),"-",OBRAZ5!B15)</f>
        <v>0.8</v>
      </c>
      <c r="D395" s="158"/>
      <c r="E395" s="335" t="str">
        <f>IF(LEN(OBRAZ5!C15)&gt;0,"(" &amp; OBRAZ5!C15 &amp; ")", "-")</f>
        <v>(2019)</v>
      </c>
      <c r="F395" s="331"/>
      <c r="G395" s="331"/>
      <c r="H395" s="331"/>
      <c r="I395" s="331"/>
      <c r="J395" s="331"/>
      <c r="K395" s="388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39.950000000000003" customHeight="1" x14ac:dyDescent="0.2">
      <c r="A396" s="1006" t="s">
        <v>1652</v>
      </c>
      <c r="B396" s="1006"/>
      <c r="C396" s="365">
        <f>IF(ISBLANK(OBRAZ5!B16),"-",OBRAZ5!B16)</f>
        <v>0</v>
      </c>
      <c r="D396" s="421"/>
      <c r="E396" s="366" t="str">
        <f>IF(LEN(OBRAZ5!C16)&gt;0,"(" &amp; OBRAZ5!C16 &amp; ")", "-")</f>
        <v>(2019)</v>
      </c>
      <c r="F396" s="331"/>
      <c r="G396" s="331"/>
      <c r="H396" s="331"/>
      <c r="I396" s="331"/>
      <c r="J396" s="331"/>
      <c r="K396" s="388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thickBot="1" x14ac:dyDescent="0.25">
      <c r="A397" s="1004" t="s">
        <v>485</v>
      </c>
      <c r="B397" s="1004"/>
      <c r="C397" s="484">
        <f>IF(ISBLANK(OBRAZ5!B17),"-",OBRAZ5!B17)</f>
        <v>0</v>
      </c>
      <c r="D397" s="884"/>
      <c r="E397" s="860" t="str">
        <f>IF(LEN(OBRAZ5!C17)&gt;0,"(" &amp; OBRAZ5!C17 &amp; ")", "-")</f>
        <v>(2019)</v>
      </c>
      <c r="F397" s="331"/>
      <c r="G397" s="331"/>
      <c r="H397" s="415"/>
      <c r="I397" s="331"/>
      <c r="J397" s="331"/>
      <c r="K397" s="388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330"/>
      <c r="B398" s="331"/>
      <c r="C398" s="332"/>
      <c r="D398" s="332"/>
      <c r="E398" s="331"/>
      <c r="F398" s="331"/>
      <c r="G398" s="331"/>
      <c r="H398" s="331"/>
      <c r="I398" s="331"/>
      <c r="J398" s="331"/>
      <c r="K398" s="388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330"/>
      <c r="B399" s="331"/>
      <c r="C399" s="332"/>
      <c r="D399" s="332"/>
      <c r="E399" s="331"/>
      <c r="F399" s="331"/>
      <c r="G399" s="331"/>
      <c r="H399" s="331"/>
      <c r="I399" s="331"/>
      <c r="J399" s="331"/>
      <c r="K399" s="388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330"/>
      <c r="B400" s="331"/>
      <c r="C400" s="332"/>
      <c r="D400" s="332"/>
      <c r="E400" s="331"/>
      <c r="F400" s="331"/>
      <c r="G400" s="331"/>
      <c r="H400" s="331"/>
      <c r="I400" s="331"/>
      <c r="J400" s="331"/>
      <c r="K400" s="388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4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4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4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4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">
      <c r="A405" s="45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24.95" customHeight="1" x14ac:dyDescent="0.2">
      <c r="A406" s="45"/>
      <c r="B406" s="5"/>
      <c r="C406" s="3"/>
      <c r="D406" s="3"/>
      <c r="E406" s="5"/>
      <c r="F406" s="5"/>
      <c r="G406" s="5"/>
      <c r="H406" s="5"/>
      <c r="I406" s="5"/>
      <c r="J406" s="5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24.95" customHeight="1" x14ac:dyDescent="0.2">
      <c r="A407" s="45"/>
      <c r="B407" s="5"/>
      <c r="C407" s="3"/>
      <c r="D407" s="3"/>
      <c r="E407" s="5"/>
      <c r="F407" s="5"/>
      <c r="G407" s="5"/>
      <c r="H407" s="5"/>
      <c r="I407" s="5"/>
      <c r="J407" s="5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45"/>
      <c r="B408" s="5"/>
      <c r="C408" s="3"/>
      <c r="D408" s="3"/>
      <c r="E408" s="5"/>
      <c r="F408" s="5"/>
      <c r="G408" s="5"/>
      <c r="H408" s="5"/>
      <c r="I408" s="5"/>
      <c r="J408" s="5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45"/>
      <c r="B409" s="5"/>
      <c r="C409" s="3"/>
      <c r="D409" s="3"/>
      <c r="E409" s="5"/>
      <c r="F409" s="5"/>
      <c r="G409" s="5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45"/>
      <c r="B410" s="5"/>
      <c r="C410" s="3"/>
      <c r="D410" s="3"/>
      <c r="E410" s="5"/>
      <c r="F410" s="5"/>
      <c r="G410" s="5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5"/>
      <c r="B411" s="5"/>
      <c r="C411" s="3"/>
      <c r="D411" s="3"/>
      <c r="E411" s="5"/>
      <c r="F411" s="5"/>
      <c r="G411" s="5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5"/>
      <c r="B412" s="5"/>
      <c r="C412" s="3"/>
      <c r="D412" s="3"/>
      <c r="E412" s="5"/>
      <c r="F412" s="5"/>
      <c r="G412" s="5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5"/>
      <c r="B413" s="5"/>
      <c r="C413" s="3"/>
      <c r="D413" s="3"/>
      <c r="E413" s="5"/>
      <c r="F413" s="5"/>
      <c r="G413" s="5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5"/>
      <c r="B414" s="5"/>
      <c r="C414" s="3"/>
      <c r="D414" s="3"/>
      <c r="E414" s="5"/>
      <c r="F414" s="5"/>
      <c r="G414" s="5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5"/>
      <c r="B415" s="5"/>
      <c r="C415" s="3"/>
      <c r="D415" s="3"/>
      <c r="E415" s="5"/>
      <c r="F415" s="5"/>
      <c r="G415" s="5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5"/>
      <c r="B416" s="5"/>
      <c r="C416" s="3"/>
      <c r="D416" s="3"/>
      <c r="E416" s="5"/>
      <c r="F416" s="5"/>
      <c r="G416" s="5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43.5" customHeight="1" x14ac:dyDescent="0.2">
      <c r="A417" s="153" t="s">
        <v>269</v>
      </c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480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30" customHeight="1" thickBot="1" x14ac:dyDescent="0.25">
      <c r="A418" s="387"/>
      <c r="B418" s="387"/>
      <c r="C418" s="387"/>
      <c r="D418" s="387"/>
      <c r="E418" s="387"/>
      <c r="F418" s="387"/>
      <c r="G418" s="387"/>
      <c r="H418" s="387"/>
      <c r="I418" s="387"/>
      <c r="J418" s="387"/>
      <c r="K418" s="387"/>
      <c r="L418" s="352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035" t="s">
        <v>1064</v>
      </c>
      <c r="B419" s="1035"/>
      <c r="C419" s="576">
        <f>IF(ISBLANK(OBRAZ7!B4),"-",OBRAZ7!B4)</f>
        <v>0</v>
      </c>
      <c r="D419" s="883"/>
      <c r="E419" s="858" t="str">
        <f>IF(LEN(OBRAZ7!C4)&gt;0,"(" &amp; OBRAZ7!C4 &amp; ")", "-")</f>
        <v>(2019)</v>
      </c>
      <c r="F419" s="331"/>
      <c r="G419" s="331"/>
      <c r="H419" s="331"/>
      <c r="I419" s="331"/>
      <c r="J419" s="331"/>
      <c r="K419" s="388"/>
      <c r="L419" s="352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24.95" customHeight="1" x14ac:dyDescent="0.2">
      <c r="A420" s="1036" t="s">
        <v>1362</v>
      </c>
      <c r="B420" s="1036"/>
      <c r="C420" s="334">
        <f>IF(COUNT(OBRAZ8!B7,OBRAZ8!E7,OBRAZ8!H7)=0,"-",OBRAZ8!K7)</f>
        <v>0</v>
      </c>
      <c r="D420" s="158"/>
      <c r="E420" s="335" t="str">
        <f>IF(COUNT(OBRAZ8!B7,OBRAZ8!E7,OBRAZ8!H7)=0,"-","(" &amp; OBRAZ8!A7 &amp; ")")</f>
        <v>(2019)</v>
      </c>
      <c r="F420" s="331"/>
      <c r="G420" s="331"/>
      <c r="H420" s="331"/>
      <c r="I420" s="331"/>
      <c r="J420" s="331"/>
      <c r="K420" s="388"/>
      <c r="L420" s="352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x14ac:dyDescent="0.2">
      <c r="A421" s="1032" t="s">
        <v>1638</v>
      </c>
      <c r="B421" s="1032"/>
      <c r="C421" s="426" t="str">
        <f>IF(ISBLANK(OBRAZ7!B6),"-",OBRAZ7!B6)</f>
        <v>-</v>
      </c>
      <c r="D421" s="158"/>
      <c r="E421" s="335" t="str">
        <f>IF(LEN(OBRAZ7!C6)&gt;0,"(" &amp; OBRAZ7!C6 &amp; ")", "-")</f>
        <v>-</v>
      </c>
      <c r="F421" s="331"/>
      <c r="G421" s="331"/>
      <c r="H421" s="331"/>
      <c r="I421" s="331"/>
      <c r="J421" s="331"/>
      <c r="K421" s="388"/>
      <c r="L421" s="352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1033" t="s">
        <v>1363</v>
      </c>
      <c r="B422" s="1033"/>
      <c r="C422" s="365">
        <f>IF(COUNT(OBRAZ8!B23,OBRAZ8!E23,OBRAZ8!H23)=0,"-",OBRAZ8!K23)</f>
        <v>0</v>
      </c>
      <c r="D422" s="421"/>
      <c r="E422" s="366" t="str">
        <f>IF(COUNT(OBRAZ8!B23,OBRAZ8!E23,OBRAZ8!H23)=0,"-","(" &amp; OBRAZ8!A23 &amp; ")")</f>
        <v>(2019)</v>
      </c>
      <c r="F422" s="331"/>
      <c r="G422" s="331"/>
      <c r="H422" s="331"/>
      <c r="I422" s="331"/>
      <c r="J422" s="331"/>
      <c r="K422" s="388"/>
      <c r="L422" s="352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1034" t="s">
        <v>1739</v>
      </c>
      <c r="B423" s="1034"/>
      <c r="C423" s="428" t="str">
        <f>IF(ISBLANK(OBRAZ7!B8),"-",OBRAZ7!B8)</f>
        <v>-</v>
      </c>
      <c r="D423" s="420"/>
      <c r="E423" s="363" t="str">
        <f>IF(LEN(OBRAZ7!C8)&gt;0,"(" &amp; OBRAZ7!C8 &amp; ")", "-")</f>
        <v>-</v>
      </c>
      <c r="F423" s="331"/>
      <c r="G423" s="331"/>
      <c r="H423" s="331"/>
      <c r="I423" s="331"/>
      <c r="J423" s="331"/>
      <c r="K423" s="388"/>
      <c r="L423" s="352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39.950000000000003" customHeight="1" x14ac:dyDescent="0.2">
      <c r="A424" s="1005" t="s">
        <v>1740</v>
      </c>
      <c r="B424" s="1005"/>
      <c r="C424" s="426">
        <f>IF(ISBLANK(OBRAZ7!B9),"-",OBRAZ7!B9)</f>
        <v>0</v>
      </c>
      <c r="D424" s="158"/>
      <c r="E424" s="335" t="str">
        <f>IF(LEN(OBRAZ7!C9)&gt;0,"(" &amp; OBRAZ7!C9 &amp; ")", "-")</f>
        <v>(2019)</v>
      </c>
      <c r="F424" s="331"/>
      <c r="G424" s="331"/>
      <c r="H424" s="331"/>
      <c r="I424" s="331"/>
      <c r="J424" s="331"/>
      <c r="K424" s="388"/>
      <c r="L424" s="352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39.950000000000003" customHeight="1" thickBot="1" x14ac:dyDescent="0.25">
      <c r="A425" s="1031" t="s">
        <v>1653</v>
      </c>
      <c r="B425" s="1031"/>
      <c r="C425" s="484">
        <f>IF(ISBLANK(OBRAZ7!B10),"-",OBRAZ7!B10)</f>
        <v>0</v>
      </c>
      <c r="D425" s="884"/>
      <c r="E425" s="860" t="str">
        <f>IF(LEN(OBRAZ7!C10)&gt;0,"(" &amp; OBRAZ7!C10 &amp; ")", "-")</f>
        <v>(2019)</v>
      </c>
      <c r="F425" s="331"/>
      <c r="G425" s="331"/>
      <c r="H425" s="331"/>
      <c r="I425" s="331"/>
      <c r="J425" s="331"/>
      <c r="K425" s="388"/>
      <c r="L425" s="352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392"/>
      <c r="B426" s="392"/>
      <c r="C426" s="334"/>
      <c r="D426" s="158"/>
      <c r="E426" s="335"/>
      <c r="F426" s="331"/>
      <c r="G426" s="331"/>
      <c r="H426" s="331"/>
      <c r="I426" s="331"/>
      <c r="J426" s="331"/>
      <c r="K426" s="388"/>
      <c r="L426" s="352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392"/>
      <c r="B427" s="392"/>
      <c r="C427" s="334"/>
      <c r="D427" s="158"/>
      <c r="E427" s="335"/>
      <c r="F427" s="331"/>
      <c r="G427" s="331"/>
      <c r="H427" s="331"/>
      <c r="I427" s="331"/>
      <c r="J427" s="331"/>
      <c r="K427" s="388"/>
      <c r="L427" s="352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392"/>
      <c r="B428" s="392"/>
      <c r="C428" s="334"/>
      <c r="D428" s="158"/>
      <c r="E428" s="335"/>
      <c r="F428" s="331"/>
      <c r="G428" s="331"/>
      <c r="H428" s="331"/>
      <c r="I428" s="331"/>
      <c r="J428" s="331"/>
      <c r="K428" s="388"/>
      <c r="L428" s="352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330"/>
      <c r="B429" s="331"/>
      <c r="C429" s="332"/>
      <c r="D429" s="332"/>
      <c r="E429" s="331"/>
      <c r="F429" s="331"/>
      <c r="G429" s="331"/>
      <c r="H429" s="331"/>
      <c r="I429" s="331"/>
      <c r="J429" s="331"/>
      <c r="K429" s="388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330"/>
      <c r="B430" s="331"/>
      <c r="C430" s="332"/>
      <c r="D430" s="332"/>
      <c r="E430" s="331"/>
      <c r="F430" s="331"/>
      <c r="G430" s="331"/>
      <c r="H430" s="331"/>
      <c r="I430" s="331"/>
      <c r="J430" s="331"/>
      <c r="K430" s="388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330"/>
      <c r="B431" s="331"/>
      <c r="C431" s="332"/>
      <c r="D431" s="332"/>
      <c r="E431" s="331"/>
      <c r="F431" s="331"/>
      <c r="G431" s="331"/>
      <c r="H431" s="331"/>
      <c r="I431" s="331"/>
      <c r="J431" s="331"/>
      <c r="K431" s="388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330"/>
      <c r="B432" s="331"/>
      <c r="C432" s="332"/>
      <c r="D432" s="332"/>
      <c r="E432" s="331"/>
      <c r="F432" s="331"/>
      <c r="G432" s="331"/>
      <c r="H432" s="331"/>
      <c r="I432" s="331"/>
      <c r="J432" s="331"/>
      <c r="K432" s="388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330"/>
      <c r="B433" s="331"/>
      <c r="C433" s="332"/>
      <c r="D433" s="332"/>
      <c r="E433" s="331"/>
      <c r="F433" s="331"/>
      <c r="G433" s="331"/>
      <c r="H433" s="331"/>
      <c r="I433" s="331"/>
      <c r="J433" s="331"/>
      <c r="K433" s="388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330"/>
      <c r="B434" s="331"/>
      <c r="C434" s="332"/>
      <c r="D434" s="332"/>
      <c r="E434" s="331"/>
      <c r="F434" s="331"/>
      <c r="G434" s="331"/>
      <c r="H434" s="331"/>
      <c r="I434" s="331"/>
      <c r="J434" s="331"/>
      <c r="K434" s="388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330"/>
      <c r="B435" s="331"/>
      <c r="C435" s="332"/>
      <c r="D435" s="332"/>
      <c r="E435" s="331"/>
      <c r="F435" s="331"/>
      <c r="G435" s="331"/>
      <c r="H435" s="331"/>
      <c r="I435" s="331"/>
      <c r="J435" s="331"/>
      <c r="K435" s="388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330"/>
      <c r="B436" s="331"/>
      <c r="C436" s="332"/>
      <c r="D436" s="332"/>
      <c r="E436" s="331"/>
      <c r="F436" s="331"/>
      <c r="G436" s="331"/>
      <c r="H436" s="331"/>
      <c r="I436" s="331"/>
      <c r="J436" s="331"/>
      <c r="K436" s="388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330"/>
      <c r="B437" s="331"/>
      <c r="C437" s="332"/>
      <c r="D437" s="332"/>
      <c r="E437" s="331"/>
      <c r="F437" s="331"/>
      <c r="G437" s="331"/>
      <c r="H437" s="331"/>
      <c r="I437" s="331"/>
      <c r="J437" s="331"/>
      <c r="K437" s="388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330"/>
      <c r="B438" s="331"/>
      <c r="C438" s="332"/>
      <c r="D438" s="332"/>
      <c r="E438" s="331"/>
      <c r="F438" s="331"/>
      <c r="G438" s="331"/>
      <c r="H438" s="331"/>
      <c r="I438" s="331"/>
      <c r="J438" s="331"/>
      <c r="K438" s="388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330"/>
      <c r="B439" s="331"/>
      <c r="C439" s="332"/>
      <c r="D439" s="332"/>
      <c r="E439" s="331"/>
      <c r="F439" s="331"/>
      <c r="G439" s="331"/>
      <c r="H439" s="331"/>
      <c r="I439" s="331"/>
      <c r="J439" s="331"/>
      <c r="K439" s="388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330"/>
      <c r="B440" s="331"/>
      <c r="C440" s="332"/>
      <c r="D440" s="332"/>
      <c r="E440" s="331"/>
      <c r="F440" s="331"/>
      <c r="G440" s="331"/>
      <c r="H440" s="331"/>
      <c r="I440" s="331"/>
      <c r="J440" s="331"/>
      <c r="K440" s="388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330"/>
      <c r="B441" s="331"/>
      <c r="C441" s="332"/>
      <c r="D441" s="332"/>
      <c r="E441" s="331"/>
      <c r="F441" s="331"/>
      <c r="G441" s="331"/>
      <c r="H441" s="331"/>
      <c r="I441" s="331"/>
      <c r="J441" s="331"/>
      <c r="K441" s="388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24.95" customHeight="1" x14ac:dyDescent="0.2">
      <c r="A442" s="330"/>
      <c r="B442" s="331"/>
      <c r="C442" s="332"/>
      <c r="D442" s="332"/>
      <c r="E442" s="331"/>
      <c r="F442" s="331"/>
      <c r="G442" s="331"/>
      <c r="H442" s="331"/>
      <c r="I442" s="331"/>
      <c r="J442" s="331"/>
      <c r="K442" s="388"/>
      <c r="L442" s="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24.95" customHeight="1" x14ac:dyDescent="0.2">
      <c r="A443" s="330"/>
      <c r="B443" s="331"/>
      <c r="C443" s="332"/>
      <c r="D443" s="332"/>
      <c r="E443" s="331"/>
      <c r="F443" s="331"/>
      <c r="G443" s="331"/>
      <c r="H443" s="330"/>
      <c r="I443" s="331"/>
      <c r="J443" s="331"/>
      <c r="K443" s="388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330"/>
      <c r="B444" s="331"/>
      <c r="C444" s="332"/>
      <c r="D444" s="332"/>
      <c r="E444" s="331"/>
      <c r="F444" s="331"/>
      <c r="G444" s="331"/>
      <c r="H444" s="330"/>
      <c r="I444" s="331"/>
      <c r="J444" s="331"/>
      <c r="K444" s="388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330"/>
      <c r="B445" s="331"/>
      <c r="C445" s="332"/>
      <c r="D445" s="332"/>
      <c r="E445" s="331"/>
      <c r="F445" s="331"/>
      <c r="G445" s="331"/>
      <c r="H445" s="330"/>
      <c r="I445" s="331"/>
      <c r="J445" s="331"/>
      <c r="K445" s="388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15" customHeight="1" x14ac:dyDescent="0.2">
      <c r="A446" s="330"/>
      <c r="B446" s="331"/>
      <c r="C446" s="332"/>
      <c r="D446" s="332"/>
      <c r="E446" s="331"/>
      <c r="F446" s="331"/>
      <c r="G446" s="331"/>
      <c r="H446" s="330"/>
      <c r="I446" s="331"/>
      <c r="J446" s="331"/>
      <c r="K446" s="388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330"/>
      <c r="B447" s="331"/>
      <c r="C447" s="332"/>
      <c r="D447" s="332"/>
      <c r="E447" s="331"/>
      <c r="F447" s="331"/>
      <c r="G447" s="331"/>
      <c r="H447" s="330"/>
      <c r="I447" s="331"/>
      <c r="J447" s="331"/>
      <c r="K447" s="388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4" customFormat="1" ht="43.5" customHeight="1" x14ac:dyDescent="0.55000000000000004">
      <c r="A448" s="488" t="s">
        <v>1255</v>
      </c>
      <c r="B448" s="492"/>
      <c r="C448" s="493"/>
      <c r="D448" s="493"/>
      <c r="E448" s="492"/>
      <c r="F448" s="492"/>
      <c r="G448" s="492"/>
      <c r="H448" s="492"/>
      <c r="I448" s="492"/>
      <c r="J448" s="492"/>
      <c r="K448" s="492"/>
      <c r="L448" s="480"/>
      <c r="Z448" s="25"/>
    </row>
    <row r="449" spans="1:26" s="2" customFormat="1" ht="30" customHeight="1" x14ac:dyDescent="0.2">
      <c r="A449" s="330"/>
      <c r="B449" s="331"/>
      <c r="C449" s="332"/>
      <c r="D449" s="332"/>
      <c r="E449" s="331"/>
      <c r="F449" s="331"/>
      <c r="G449" s="331"/>
      <c r="H449" s="330"/>
      <c r="I449" s="331"/>
      <c r="J449" s="331"/>
      <c r="K449" s="388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0" customHeight="1" x14ac:dyDescent="0.2">
      <c r="A450" s="330"/>
      <c r="B450" s="331"/>
      <c r="C450" s="332"/>
      <c r="D450" s="332"/>
      <c r="E450" s="331"/>
      <c r="F450" s="331"/>
      <c r="G450" s="331"/>
      <c r="H450" s="330"/>
      <c r="I450" s="331"/>
      <c r="J450" s="331"/>
      <c r="K450" s="388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30" customHeight="1" thickBot="1" x14ac:dyDescent="0.4">
      <c r="A451" s="924" t="s">
        <v>2385</v>
      </c>
      <c r="B451" s="331"/>
      <c r="C451" s="332"/>
      <c r="D451" s="332"/>
      <c r="E451" s="331"/>
      <c r="F451" s="331"/>
      <c r="G451" s="331"/>
      <c r="H451" s="330"/>
      <c r="I451" s="331"/>
      <c r="J451" s="331"/>
      <c r="K451" s="388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5">
      <c r="A452" s="862" t="s">
        <v>1049</v>
      </c>
      <c r="B452" s="576" t="str">
        <f>IF(ISBLANK(KULT1!B4),"-",KULT1!B4)</f>
        <v>-</v>
      </c>
      <c r="C452" s="858" t="str">
        <f>IF(LEN(KULT1!C4)&gt;0,"(" &amp; KULT1!C4 &amp; ")", "-")</f>
        <v>-</v>
      </c>
      <c r="D452" s="569"/>
      <c r="E452" s="334"/>
      <c r="F452" s="335"/>
      <c r="G452" s="331"/>
      <c r="H452" s="579"/>
      <c r="I452" s="331"/>
      <c r="J452" s="331"/>
      <c r="K452" s="388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5">
      <c r="A453" s="450" t="s">
        <v>1260</v>
      </c>
      <c r="B453" s="362">
        <f>IF(ISBLANK(KULT1!B5),"-",KULT1!B5)</f>
        <v>0</v>
      </c>
      <c r="C453" s="363" t="str">
        <f>IF(LEN(KULT1!C5)&gt;0,"(" &amp; KULT1!C5 &amp; ")", "-")</f>
        <v>(2018)</v>
      </c>
      <c r="D453" s="569"/>
      <c r="E453" s="426"/>
      <c r="F453" s="335"/>
      <c r="G453" s="331"/>
      <c r="H453" s="579"/>
      <c r="I453" s="331"/>
      <c r="J453" s="331"/>
      <c r="K453" s="388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5">
      <c r="A454" s="578" t="s">
        <v>1050</v>
      </c>
      <c r="B454" s="365" t="str">
        <f>IF(ISBLANK(KULT1!B6),"-",KULT1!B6)</f>
        <v>-</v>
      </c>
      <c r="C454" s="366" t="str">
        <f>IF(LEN(KULT1!C6)&gt;0,"(" &amp; KULT1!C6 &amp; ")", "-")</f>
        <v>-</v>
      </c>
      <c r="D454" s="569"/>
      <c r="E454" s="426"/>
      <c r="F454" s="335"/>
      <c r="G454" s="331"/>
      <c r="H454" s="579"/>
      <c r="I454" s="331"/>
      <c r="J454" s="331"/>
      <c r="K454" s="388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5">
      <c r="A455" s="450" t="s">
        <v>1261</v>
      </c>
      <c r="B455" s="362" t="str">
        <f>IF(ISBLANK(KULT1!B7),"-",KULT1!B7)</f>
        <v>-</v>
      </c>
      <c r="C455" s="363" t="str">
        <f>IF(LEN(KULT1!C7)&gt;0,"(" &amp; KULT1!C7 &amp; ")", "-")</f>
        <v>-</v>
      </c>
      <c r="D455" s="569"/>
      <c r="E455" s="426"/>
      <c r="F455" s="335"/>
      <c r="G455" s="331"/>
      <c r="H455" s="579"/>
      <c r="I455" s="331"/>
      <c r="J455" s="331"/>
      <c r="K455" s="388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5">
      <c r="A456" s="843" t="s">
        <v>1051</v>
      </c>
      <c r="B456" s="334" t="str">
        <f>IF(ISBLANK(KULT1!B8),"-",KULT1!B8)</f>
        <v>-</v>
      </c>
      <c r="C456" s="335" t="str">
        <f>IF(LEN(KULT1!C8)&gt;0,"(" &amp; KULT1!C8 &amp; ")", "-")</f>
        <v>-</v>
      </c>
      <c r="D456" s="569"/>
      <c r="E456" s="426"/>
      <c r="F456" s="335"/>
      <c r="G456" s="331"/>
      <c r="H456" s="579"/>
      <c r="I456" s="331"/>
      <c r="J456" s="331"/>
      <c r="K456" s="388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5">
      <c r="A457" s="843" t="s">
        <v>1052</v>
      </c>
      <c r="B457" s="334" t="str">
        <f>IF(ISBLANK(KULT1!B9),"-",KULT1!B9)</f>
        <v>-</v>
      </c>
      <c r="C457" s="335" t="str">
        <f>IF(LEN(KULT1!C9)&gt;0,"(" &amp; KULT1!C9 &amp; ")", "-")</f>
        <v>-</v>
      </c>
      <c r="D457" s="569"/>
      <c r="E457" s="426"/>
      <c r="F457" s="335"/>
      <c r="G457" s="331"/>
      <c r="H457" s="579"/>
      <c r="I457" s="331"/>
      <c r="J457" s="331"/>
      <c r="K457" s="388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thickBot="1" x14ac:dyDescent="0.3">
      <c r="A458" s="887" t="s">
        <v>1262</v>
      </c>
      <c r="B458" s="484" t="str">
        <f>IF(ISBLANK(KULT1!B10),"-",KULT1!B10)</f>
        <v>-</v>
      </c>
      <c r="C458" s="860" t="str">
        <f>IF(LEN(KULT1!C10)&gt;0,"(" &amp; KULT1!C10 &amp; ")", "-")</f>
        <v>-</v>
      </c>
      <c r="D458" s="569"/>
      <c r="E458" s="368"/>
      <c r="F458" s="335"/>
      <c r="G458" s="331"/>
      <c r="H458" s="579"/>
      <c r="I458" s="331"/>
      <c r="J458" s="331"/>
      <c r="K458" s="388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30"/>
      <c r="B459" s="331"/>
      <c r="C459" s="332"/>
      <c r="D459" s="332"/>
      <c r="E459" s="331"/>
      <c r="F459" s="331"/>
      <c r="G459" s="331"/>
      <c r="H459" s="330"/>
      <c r="I459" s="331"/>
      <c r="J459" s="331"/>
      <c r="K459" s="388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30"/>
      <c r="B460" s="331"/>
      <c r="C460" s="332"/>
      <c r="D460" s="332"/>
      <c r="E460" s="331"/>
      <c r="F460" s="331"/>
      <c r="G460" s="331"/>
      <c r="H460" s="330"/>
      <c r="I460" s="331"/>
      <c r="J460" s="331"/>
      <c r="K460" s="388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4" customFormat="1" ht="43.5" customHeight="1" x14ac:dyDescent="0.55000000000000004">
      <c r="A461" s="488" t="s">
        <v>1009</v>
      </c>
      <c r="B461" s="492"/>
      <c r="C461" s="493"/>
      <c r="D461" s="493"/>
      <c r="E461" s="492"/>
      <c r="F461" s="492"/>
      <c r="G461" s="492"/>
      <c r="H461" s="492"/>
      <c r="I461" s="492"/>
      <c r="J461" s="492"/>
      <c r="K461" s="492"/>
      <c r="L461" s="480"/>
      <c r="Z461" s="25"/>
    </row>
    <row r="462" spans="1:26" s="24" customFormat="1" ht="30" customHeight="1" x14ac:dyDescent="0.4">
      <c r="A462" s="356"/>
      <c r="B462" s="385"/>
      <c r="C462" s="386"/>
      <c r="D462" s="386"/>
      <c r="E462" s="385"/>
      <c r="F462" s="385"/>
      <c r="G462" s="385"/>
      <c r="H462" s="385"/>
      <c r="I462" s="385"/>
      <c r="J462" s="385"/>
      <c r="K462" s="385"/>
      <c r="Z462" s="25"/>
    </row>
    <row r="463" spans="1:26" s="24" customFormat="1" ht="30" customHeight="1" x14ac:dyDescent="0.4">
      <c r="A463" s="356"/>
      <c r="B463" s="385"/>
      <c r="C463" s="386"/>
      <c r="D463" s="386"/>
      <c r="E463" s="385"/>
      <c r="F463" s="385"/>
      <c r="G463" s="385"/>
      <c r="H463" s="385"/>
      <c r="I463" s="385"/>
      <c r="J463" s="385"/>
      <c r="K463" s="385"/>
      <c r="Z463" s="25"/>
    </row>
    <row r="464" spans="1:26" s="2" customFormat="1" ht="30" customHeight="1" thickBot="1" x14ac:dyDescent="0.4">
      <c r="A464" s="924" t="s">
        <v>2385</v>
      </c>
      <c r="B464" s="331"/>
      <c r="C464" s="332"/>
      <c r="D464" s="332"/>
      <c r="E464" s="331"/>
      <c r="F464" s="331"/>
      <c r="G464" s="331"/>
      <c r="H464" s="330"/>
      <c r="I464" s="331"/>
      <c r="J464" s="331"/>
      <c r="K464" s="388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1003" t="s">
        <v>434</v>
      </c>
      <c r="B465" s="1003"/>
      <c r="C465" s="1003"/>
      <c r="D465" s="890"/>
      <c r="E465" s="576" t="str">
        <f>IF(ISBLANK(ZDRAV1!B4),"-",ZDRAV1!B4)</f>
        <v>-</v>
      </c>
      <c r="F465" s="335"/>
      <c r="G465" s="5"/>
      <c r="H465" s="4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1010" t="s">
        <v>479</v>
      </c>
      <c r="B466" s="1010"/>
      <c r="C466" s="1010"/>
      <c r="D466" s="847"/>
      <c r="E466" s="426" t="str">
        <f>IF(ISBLANK(ZDRAV1!B5),"-",ZDRAV1!B5)</f>
        <v>-</v>
      </c>
      <c r="F466" s="335"/>
      <c r="G466" s="5"/>
      <c r="H466" s="4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1010" t="s">
        <v>1364</v>
      </c>
      <c r="B467" s="1010"/>
      <c r="C467" s="1010"/>
      <c r="D467" s="847"/>
      <c r="E467" s="426" t="str">
        <f>IF(ISBLANK(ZDRAV1!B6),"-",ZDRAV1!B6)</f>
        <v>-</v>
      </c>
      <c r="F467" s="335"/>
      <c r="G467" s="5"/>
      <c r="H467" s="4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39.950000000000003" customHeight="1" x14ac:dyDescent="0.2">
      <c r="A468" s="1010" t="s">
        <v>1365</v>
      </c>
      <c r="B468" s="1010"/>
      <c r="C468" s="1010"/>
      <c r="D468" s="847"/>
      <c r="E468" s="426" t="str">
        <f>IF(ISBLANK(ZDRAV1!B7),"-",ZDRAV1!B7)</f>
        <v>-</v>
      </c>
      <c r="F468" s="33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39.950000000000003" customHeight="1" x14ac:dyDescent="0.2">
      <c r="A469" s="1010" t="s">
        <v>1367</v>
      </c>
      <c r="B469" s="1010"/>
      <c r="C469" s="1010"/>
      <c r="D469" s="847"/>
      <c r="E469" s="426" t="str">
        <f>IF(ISBLANK(ZDRAV1!B8),"-",ZDRAV1!B8)</f>
        <v>-</v>
      </c>
      <c r="F469" s="33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39.950000000000003" customHeight="1" x14ac:dyDescent="0.2">
      <c r="A470" s="1010" t="s">
        <v>1366</v>
      </c>
      <c r="B470" s="1010"/>
      <c r="C470" s="1010"/>
      <c r="D470" s="847"/>
      <c r="E470" s="426" t="str">
        <f>IF(ISBLANK(ZDRAV1!B9),"-",ZDRAV1!B9)</f>
        <v>-</v>
      </c>
      <c r="F470" s="33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24.75" customHeight="1" x14ac:dyDescent="0.2">
      <c r="A471" s="1013" t="s">
        <v>1368</v>
      </c>
      <c r="B471" s="1013"/>
      <c r="C471" s="1013"/>
      <c r="D471" s="847"/>
      <c r="E471" s="368" t="str">
        <f>IF(ISBLANK(ZDRAV1!B10),"-",ZDRAV1!B10)</f>
        <v>-</v>
      </c>
      <c r="F471" s="33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45.75" customHeight="1" x14ac:dyDescent="0.2">
      <c r="A472" s="1030" t="s">
        <v>1639</v>
      </c>
      <c r="B472" s="1030"/>
      <c r="C472" s="1030"/>
      <c r="D472" s="851"/>
      <c r="E472" s="429" t="str">
        <f>IF(ISBLANK(ZDRAV1!B11),"-",ZDRAV1!B11)</f>
        <v>-</v>
      </c>
      <c r="F472" s="335"/>
      <c r="G472" s="5"/>
      <c r="H472" s="45"/>
      <c r="I472" s="5"/>
      <c r="J472" s="5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" customFormat="1" ht="24.75" customHeight="1" x14ac:dyDescent="0.2">
      <c r="A473" s="1013" t="s">
        <v>538</v>
      </c>
      <c r="B473" s="1013"/>
      <c r="C473" s="1013"/>
      <c r="D473" s="850"/>
      <c r="E473" s="430" t="str">
        <f>IF(ISBLANK(ZDRAV1!B12),"-",ZDRAV1!B12)</f>
        <v>-</v>
      </c>
      <c r="F473" s="335"/>
      <c r="G473" s="5"/>
      <c r="H473" s="245"/>
      <c r="I473" s="245"/>
      <c r="J473" s="245"/>
      <c r="K473" s="245"/>
      <c r="L473" s="9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12"/>
    </row>
    <row r="474" spans="1:26" s="2" customFormat="1" ht="24.75" customHeight="1" x14ac:dyDescent="0.2">
      <c r="A474" s="1030" t="s">
        <v>2664</v>
      </c>
      <c r="B474" s="1030"/>
      <c r="C474" s="1030"/>
      <c r="D474" s="847"/>
      <c r="E474" s="334" t="str">
        <f>IF(ISBLANK(ZDRAV1!B15),"-",ZDRAV1!B15)</f>
        <v>-</v>
      </c>
      <c r="F474" s="335"/>
      <c r="G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24.75" customHeight="1" x14ac:dyDescent="0.2">
      <c r="A475" s="1007" t="s">
        <v>2663</v>
      </c>
      <c r="B475" s="1007"/>
      <c r="C475" s="1007"/>
      <c r="D475" s="431"/>
      <c r="E475" s="334" t="str">
        <f>IF(ISBLANK(ZDRAV1!B16),"-",ZDRAV1!B16)</f>
        <v>-</v>
      </c>
      <c r="F475" s="335"/>
      <c r="G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9.950000000000003" customHeight="1" x14ac:dyDescent="0.25">
      <c r="A476" s="1006" t="s">
        <v>2662</v>
      </c>
      <c r="B476" s="1006"/>
      <c r="C476" s="1006"/>
      <c r="D476" s="432"/>
      <c r="E476" s="425" t="str">
        <f>IF(ISBLANK(ZDRAV1!B19),"-",ZDRAV1!B19)</f>
        <v>-</v>
      </c>
      <c r="F476" s="335"/>
      <c r="G476" s="47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39.950000000000003" customHeight="1" thickBot="1" x14ac:dyDescent="0.3">
      <c r="A477" s="1004" t="s">
        <v>2661</v>
      </c>
      <c r="B477" s="1004"/>
      <c r="C477" s="1004"/>
      <c r="D477" s="891"/>
      <c r="E477" s="866" t="str">
        <f>IF(ISBLANK(ZDRAV1!B20),"-",ZDRAV1!B20)</f>
        <v>-</v>
      </c>
      <c r="F477" s="335"/>
      <c r="G477" s="47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330"/>
      <c r="B478" s="331"/>
      <c r="C478" s="332"/>
      <c r="D478" s="332"/>
      <c r="E478" s="331"/>
      <c r="F478" s="331"/>
      <c r="G478" s="331"/>
      <c r="H478" s="330"/>
      <c r="I478" s="331"/>
      <c r="J478" s="331"/>
      <c r="K478" s="388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360"/>
      <c r="B479" s="360"/>
      <c r="C479" s="360"/>
      <c r="D479" s="360"/>
      <c r="E479" s="334"/>
      <c r="F479" s="335"/>
      <c r="G479" s="360"/>
      <c r="H479" s="388"/>
      <c r="I479" s="388"/>
      <c r="J479" s="331"/>
      <c r="K479" s="388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360"/>
      <c r="B480" s="360"/>
      <c r="C480" s="360"/>
      <c r="D480" s="360"/>
      <c r="E480" s="334"/>
      <c r="F480" s="335"/>
      <c r="G480" s="360"/>
      <c r="H480" s="388"/>
      <c r="I480" s="388"/>
      <c r="J480" s="331"/>
      <c r="K480" s="388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393"/>
      <c r="B481" s="360"/>
      <c r="C481" s="360"/>
      <c r="D481" s="360"/>
      <c r="E481" s="394"/>
      <c r="F481" s="157"/>
      <c r="G481" s="360"/>
      <c r="H481" s="388"/>
      <c r="I481" s="388"/>
      <c r="J481" s="331"/>
      <c r="K481" s="388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154"/>
      <c r="B482" s="155"/>
      <c r="C482" s="155"/>
      <c r="D482" s="155"/>
      <c r="E482" s="394"/>
      <c r="F482" s="157"/>
      <c r="G482" s="360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x14ac:dyDescent="0.2">
      <c r="A483" s="154"/>
      <c r="B483" s="155"/>
      <c r="C483" s="155"/>
      <c r="D483" s="155"/>
      <c r="E483" s="394"/>
      <c r="F483" s="157"/>
      <c r="G483" s="360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154"/>
      <c r="B484" s="155"/>
      <c r="C484" s="155"/>
      <c r="D484" s="155"/>
      <c r="E484" s="394"/>
      <c r="F484" s="157"/>
      <c r="G484" s="360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154"/>
      <c r="B485" s="155"/>
      <c r="C485" s="155"/>
      <c r="D485" s="155"/>
      <c r="E485" s="394"/>
      <c r="F485" s="157"/>
      <c r="G485" s="360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" customFormat="1" ht="24.95" customHeight="1" x14ac:dyDescent="0.2">
      <c r="A486" s="154"/>
      <c r="B486" s="155"/>
      <c r="C486" s="155"/>
      <c r="D486" s="155"/>
      <c r="E486" s="394"/>
      <c r="F486" s="157"/>
      <c r="G486" s="360"/>
      <c r="J486" s="5"/>
      <c r="L486" s="9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12"/>
    </row>
    <row r="487" spans="1:26" s="2" customFormat="1" ht="24.95" customHeight="1" x14ac:dyDescent="0.2">
      <c r="A487" s="154"/>
      <c r="B487" s="155"/>
      <c r="C487" s="155"/>
      <c r="D487" s="155"/>
      <c r="E487" s="394"/>
      <c r="F487" s="157"/>
      <c r="G487" s="360"/>
      <c r="J487" s="5"/>
      <c r="L487" s="9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12"/>
    </row>
    <row r="488" spans="1:26" s="2" customFormat="1" ht="24.95" customHeight="1" x14ac:dyDescent="0.2">
      <c r="A488" s="154"/>
      <c r="B488" s="155"/>
      <c r="C488" s="155"/>
      <c r="D488" s="155"/>
      <c r="E488" s="394"/>
      <c r="F488" s="157"/>
      <c r="G488" s="360"/>
      <c r="J488" s="5"/>
      <c r="L488" s="9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12"/>
    </row>
    <row r="489" spans="1:26" s="2" customFormat="1" ht="24.95" customHeight="1" x14ac:dyDescent="0.2">
      <c r="A489" s="154"/>
      <c r="B489" s="155"/>
      <c r="C489" s="155"/>
      <c r="D489" s="155"/>
      <c r="E489" s="394"/>
      <c r="F489" s="157"/>
      <c r="G489" s="360"/>
      <c r="J489" s="5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54"/>
      <c r="B490" s="155"/>
      <c r="C490" s="155"/>
      <c r="D490" s="155"/>
      <c r="E490" s="394"/>
      <c r="F490" s="157"/>
      <c r="G490" s="360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54"/>
      <c r="B491" s="155"/>
      <c r="C491" s="155"/>
      <c r="D491" s="155"/>
      <c r="E491" s="394"/>
      <c r="F491" s="157"/>
      <c r="G491" s="360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54"/>
      <c r="B492" s="155"/>
      <c r="C492" s="155"/>
      <c r="D492" s="155"/>
      <c r="E492" s="394"/>
      <c r="F492" s="157"/>
      <c r="G492" s="360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24.95" customHeight="1" x14ac:dyDescent="0.2">
      <c r="A493" s="154"/>
      <c r="B493" s="155"/>
      <c r="C493" s="155"/>
      <c r="D493" s="155"/>
      <c r="E493" s="394"/>
      <c r="F493" s="157"/>
      <c r="G493" s="360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24.95" customHeight="1" x14ac:dyDescent="0.2">
      <c r="A494" s="154"/>
      <c r="B494" s="155"/>
      <c r="C494" s="155"/>
      <c r="D494" s="155"/>
      <c r="E494" s="394"/>
      <c r="F494" s="157"/>
      <c r="G494" s="360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54"/>
      <c r="B495" s="155"/>
      <c r="C495" s="155"/>
      <c r="D495" s="155"/>
      <c r="E495" s="394"/>
      <c r="F495" s="157"/>
      <c r="G495" s="360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24.95" customHeight="1" x14ac:dyDescent="0.2">
      <c r="A496" s="402"/>
      <c r="B496" s="360"/>
      <c r="C496" s="360"/>
      <c r="D496" s="360"/>
      <c r="E496" s="394"/>
      <c r="F496" s="157"/>
      <c r="G496" s="360"/>
      <c r="H496" s="388"/>
      <c r="I496" s="388"/>
      <c r="J496" s="331"/>
      <c r="K496" s="388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39.75" customHeight="1" x14ac:dyDescent="0.2">
      <c r="A497" s="402"/>
      <c r="B497" s="360"/>
      <c r="C497" s="360"/>
      <c r="D497" s="360"/>
      <c r="E497" s="394"/>
      <c r="F497" s="157"/>
      <c r="G497" s="360"/>
      <c r="H497" s="388"/>
      <c r="I497" s="388"/>
      <c r="J497" s="331"/>
      <c r="K497" s="388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4" customFormat="1" ht="43.5" customHeight="1" x14ac:dyDescent="0.4">
      <c r="A498" s="488" t="s">
        <v>1021</v>
      </c>
      <c r="B498" s="490"/>
      <c r="C498" s="491"/>
      <c r="D498" s="491"/>
      <c r="E498" s="490"/>
      <c r="F498" s="490"/>
      <c r="G498" s="490"/>
      <c r="H498" s="490"/>
      <c r="I498" s="490"/>
      <c r="J498" s="490"/>
      <c r="K498" s="490"/>
      <c r="L498" s="480"/>
      <c r="Z498" s="25"/>
    </row>
    <row r="499" spans="1:26" s="24" customFormat="1" ht="30" customHeight="1" x14ac:dyDescent="0.4">
      <c r="A499" s="356"/>
      <c r="B499" s="385"/>
      <c r="C499" s="386"/>
      <c r="D499" s="386"/>
      <c r="E499" s="385"/>
      <c r="F499" s="385"/>
      <c r="G499" s="385"/>
      <c r="H499" s="385"/>
      <c r="I499" s="385"/>
      <c r="J499" s="385"/>
      <c r="K499" s="385"/>
      <c r="Z499" s="25"/>
    </row>
    <row r="500" spans="1:26" ht="18" customHeight="1" thickBot="1" x14ac:dyDescent="0.25">
      <c r="A500" s="331"/>
      <c r="B500" s="331"/>
      <c r="C500" s="332"/>
      <c r="D500" s="332"/>
      <c r="E500" s="331"/>
      <c r="F500" s="331"/>
      <c r="G500" s="331"/>
      <c r="H500" s="331"/>
      <c r="I500" s="331"/>
      <c r="J500" s="331"/>
      <c r="K500" s="331"/>
    </row>
    <row r="501" spans="1:26" s="2" customFormat="1" ht="39.950000000000003" customHeight="1" x14ac:dyDescent="0.2">
      <c r="A501" s="1003" t="s">
        <v>306</v>
      </c>
      <c r="B501" s="1003"/>
      <c r="C501" s="1003"/>
      <c r="D501" s="862"/>
      <c r="E501" s="576" t="str">
        <f>IF(ISBLANK('SOC1'!B4),"-",'SOC1'!B4)</f>
        <v>-</v>
      </c>
      <c r="F501" s="858" t="str">
        <f>IF(LEN('SOC1'!C4)&gt;0,"(" &amp; 'SOC1'!C4 &amp; ")", "-")</f>
        <v>-</v>
      </c>
      <c r="G501" s="392"/>
      <c r="H501" s="388"/>
      <c r="I501" s="388"/>
      <c r="J501" s="331"/>
      <c r="K501" s="388"/>
      <c r="L501" s="352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1010" t="s">
        <v>2354</v>
      </c>
      <c r="B502" s="1010"/>
      <c r="C502" s="1010"/>
      <c r="D502" s="847"/>
      <c r="E502" s="394" t="str">
        <f>IF(ISBLANK('SOC1'!B5),"-",'SOC1'!B5)</f>
        <v>-</v>
      </c>
      <c r="F502" s="335" t="str">
        <f>IF(LEN('SOC1'!C5)&gt;0,"(" &amp; 'SOC1'!C5 &amp; ")", "-")</f>
        <v>-</v>
      </c>
      <c r="G502" s="418"/>
      <c r="H502" s="388"/>
      <c r="I502" s="388"/>
      <c r="J502" s="331"/>
      <c r="K502" s="388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1010" t="s">
        <v>2353</v>
      </c>
      <c r="B503" s="1010"/>
      <c r="C503" s="1010"/>
      <c r="D503" s="847"/>
      <c r="E503" s="334" t="str">
        <f>IF(ISBLANK('SOC1'!B8),"-",'SOC1'!B8)</f>
        <v>-</v>
      </c>
      <c r="F503" s="335" t="str">
        <f>IF(LEN('SOC1'!C8)&gt;0,"(" &amp; 'SOC1'!C8 &amp; ")", "-")</f>
        <v>-</v>
      </c>
      <c r="G503" s="418"/>
      <c r="H503" s="388"/>
      <c r="I503" s="388"/>
      <c r="J503" s="331"/>
      <c r="K503" s="388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39.950000000000003" customHeight="1" x14ac:dyDescent="0.2">
      <c r="A504" s="1010" t="s">
        <v>1037</v>
      </c>
      <c r="B504" s="1010"/>
      <c r="C504" s="1010"/>
      <c r="D504" s="847"/>
      <c r="E504" s="334" t="str">
        <f>IF(ISBLANK('SOC1'!B9),"-",'SOC1'!B9)</f>
        <v>-</v>
      </c>
      <c r="F504" s="335" t="str">
        <f>IF(LEN('SOC1'!C9)&gt;0,"(" &amp; 'SOC1'!C9 &amp; ")", "-")</f>
        <v>-</v>
      </c>
      <c r="G504" s="418"/>
      <c r="H504" s="388"/>
      <c r="I504" s="388"/>
      <c r="J504" s="331"/>
      <c r="K504" s="388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39.950000000000003" customHeight="1" thickBot="1" x14ac:dyDescent="0.25">
      <c r="A505" s="1004" t="s">
        <v>1036</v>
      </c>
      <c r="B505" s="1004"/>
      <c r="C505" s="1004"/>
      <c r="D505" s="892"/>
      <c r="E505" s="484" t="str">
        <f>IF(ISBLANK('SOC1'!B10),"-",'SOC1'!B10)</f>
        <v>-</v>
      </c>
      <c r="F505" s="860" t="str">
        <f>IF(LEN('SOC1'!C10)&gt;0,"(" &amp; 'SOC1'!C10 &amp; ")", "-")</f>
        <v>-</v>
      </c>
      <c r="G505" s="418"/>
      <c r="H505" s="388"/>
      <c r="I505" s="388"/>
      <c r="J505" s="331"/>
      <c r="K505" s="388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30"/>
      <c r="B506" s="331"/>
      <c r="C506" s="332"/>
      <c r="D506" s="332"/>
      <c r="E506" s="331"/>
      <c r="F506" s="331"/>
      <c r="G506" s="331"/>
      <c r="H506" s="331"/>
      <c r="I506" s="331"/>
      <c r="J506" s="415"/>
      <c r="K506" s="388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30"/>
      <c r="B507" s="331"/>
      <c r="C507" s="332"/>
      <c r="D507" s="332"/>
      <c r="E507" s="331"/>
      <c r="F507" s="331"/>
      <c r="G507" s="331"/>
      <c r="H507" s="331"/>
      <c r="I507" s="331"/>
      <c r="J507" s="415"/>
      <c r="K507" s="388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330"/>
      <c r="B508" s="331"/>
      <c r="C508" s="332"/>
      <c r="D508" s="332"/>
      <c r="E508" s="331"/>
      <c r="F508" s="331"/>
      <c r="G508" s="331"/>
      <c r="H508" s="331"/>
      <c r="I508" s="331"/>
      <c r="J508" s="415"/>
      <c r="K508" s="388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330"/>
      <c r="B509" s="331"/>
      <c r="C509" s="332"/>
      <c r="D509" s="332"/>
      <c r="E509" s="331"/>
      <c r="F509" s="331"/>
      <c r="G509" s="331"/>
      <c r="H509" s="331"/>
      <c r="I509" s="331"/>
      <c r="J509" s="415"/>
      <c r="K509" s="388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330"/>
      <c r="B510" s="331"/>
      <c r="C510" s="332"/>
      <c r="D510" s="332"/>
      <c r="E510" s="331"/>
      <c r="F510" s="331"/>
      <c r="G510" s="331"/>
      <c r="H510" s="331"/>
      <c r="I510" s="331"/>
      <c r="J510" s="415"/>
      <c r="K510" s="388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330"/>
      <c r="B511" s="331"/>
      <c r="C511" s="332"/>
      <c r="D511" s="332"/>
      <c r="E511" s="331"/>
      <c r="F511" s="331"/>
      <c r="G511" s="331"/>
      <c r="H511" s="331"/>
      <c r="I511" s="331"/>
      <c r="J511" s="415"/>
      <c r="K511" s="388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330"/>
      <c r="B512" s="331"/>
      <c r="C512" s="332"/>
      <c r="D512" s="332"/>
      <c r="E512" s="331"/>
      <c r="F512" s="331"/>
      <c r="G512" s="331"/>
      <c r="H512" s="331"/>
      <c r="I512" s="331"/>
      <c r="J512" s="415"/>
      <c r="K512" s="388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330"/>
      <c r="B513" s="331"/>
      <c r="C513" s="332"/>
      <c r="D513" s="332"/>
      <c r="E513" s="331"/>
      <c r="F513" s="331"/>
      <c r="G513" s="331"/>
      <c r="H513" s="331"/>
      <c r="I513" s="331"/>
      <c r="J513" s="415"/>
      <c r="K513" s="388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330"/>
      <c r="B514" s="331"/>
      <c r="C514" s="332"/>
      <c r="D514" s="332"/>
      <c r="E514" s="331"/>
      <c r="F514" s="331"/>
      <c r="G514" s="331"/>
      <c r="H514" s="331"/>
      <c r="I514" s="331"/>
      <c r="J514" s="331"/>
      <c r="K514" s="388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43.5" customHeight="1" x14ac:dyDescent="0.2">
      <c r="A515" s="152" t="s">
        <v>325</v>
      </c>
      <c r="B515" s="152"/>
      <c r="C515" s="152"/>
      <c r="D515" s="152"/>
      <c r="E515" s="152"/>
      <c r="F515" s="152"/>
      <c r="G515" s="152"/>
      <c r="H515" s="152"/>
      <c r="I515" s="152"/>
      <c r="J515" s="152"/>
      <c r="K515" s="152"/>
      <c r="L515" s="480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30" customHeight="1" x14ac:dyDescent="0.2">
      <c r="A516" s="395"/>
      <c r="B516" s="395"/>
      <c r="C516" s="395"/>
      <c r="D516" s="395"/>
      <c r="E516" s="395"/>
      <c r="F516" s="395"/>
      <c r="G516" s="395"/>
      <c r="H516" s="395"/>
      <c r="I516" s="395"/>
      <c r="J516" s="395"/>
      <c r="K516" s="39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18" customHeight="1" thickBot="1" x14ac:dyDescent="0.25">
      <c r="A517" s="330"/>
      <c r="B517" s="331"/>
      <c r="C517" s="332"/>
      <c r="D517" s="332"/>
      <c r="E517" s="331"/>
      <c r="F517" s="396"/>
      <c r="G517" s="331"/>
      <c r="H517" s="331"/>
      <c r="I517" s="331"/>
      <c r="J517" s="331"/>
      <c r="K517" s="388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029" t="s">
        <v>1924</v>
      </c>
      <c r="B518" s="1029"/>
      <c r="C518" s="1029"/>
      <c r="D518" s="893"/>
      <c r="E518" s="894" t="str">
        <f>IF(ISBLANK('SOC9'!E7),"-",'SOC9'!E7)</f>
        <v/>
      </c>
      <c r="F518" s="895" t="str">
        <f>IF(LEN('SOC9'!D7)&gt;0,"(" &amp; 'SOC9'!D7 &amp; ")", "-")</f>
        <v>-</v>
      </c>
      <c r="G518" s="331"/>
      <c r="H518" s="331"/>
      <c r="I518" s="331"/>
      <c r="J518" s="331"/>
      <c r="K518" s="388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008" t="s">
        <v>1908</v>
      </c>
      <c r="B519" s="1008"/>
      <c r="C519" s="1008"/>
      <c r="D519" s="846"/>
      <c r="E519" s="334" t="str">
        <f>IF(ISBLANK('SOC3'!B4),"-",'SOC3'!B4)</f>
        <v>-</v>
      </c>
      <c r="F519" s="335" t="str">
        <f>IF(LEN('SOC3'!C4)&gt;0,"(" &amp; 'SOC3'!C4 &amp; ")", "-")</f>
        <v>-</v>
      </c>
      <c r="I519" s="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008" t="s">
        <v>1915</v>
      </c>
      <c r="B520" s="1008"/>
      <c r="C520" s="1008"/>
      <c r="D520" s="846"/>
      <c r="E520" s="426" t="str">
        <f>IF(ISBLANK('SOC3'!B5),"-",'SOC3'!B5)</f>
        <v>-</v>
      </c>
      <c r="F520" s="335" t="str">
        <f>IF(LEN('SOC3'!C5)&gt;0,"(" &amp; 'SOC3'!C5 &amp; ")", "-")</f>
        <v>-</v>
      </c>
      <c r="I520" s="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011" t="s">
        <v>1916</v>
      </c>
      <c r="B521" s="1011"/>
      <c r="C521" s="1011"/>
      <c r="D521" s="848"/>
      <c r="E521" s="425" t="str">
        <f>IF(ISBLANK('SOC3'!B6),"-",'SOC3'!B6)</f>
        <v>-</v>
      </c>
      <c r="F521" s="366" t="str">
        <f>IF(LEN('SOC3'!C6)&gt;0,"(" &amp; 'SOC3'!C6 &amp; ")", "-")</f>
        <v>-</v>
      </c>
      <c r="I521" s="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002" t="s">
        <v>1917</v>
      </c>
      <c r="B522" s="1002"/>
      <c r="C522" s="1002"/>
      <c r="D522" s="842"/>
      <c r="E522" s="428" t="str">
        <f>IF(ISBLANK('SOC3'!B7),"-",'SOC3'!B7)</f>
        <v>-</v>
      </c>
      <c r="F522" s="363" t="str">
        <f>IF(LEN('SOC3'!C7)&gt;0,"(" &amp; 'SOC3'!C7 &amp; ")", "-")</f>
        <v>-</v>
      </c>
      <c r="I522" s="5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24.95" customHeight="1" x14ac:dyDescent="0.2">
      <c r="A523" s="1010" t="s">
        <v>1909</v>
      </c>
      <c r="B523" s="1010"/>
      <c r="C523" s="1010"/>
      <c r="D523" s="847"/>
      <c r="E523" s="334" t="str">
        <f>IF(ISBLANK('SOC3'!B8),"-",'SOC3'!B8)</f>
        <v>-</v>
      </c>
      <c r="F523" s="335" t="str">
        <f>IF(LEN('SOC3'!C8)&gt;0,"(" &amp; 'SOC3'!C8 &amp; ")", "-")</f>
        <v>-</v>
      </c>
      <c r="I523" s="5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" customFormat="1" ht="39.950000000000003" customHeight="1" x14ac:dyDescent="0.2">
      <c r="A524" s="1006" t="s">
        <v>1911</v>
      </c>
      <c r="B524" s="1006"/>
      <c r="C524" s="1006"/>
      <c r="D524" s="844"/>
      <c r="E524" s="365" t="str">
        <f>IF(ISBLANK('SOC3'!B9),"-",'SOC3'!B9)</f>
        <v>-</v>
      </c>
      <c r="F524" s="366" t="str">
        <f>IF(LEN('SOC3'!C9)&gt;0,"(" &amp; 'SOC3'!C9 &amp; ")", "-")</f>
        <v>-</v>
      </c>
      <c r="I524" s="5"/>
      <c r="J524" s="5"/>
      <c r="L524" s="9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12"/>
    </row>
    <row r="525" spans="1:26" s="2" customFormat="1" ht="39.950000000000003" customHeight="1" thickBot="1" x14ac:dyDescent="0.25">
      <c r="A525" s="1004" t="s">
        <v>1920</v>
      </c>
      <c r="B525" s="1004"/>
      <c r="C525" s="1004"/>
      <c r="D525" s="892"/>
      <c r="E525" s="866" t="str">
        <f>IF(ISBLANK('SOC3'!B10),"-",'SOC3'!B10)</f>
        <v>-</v>
      </c>
      <c r="F525" s="860" t="str">
        <f>IF(LEN('SOC3'!C10)&gt;0,"(" &amp; 'SOC3'!C10 &amp; ")", "-")</f>
        <v>-</v>
      </c>
      <c r="I525" s="5"/>
      <c r="J525" s="5"/>
      <c r="L525" s="9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12"/>
    </row>
    <row r="526" spans="1:26" s="2" customFormat="1" ht="24.95" customHeight="1" x14ac:dyDescent="0.2">
      <c r="A526" s="1009"/>
      <c r="B526" s="1009"/>
      <c r="C526" s="1009"/>
      <c r="D526" s="257"/>
      <c r="E526" s="158"/>
      <c r="F526" s="335"/>
      <c r="G526" s="5"/>
      <c r="H526" s="5"/>
      <c r="I526" s="5"/>
      <c r="J526" s="5"/>
      <c r="L526" s="9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12"/>
    </row>
    <row r="527" spans="1:26" s="2" customFormat="1" ht="24.95" customHeight="1" x14ac:dyDescent="0.2">
      <c r="A527" s="398"/>
      <c r="B527" s="398"/>
      <c r="C527" s="398"/>
      <c r="D527" s="257"/>
      <c r="E527" s="158"/>
      <c r="F527" s="335"/>
      <c r="G527" s="5"/>
      <c r="H527" s="5"/>
      <c r="I527" s="5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398"/>
      <c r="B528" s="398"/>
      <c r="C528" s="398"/>
      <c r="D528" s="257"/>
      <c r="E528" s="158"/>
      <c r="F528" s="335"/>
      <c r="G528" s="5"/>
      <c r="H528" s="5"/>
      <c r="I528" s="5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398"/>
      <c r="B529" s="398"/>
      <c r="C529" s="398"/>
      <c r="D529" s="257"/>
      <c r="E529" s="158"/>
      <c r="F529" s="335"/>
      <c r="G529" s="5"/>
      <c r="H529" s="5"/>
      <c r="I529" s="5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24.95" customHeight="1" x14ac:dyDescent="0.2">
      <c r="A530" s="329"/>
      <c r="B530" s="256"/>
      <c r="C530" s="257"/>
      <c r="D530" s="257"/>
      <c r="E530" s="256"/>
      <c r="F530" s="256"/>
      <c r="G530" s="331"/>
      <c r="H530" s="331"/>
      <c r="I530" s="331"/>
      <c r="J530" s="331"/>
      <c r="K530" s="388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24.95" customHeight="1" x14ac:dyDescent="0.2">
      <c r="A531" s="329"/>
      <c r="B531" s="256"/>
      <c r="C531" s="257"/>
      <c r="D531" s="257"/>
      <c r="E531" s="256"/>
      <c r="F531" s="256"/>
      <c r="G531" s="5"/>
      <c r="H531" s="5"/>
      <c r="I531" s="5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45"/>
      <c r="B532" s="5"/>
      <c r="C532" s="3"/>
      <c r="D532" s="3"/>
      <c r="E532" s="5"/>
      <c r="F532" s="5"/>
      <c r="G532" s="5"/>
      <c r="H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43.5" customHeight="1" x14ac:dyDescent="0.2">
      <c r="A533" s="152" t="s">
        <v>349</v>
      </c>
      <c r="B533" s="152"/>
      <c r="C533" s="152"/>
      <c r="D533" s="152"/>
      <c r="E533" s="152"/>
      <c r="F533" s="152"/>
      <c r="G533" s="152"/>
      <c r="H533" s="152"/>
      <c r="I533" s="152"/>
      <c r="J533" s="152"/>
      <c r="K533" s="152"/>
      <c r="L533" s="480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30" customHeight="1" x14ac:dyDescent="0.2">
      <c r="A534" s="395"/>
      <c r="B534" s="395"/>
      <c r="C534" s="395"/>
      <c r="D534" s="395"/>
      <c r="E534" s="395"/>
      <c r="F534" s="395"/>
      <c r="G534" s="395"/>
      <c r="H534" s="395"/>
      <c r="I534" s="395"/>
      <c r="J534" s="395"/>
      <c r="K534" s="395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18" customHeight="1" thickBot="1" x14ac:dyDescent="0.25">
      <c r="A535" s="330"/>
      <c r="B535" s="331"/>
      <c r="C535" s="332"/>
      <c r="D535" s="332"/>
      <c r="E535" s="331"/>
      <c r="F535" s="331"/>
      <c r="G535" s="331"/>
      <c r="H535" s="331"/>
      <c r="I535" s="331"/>
      <c r="J535" s="331"/>
      <c r="K535" s="388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1003" t="s">
        <v>1919</v>
      </c>
      <c r="B536" s="1003"/>
      <c r="C536" s="1003"/>
      <c r="D536" s="890"/>
      <c r="E536" s="576" t="str">
        <f>IF(ISBLANK('SOC5'!B4),"-",'SOC5'!B4)</f>
        <v>-</v>
      </c>
      <c r="F536" s="858" t="str">
        <f>IF(LEN('SOC5'!C4)&gt;0,"(" &amp; 'SOC5'!C4 &amp; ")", "-")</f>
        <v>-</v>
      </c>
      <c r="I536" s="5"/>
      <c r="J536" s="5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39.950000000000003" customHeight="1" x14ac:dyDescent="0.2">
      <c r="A537" s="1007" t="s">
        <v>1921</v>
      </c>
      <c r="B537" s="1007"/>
      <c r="C537" s="1007"/>
      <c r="D537" s="845"/>
      <c r="E537" s="428" t="str">
        <f>IF(ISBLANK('SOC5'!B5),"-",'SOC5'!B5)</f>
        <v>-</v>
      </c>
      <c r="F537" s="363" t="str">
        <f>IF(LEN('SOC5'!C5)&gt;0,"(" &amp; 'SOC5'!C5 &amp; ")", "-")</f>
        <v>-</v>
      </c>
      <c r="I537" s="5"/>
      <c r="J537" s="5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1006" t="s">
        <v>1910</v>
      </c>
      <c r="B538" s="1006"/>
      <c r="C538" s="1006"/>
      <c r="D538" s="844"/>
      <c r="E538" s="365">
        <f>IF(ISBLANK('SOC5'!B6),"-",'SOC5'!B6)</f>
        <v>667</v>
      </c>
      <c r="F538" s="366" t="str">
        <f>IF(LEN('SOC5'!C6)&gt;0,"(" &amp; 'SOC5'!C6 &amp; ")", "-")</f>
        <v>(2019)</v>
      </c>
      <c r="I538" s="5"/>
      <c r="J538" s="5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39.950000000000003" customHeight="1" x14ac:dyDescent="0.2">
      <c r="A539" s="1007" t="s">
        <v>1918</v>
      </c>
      <c r="B539" s="1007"/>
      <c r="C539" s="1007"/>
      <c r="D539" s="845"/>
      <c r="E539" s="428">
        <f>IF(ISBLANK('SOC5'!B7),"-",'SOC5'!B7)</f>
        <v>11.6</v>
      </c>
      <c r="F539" s="363" t="str">
        <f>IF(LEN('SOC5'!C7)&gt;0,"(" &amp; 'SOC5'!C7 &amp; ")", "-")</f>
        <v>(2019)</v>
      </c>
      <c r="I539" s="5"/>
      <c r="J539" s="5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1006" t="s">
        <v>1913</v>
      </c>
      <c r="B540" s="1006"/>
      <c r="C540" s="1006"/>
      <c r="D540" s="844"/>
      <c r="E540" s="365">
        <f>IF(ISBLANK('SOC5'!B8),"-",'SOC5'!B8)</f>
        <v>236</v>
      </c>
      <c r="F540" s="366" t="str">
        <f>IF(LEN('SOC5'!C8)&gt;0,"(" &amp; 'SOC5'!C8 &amp; ")", "-")</f>
        <v>(2019)</v>
      </c>
      <c r="I540" s="5"/>
      <c r="J540" s="5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39.950000000000003" customHeight="1" x14ac:dyDescent="0.2">
      <c r="A541" s="1007" t="s">
        <v>1923</v>
      </c>
      <c r="B541" s="1007"/>
      <c r="C541" s="1007"/>
      <c r="D541" s="845"/>
      <c r="E541" s="428">
        <f>IF(ISBLANK('SOC5'!B9),"-",'SOC5'!B9)</f>
        <v>4.0999999999999996</v>
      </c>
      <c r="F541" s="363" t="str">
        <f>IF(LEN('SOC5'!C9)&gt;0,"(" &amp; 'SOC5'!C9 &amp; ")", "-")</f>
        <v>(2019)</v>
      </c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24.95" customHeight="1" x14ac:dyDescent="0.2">
      <c r="A542" s="1010" t="s">
        <v>1912</v>
      </c>
      <c r="B542" s="1010"/>
      <c r="C542" s="1010"/>
      <c r="D542" s="847"/>
      <c r="E542" s="334" t="str">
        <f>IF('SOC6'!E7&gt;0,'SOC6'!E7,"-")</f>
        <v>-</v>
      </c>
      <c r="F542" s="335" t="str">
        <f>IF('SOC6'!E7&gt;0,"(" &amp; 'SOC6'!A7 &amp; ")", "-")</f>
        <v>-</v>
      </c>
      <c r="I542" s="5"/>
      <c r="J542" s="5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24.95" customHeight="1" x14ac:dyDescent="0.2">
      <c r="A543" s="1010" t="s">
        <v>1914</v>
      </c>
      <c r="B543" s="1010"/>
      <c r="C543" s="1010"/>
      <c r="D543" s="847"/>
      <c r="E543" s="334" t="str">
        <f>IF(ISBLANK('SOC5'!B11),"-",'SOC5'!B11)</f>
        <v>-</v>
      </c>
      <c r="F543" s="335" t="str">
        <f>IF(LEN('SOC5'!C11)&gt;0,"(" &amp; 'SOC5'!C11 &amp; ")", "-")</f>
        <v>-</v>
      </c>
      <c r="I543" s="5"/>
      <c r="J543" s="5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39.950000000000003" customHeight="1" thickBot="1" x14ac:dyDescent="0.25">
      <c r="A544" s="1004" t="s">
        <v>1922</v>
      </c>
      <c r="B544" s="1004"/>
      <c r="C544" s="1004"/>
      <c r="D544" s="892"/>
      <c r="E544" s="866" t="str">
        <f>IF(ISBLANK('SOC5'!B12),"-",'SOC5'!B12)</f>
        <v>-</v>
      </c>
      <c r="F544" s="860" t="str">
        <f>IF(LEN('SOC5'!C12)&gt;0,"(" &amp; 'SOC5'!C12 &amp; ")", "-")</f>
        <v>-</v>
      </c>
      <c r="I544" s="5"/>
      <c r="J544" s="5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330"/>
      <c r="B545" s="331"/>
      <c r="C545" s="332"/>
      <c r="D545" s="332"/>
      <c r="E545" s="331"/>
      <c r="F545" s="331"/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330"/>
      <c r="B546" s="331"/>
      <c r="C546" s="332"/>
      <c r="D546" s="332"/>
      <c r="E546" s="331"/>
      <c r="F546" s="331"/>
      <c r="G546" s="5"/>
      <c r="H546" s="5"/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45"/>
      <c r="B547" s="5"/>
      <c r="C547" s="3"/>
      <c r="D547" s="3"/>
      <c r="E547" s="5"/>
      <c r="F547" s="5"/>
      <c r="G547" s="5"/>
      <c r="H547" s="5"/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45"/>
      <c r="B548" s="5"/>
      <c r="C548" s="3"/>
      <c r="D548" s="3"/>
      <c r="E548" s="5"/>
      <c r="F548" s="5"/>
      <c r="G548" s="5"/>
      <c r="H548" s="5"/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45"/>
      <c r="B549" s="5"/>
      <c r="C549" s="3"/>
      <c r="D549" s="3"/>
      <c r="E549" s="5"/>
      <c r="F549" s="5"/>
      <c r="G549" s="5"/>
      <c r="H549" s="5"/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15" customHeight="1" x14ac:dyDescent="0.2">
      <c r="A550" s="45"/>
      <c r="B550" s="5"/>
      <c r="C550" s="3"/>
      <c r="D550" s="3"/>
      <c r="E550" s="5"/>
      <c r="F550" s="5"/>
      <c r="G550" s="5"/>
      <c r="H550" s="5"/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15" customHeight="1" x14ac:dyDescent="0.2">
      <c r="A551" s="45"/>
      <c r="B551" s="5"/>
      <c r="C551" s="3"/>
      <c r="D551" s="3"/>
      <c r="E551" s="5"/>
      <c r="F551" s="5"/>
      <c r="G551" s="5"/>
      <c r="H551" s="5"/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45"/>
      <c r="B552" s="5"/>
      <c r="C552" s="3"/>
      <c r="D552" s="3"/>
      <c r="E552" s="5"/>
      <c r="F552" s="5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45"/>
      <c r="B553" s="5"/>
      <c r="C553" s="3"/>
      <c r="D553" s="3"/>
      <c r="E553" s="5"/>
      <c r="F553" s="5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45"/>
      <c r="B554" s="5"/>
      <c r="C554" s="3"/>
      <c r="D554" s="3"/>
      <c r="E554" s="5"/>
      <c r="F554" s="5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45"/>
      <c r="B555" s="5"/>
      <c r="C555" s="3"/>
      <c r="D555" s="3"/>
      <c r="E555" s="5"/>
      <c r="F555" s="5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45"/>
      <c r="B556" s="5"/>
      <c r="C556" s="3"/>
      <c r="D556" s="3"/>
      <c r="E556" s="5"/>
      <c r="F556" s="5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45"/>
      <c r="B557" s="5"/>
      <c r="C557" s="3"/>
      <c r="D557" s="3"/>
      <c r="E557" s="5"/>
      <c r="F557" s="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45"/>
      <c r="B558" s="5"/>
      <c r="C558" s="3"/>
      <c r="D558" s="3"/>
      <c r="E558" s="5"/>
      <c r="F558" s="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I560" s="5"/>
      <c r="J560" s="5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24.95" customHeight="1" x14ac:dyDescent="0.2">
      <c r="A561" s="45"/>
      <c r="B561" s="5"/>
      <c r="C561" s="3"/>
      <c r="D561" s="3"/>
      <c r="E561" s="5"/>
      <c r="F561" s="5"/>
      <c r="G561" s="5"/>
      <c r="H561" s="5"/>
      <c r="I561" s="5"/>
      <c r="J561" s="5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24.95" customHeight="1" x14ac:dyDescent="0.2">
      <c r="A562" s="45"/>
      <c r="B562" s="5"/>
      <c r="C562" s="3"/>
      <c r="D562" s="3"/>
      <c r="E562" s="5"/>
      <c r="F562" s="5"/>
      <c r="G562" s="5"/>
      <c r="H562" s="5"/>
      <c r="I562" s="5"/>
      <c r="J562" s="5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6"/>
      <c r="B563" s="5"/>
      <c r="C563" s="3"/>
      <c r="D563" s="3"/>
      <c r="E563" s="5"/>
      <c r="F563" s="5"/>
      <c r="G563" s="6"/>
      <c r="H563" s="5"/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6"/>
      <c r="B564" s="5"/>
      <c r="C564" s="3"/>
      <c r="D564" s="3"/>
      <c r="E564" s="5"/>
      <c r="F564" s="5"/>
      <c r="G564" s="6"/>
      <c r="H564" s="5"/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6"/>
      <c r="B565" s="5"/>
      <c r="C565" s="3"/>
      <c r="D565" s="3"/>
      <c r="E565" s="5"/>
      <c r="F565" s="5"/>
      <c r="G565" s="6"/>
      <c r="H565" s="5"/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45"/>
      <c r="B566" s="5"/>
      <c r="C566" s="3"/>
      <c r="D566" s="3"/>
      <c r="E566" s="5"/>
      <c r="F566" s="5"/>
      <c r="G566" s="5"/>
      <c r="H566" s="5"/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43.5" customHeight="1" x14ac:dyDescent="0.2">
      <c r="A567" s="152" t="s">
        <v>378</v>
      </c>
      <c r="B567" s="152"/>
      <c r="C567" s="152"/>
      <c r="D567" s="152"/>
      <c r="E567" s="152"/>
      <c r="F567" s="152"/>
      <c r="G567" s="152"/>
      <c r="H567" s="152"/>
      <c r="I567" s="152"/>
      <c r="J567" s="152"/>
      <c r="K567" s="152"/>
      <c r="L567" s="480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0" customHeight="1" x14ac:dyDescent="0.2">
      <c r="A568" s="395"/>
      <c r="B568" s="395"/>
      <c r="C568" s="395"/>
      <c r="D568" s="395"/>
      <c r="E568" s="395"/>
      <c r="F568" s="395"/>
      <c r="G568" s="395"/>
      <c r="H568" s="395"/>
      <c r="I568" s="395"/>
      <c r="J568" s="395"/>
      <c r="K568" s="395"/>
      <c r="L568" s="352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18" customHeight="1" thickBot="1" x14ac:dyDescent="0.25">
      <c r="A569" s="330"/>
      <c r="B569" s="331"/>
      <c r="C569" s="332"/>
      <c r="D569" s="332"/>
      <c r="E569" s="331"/>
      <c r="F569" s="331"/>
      <c r="G569" s="331"/>
      <c r="H569" s="331"/>
      <c r="I569" s="331"/>
      <c r="J569" s="331"/>
      <c r="K569" s="388"/>
      <c r="L569" s="352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017" t="s">
        <v>1303</v>
      </c>
      <c r="B570" s="1017"/>
      <c r="C570" s="1017"/>
      <c r="D570" s="896"/>
      <c r="E570" s="576" t="str">
        <f>IF(ISBLANK('SOC7'!B5),"-",'SOC7'!B5)</f>
        <v>-</v>
      </c>
      <c r="F570" s="858" t="str">
        <f>IF(LEN('SOC7'!C5)&gt;0,"(" &amp; 'SOC7'!C5 &amp; ")", "-")</f>
        <v>-</v>
      </c>
      <c r="G570" s="5"/>
      <c r="H570" s="5"/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24.95" customHeight="1" x14ac:dyDescent="0.2">
      <c r="A571" s="1002" t="s">
        <v>1304</v>
      </c>
      <c r="B571" s="1002"/>
      <c r="C571" s="1002"/>
      <c r="D571" s="842"/>
      <c r="E571" s="362" t="str">
        <f>IF(ISBLANK('SOC7'!B6),"-",'SOC7'!B6)</f>
        <v>-</v>
      </c>
      <c r="F571" s="363" t="str">
        <f>IF(LEN('SOC7'!C6)&gt;0,"(" &amp; 'SOC7'!C6 &amp; ")", "-")</f>
        <v>-</v>
      </c>
      <c r="G571" s="5"/>
      <c r="H571" s="5"/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1011" t="s">
        <v>502</v>
      </c>
      <c r="B572" s="1011"/>
      <c r="C572" s="1011"/>
      <c r="D572" s="848"/>
      <c r="E572" s="365" t="str">
        <f>IF(ISBLANK('SOC7'!B9),"-",'SOC7'!B9)</f>
        <v>-</v>
      </c>
      <c r="F572" s="366" t="str">
        <f>IF(LEN('SOC7'!C9)&gt;0,"(" &amp; 'SOC7'!C9 &amp; ")", "-")</f>
        <v>-</v>
      </c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thickBot="1" x14ac:dyDescent="0.25">
      <c r="A573" s="1012" t="s">
        <v>916</v>
      </c>
      <c r="B573" s="1012"/>
      <c r="C573" s="1012"/>
      <c r="D573" s="897"/>
      <c r="E573" s="484" t="str">
        <f>IF(ISBLANK('SOC7'!B10),"-",'SOC7'!B10)</f>
        <v>-</v>
      </c>
      <c r="F573" s="860" t="str">
        <f>IF(LEN('SOC7'!C10)&gt;0,"(" &amp; 'SOC7'!C10 &amp; ")", "-")</f>
        <v>-</v>
      </c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333"/>
      <c r="B574" s="333"/>
      <c r="C574" s="333"/>
      <c r="D574" s="333"/>
      <c r="E574" s="334"/>
      <c r="F574" s="33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333"/>
      <c r="B575" s="333"/>
      <c r="C575" s="333"/>
      <c r="D575" s="333"/>
      <c r="E575" s="334"/>
      <c r="F575" s="33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333"/>
      <c r="B576" s="333"/>
      <c r="C576" s="333"/>
      <c r="D576" s="333"/>
      <c r="E576" s="334"/>
      <c r="F576" s="33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330"/>
      <c r="B577" s="331"/>
      <c r="C577" s="332"/>
      <c r="D577" s="332"/>
      <c r="E577" s="331"/>
      <c r="F577" s="331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352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6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6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6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6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6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6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6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6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6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6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45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45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45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6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6">
      <c r="A594" s="495" t="s">
        <v>1012</v>
      </c>
      <c r="B594" s="494"/>
      <c r="C594" s="494"/>
      <c r="D594" s="494"/>
      <c r="E594" s="494"/>
      <c r="F594" s="494"/>
      <c r="G594" s="494"/>
      <c r="H594" s="494"/>
      <c r="I594" s="494"/>
      <c r="J594" s="494"/>
      <c r="K594" s="494"/>
      <c r="L594" s="480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45"/>
      <c r="B595" s="5"/>
      <c r="C595" s="3"/>
      <c r="D595" s="3"/>
      <c r="E595" s="5"/>
      <c r="F595" s="5"/>
      <c r="G595" s="6"/>
      <c r="H595" s="5"/>
      <c r="I595" s="5"/>
      <c r="J595" s="5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45"/>
      <c r="B596" s="5"/>
      <c r="C596" s="3"/>
      <c r="D596" s="3"/>
      <c r="E596" s="5"/>
      <c r="F596" s="5"/>
      <c r="G596" s="6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39.950000000000003" customHeight="1" x14ac:dyDescent="0.2">
      <c r="A597" s="1003" t="s">
        <v>957</v>
      </c>
      <c r="B597" s="1003"/>
      <c r="C597" s="1003"/>
      <c r="D597" s="890"/>
      <c r="E597" s="865" t="str">
        <f>IF(ISBLANK(IZBORI!B4),"-",IZBORI!B4)</f>
        <v>-</v>
      </c>
      <c r="F597" s="858" t="str">
        <f>IF(LEN(IZBORI!C4)&gt;0,"(" &amp; IZBORI!C4 &amp; ")", "-")</f>
        <v>-</v>
      </c>
      <c r="G597" s="6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thickBot="1" x14ac:dyDescent="0.25">
      <c r="A598" s="1004" t="s">
        <v>2352</v>
      </c>
      <c r="B598" s="1004"/>
      <c r="C598" s="1004"/>
      <c r="D598" s="892"/>
      <c r="E598" s="866" t="str">
        <f>IF(ISBLANK(IZBORI!B5),"-",IZBORI!B5)</f>
        <v>-</v>
      </c>
      <c r="F598" s="860" t="str">
        <f>IF(LEN(IZBORI!C5)&gt;0,"(" &amp; IZBORI!C5 &amp; ")", "-")</f>
        <v>-</v>
      </c>
      <c r="G598" s="6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45"/>
      <c r="B599" s="5"/>
      <c r="C599" s="3"/>
      <c r="D599" s="3"/>
      <c r="E599" s="5"/>
      <c r="F599" s="5"/>
      <c r="G599" s="6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45"/>
      <c r="B600" s="5"/>
      <c r="C600" s="3"/>
      <c r="D600" s="3"/>
      <c r="E600" s="5"/>
      <c r="F600" s="5"/>
      <c r="G600" s="6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45"/>
      <c r="B601" s="5"/>
      <c r="C601" s="3"/>
      <c r="D601" s="3"/>
      <c r="E601" s="5"/>
      <c r="F601" s="5"/>
      <c r="G601" s="6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45"/>
      <c r="B602" s="5"/>
      <c r="C602" s="3"/>
      <c r="D602" s="3"/>
      <c r="E602" s="5"/>
      <c r="F602" s="5"/>
      <c r="G602" s="6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45"/>
      <c r="B603" s="5"/>
      <c r="C603" s="3"/>
      <c r="D603" s="3"/>
      <c r="E603" s="5"/>
      <c r="F603" s="5"/>
      <c r="G603" s="6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6"/>
      <c r="H604" s="5"/>
      <c r="I604" s="5"/>
      <c r="J604" s="5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88.5" customHeight="1" x14ac:dyDescent="0.6">
      <c r="A605" s="495" t="s">
        <v>1010</v>
      </c>
      <c r="B605" s="494"/>
      <c r="C605" s="494"/>
      <c r="D605" s="494"/>
      <c r="E605" s="494"/>
      <c r="F605" s="494"/>
      <c r="G605" s="494"/>
      <c r="H605" s="494"/>
      <c r="I605" s="494"/>
      <c r="J605" s="494"/>
      <c r="K605" s="494"/>
      <c r="L605" s="480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30" customHeight="1" x14ac:dyDescent="0.2">
      <c r="A606" s="404"/>
      <c r="B606" s="395"/>
      <c r="C606" s="395"/>
      <c r="D606" s="395"/>
      <c r="E606" s="395"/>
      <c r="F606" s="395"/>
      <c r="G606" s="395"/>
      <c r="H606" s="395"/>
      <c r="I606" s="395"/>
      <c r="J606" s="395"/>
      <c r="K606" s="39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18" customHeight="1" thickBot="1" x14ac:dyDescent="0.25">
      <c r="A607" s="330"/>
      <c r="B607" s="331"/>
      <c r="C607" s="332"/>
      <c r="D607" s="332"/>
      <c r="E607" s="331"/>
      <c r="F607" s="331"/>
      <c r="G607" s="331"/>
      <c r="H607" s="331"/>
      <c r="I607" s="331"/>
      <c r="J607" s="331"/>
      <c r="K607" s="388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39.950000000000003" customHeight="1" x14ac:dyDescent="0.2">
      <c r="A608" s="1003" t="s">
        <v>1369</v>
      </c>
      <c r="B608" s="1003"/>
      <c r="C608" s="1003"/>
      <c r="D608" s="890"/>
      <c r="E608" s="576">
        <f>IF(ISBLANK(PRAV1!B4),"-",PRAV1!B4)</f>
        <v>4</v>
      </c>
      <c r="F608" s="858" t="str">
        <f>IF(LEN(PRAV1!C4)&gt;0,"(" &amp; PRAV1!C4 &amp; ")", "-")</f>
        <v>(2019)</v>
      </c>
      <c r="G608" s="331"/>
      <c r="H608" s="331"/>
      <c r="I608" s="331"/>
      <c r="J608" s="331"/>
      <c r="K608" s="388"/>
      <c r="L608" s="352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1010" t="s">
        <v>390</v>
      </c>
      <c r="B609" s="1010"/>
      <c r="C609" s="1010"/>
      <c r="D609" s="847"/>
      <c r="E609" s="334">
        <f>IF(ISBLANK(PRAV1!B5),"-",PRAV1!B5)</f>
        <v>47</v>
      </c>
      <c r="F609" s="335" t="str">
        <f>IF(LEN(PRAV1!C5)&gt;0,"(" &amp; PRAV1!C5 &amp; ")", "-")</f>
        <v>(2019)</v>
      </c>
      <c r="G609" s="331"/>
      <c r="H609" s="331"/>
      <c r="I609" s="331"/>
      <c r="J609" s="331"/>
      <c r="K609" s="388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39.950000000000003" customHeight="1" thickBot="1" x14ac:dyDescent="0.25">
      <c r="A610" s="1004" t="s">
        <v>907</v>
      </c>
      <c r="B610" s="1004"/>
      <c r="C610" s="1004"/>
      <c r="D610" s="892"/>
      <c r="E610" s="484">
        <f>IF(ISBLANK(PRAV1!B6),"-",PRAV1!B6)</f>
        <v>6</v>
      </c>
      <c r="F610" s="860" t="str">
        <f>IF(LEN(PRAV1!C6)&gt;0,"(" &amp; PRAV1!C6 &amp; ")", "-")</f>
        <v>(2019)</v>
      </c>
      <c r="G610" s="331"/>
      <c r="H610" s="331"/>
      <c r="I610" s="331"/>
      <c r="J610" s="331"/>
      <c r="K610" s="388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329"/>
      <c r="B611" s="256"/>
      <c r="C611" s="257"/>
      <c r="D611" s="257"/>
      <c r="E611" s="256"/>
      <c r="F611" s="256"/>
      <c r="G611" s="331"/>
      <c r="H611" s="331"/>
      <c r="I611" s="331"/>
      <c r="J611" s="331"/>
      <c r="K611" s="388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329"/>
      <c r="B612" s="256"/>
      <c r="C612" s="257"/>
      <c r="D612" s="257"/>
      <c r="E612" s="256"/>
      <c r="F612" s="256"/>
      <c r="G612" s="331"/>
      <c r="H612" s="331"/>
      <c r="I612" s="331"/>
      <c r="J612" s="331"/>
      <c r="K612" s="388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330"/>
      <c r="B613" s="331"/>
      <c r="C613" s="332"/>
      <c r="D613" s="332"/>
      <c r="E613" s="331"/>
      <c r="F613" s="331"/>
      <c r="G613" s="331"/>
      <c r="H613" s="331"/>
      <c r="I613" s="331"/>
      <c r="J613" s="331"/>
      <c r="K613" s="388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330"/>
      <c r="B614" s="331"/>
      <c r="C614" s="332"/>
      <c r="D614" s="332"/>
      <c r="E614" s="331"/>
      <c r="F614" s="331"/>
      <c r="G614" s="331"/>
      <c r="H614" s="331"/>
      <c r="I614" s="331"/>
      <c r="J614" s="331"/>
      <c r="K614" s="388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330"/>
      <c r="B615" s="331"/>
      <c r="C615" s="332"/>
      <c r="D615" s="332"/>
      <c r="E615" s="331"/>
      <c r="F615" s="331"/>
      <c r="G615" s="331"/>
      <c r="H615" s="331"/>
      <c r="I615" s="331"/>
      <c r="J615" s="331"/>
      <c r="K615" s="388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330"/>
      <c r="B616" s="331"/>
      <c r="C616" s="332"/>
      <c r="D616" s="332"/>
      <c r="E616" s="331"/>
      <c r="F616" s="331"/>
      <c r="G616" s="331"/>
      <c r="H616" s="331"/>
      <c r="I616" s="331"/>
      <c r="J616" s="331"/>
      <c r="K616" s="388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330"/>
      <c r="B617" s="331"/>
      <c r="C617" s="332"/>
      <c r="D617" s="332"/>
      <c r="E617" s="331"/>
      <c r="F617" s="331"/>
      <c r="G617" s="415"/>
      <c r="H617" s="331"/>
      <c r="I617" s="331"/>
      <c r="J617" s="331"/>
      <c r="K617" s="388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4" customFormat="1" ht="43.5" customHeight="1" x14ac:dyDescent="0.6">
      <c r="A618" s="489" t="s">
        <v>1013</v>
      </c>
      <c r="B618" s="490"/>
      <c r="C618" s="491"/>
      <c r="D618" s="491"/>
      <c r="E618" s="490"/>
      <c r="F618" s="490"/>
      <c r="G618" s="490"/>
      <c r="H618" s="490"/>
      <c r="I618" s="490"/>
      <c r="J618" s="490"/>
      <c r="K618" s="490"/>
      <c r="L618" s="331"/>
      <c r="Z618" s="25"/>
    </row>
    <row r="619" spans="1:26" s="24" customFormat="1" ht="30" customHeight="1" x14ac:dyDescent="0.4">
      <c r="A619" s="356"/>
      <c r="B619" s="385"/>
      <c r="C619" s="386"/>
      <c r="D619" s="386"/>
      <c r="E619" s="385"/>
      <c r="F619" s="385"/>
      <c r="G619" s="385"/>
      <c r="H619" s="385"/>
      <c r="I619" s="385"/>
      <c r="J619" s="385"/>
      <c r="K619" s="385"/>
      <c r="Z619" s="25"/>
    </row>
    <row r="620" spans="1:26" s="2" customFormat="1" ht="18" customHeight="1" thickBot="1" x14ac:dyDescent="0.25">
      <c r="A620" s="330"/>
      <c r="B620" s="331"/>
      <c r="C620" s="332"/>
      <c r="D620" s="332"/>
      <c r="E620" s="331"/>
      <c r="F620" s="331"/>
      <c r="G620" s="331"/>
      <c r="H620" s="331"/>
      <c r="I620" s="331"/>
      <c r="J620" s="331"/>
      <c r="K620" s="388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1017" t="s">
        <v>1640</v>
      </c>
      <c r="B621" s="1017"/>
      <c r="C621" s="1017"/>
      <c r="D621" s="896"/>
      <c r="E621" s="576" t="str">
        <f>IF(ISBLANK(SAOBINFR1!B4),"-",SAOBINFR1!B4)</f>
        <v>-</v>
      </c>
      <c r="F621" s="858" t="str">
        <f>IF(LEN(SAOBINFR1!C4)&gt;0,"(" &amp; SAOBINFR1!C4 &amp; ")", "-")</f>
        <v>-</v>
      </c>
      <c r="G621" s="331"/>
      <c r="H621" s="331"/>
      <c r="I621" s="331"/>
      <c r="J621" s="331"/>
      <c r="K621" s="388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1008" t="s">
        <v>1641</v>
      </c>
      <c r="B622" s="1008"/>
      <c r="C622" s="1008"/>
      <c r="D622" s="846"/>
      <c r="E622" s="334" t="str">
        <f>IF(ISBLANK(SAOBINFR1!B5),"-",SAOBINFR1!B5)</f>
        <v>-</v>
      </c>
      <c r="F622" s="335" t="str">
        <f>IF(LEN(SAOBINFR1!C5)&gt;0,"(" &amp; SAOBINFR1!C5 &amp; ")", "-")</f>
        <v>-</v>
      </c>
      <c r="G622" s="331"/>
      <c r="H622" s="331"/>
      <c r="I622" s="331"/>
      <c r="J622" s="331"/>
      <c r="K622" s="388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24.95" customHeight="1" x14ac:dyDescent="0.2">
      <c r="A623" s="1007" t="s">
        <v>1370</v>
      </c>
      <c r="B623" s="1007"/>
      <c r="C623" s="1007"/>
      <c r="D623" s="845"/>
      <c r="E623" s="362" t="str">
        <f>IF(ISBLANK(SAOBINFR1!B6),"-",SAOBINFR1!B6)</f>
        <v>-</v>
      </c>
      <c r="F623" s="363" t="str">
        <f>IF(LEN(SAOBINFR1!C6)&gt;0,"(" &amp; SAOBINFR1!C6 &amp; ")", "-")</f>
        <v>-</v>
      </c>
      <c r="G623" s="331"/>
      <c r="H623" s="331"/>
      <c r="I623" s="331"/>
      <c r="J623" s="331"/>
      <c r="K623" s="388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24.95" customHeight="1" x14ac:dyDescent="0.2">
      <c r="A624" s="1011" t="s">
        <v>1642</v>
      </c>
      <c r="B624" s="1011"/>
      <c r="C624" s="1011"/>
      <c r="D624" s="848"/>
      <c r="E624" s="365" t="str">
        <f>IF(ISBLANK(SAOBINFR1!B7),"-",SAOBINFR1!B7)</f>
        <v>-</v>
      </c>
      <c r="F624" s="366" t="str">
        <f>IF(LEN(SAOBINFR1!C7)&gt;0,"(" &amp; SAOBINFR1!C7 &amp; ")", "-")</f>
        <v>-</v>
      </c>
      <c r="G624" s="331"/>
      <c r="H624" s="331"/>
      <c r="I624" s="331"/>
      <c r="J624" s="331"/>
      <c r="K624" s="388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24.95" customHeight="1" x14ac:dyDescent="0.2">
      <c r="A625" s="1007" t="s">
        <v>1371</v>
      </c>
      <c r="B625" s="1007"/>
      <c r="C625" s="1007"/>
      <c r="D625" s="845"/>
      <c r="E625" s="362" t="str">
        <f>IF(ISBLANK(SAOBINFR1!B8),"-",SAOBINFR1!B8)</f>
        <v>-</v>
      </c>
      <c r="F625" s="363" t="str">
        <f>IF(LEN(SAOBINFR1!C8)&gt;0,"(" &amp; SAOBINFR1!C8 &amp; ")", "-")</f>
        <v>-</v>
      </c>
      <c r="G625" s="331"/>
      <c r="H625" s="331"/>
      <c r="I625" s="331"/>
      <c r="J625" s="331"/>
      <c r="K625" s="388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x14ac:dyDescent="0.2">
      <c r="A626" s="1011" t="s">
        <v>1643</v>
      </c>
      <c r="B626" s="1011"/>
      <c r="C626" s="1011"/>
      <c r="D626" s="848"/>
      <c r="E626" s="365">
        <f>IF(ISBLANK(SAOBINFR1!B9),"-",SAOBINFR1!B9)</f>
        <v>2421.08</v>
      </c>
      <c r="F626" s="366" t="str">
        <f>IF(LEN(SAOBINFR1!C9)&gt;0,"(" &amp; SAOBINFR1!C9 &amp; ")", "-")</f>
        <v>(2017)</v>
      </c>
      <c r="G626" s="331"/>
      <c r="H626" s="331"/>
      <c r="I626" s="331"/>
      <c r="J626" s="331"/>
      <c r="K626" s="388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1002" t="s">
        <v>2357</v>
      </c>
      <c r="B627" s="1002"/>
      <c r="C627" s="1002"/>
      <c r="D627" s="842"/>
      <c r="E627" s="362">
        <f>IF(ISBLANK(SAOBINFR1!B10),"-",SAOBINFR1!B10)</f>
        <v>27</v>
      </c>
      <c r="F627" s="363" t="str">
        <f>IF(LEN(SAOBINFR1!C10)&gt;0,"(" &amp; SAOBINFR1!C10 &amp; ")", "-")</f>
        <v>(2017)</v>
      </c>
      <c r="G627" s="331"/>
      <c r="H627" s="331"/>
      <c r="I627" s="331"/>
      <c r="J627" s="331"/>
      <c r="K627" s="388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1010" t="s">
        <v>1341</v>
      </c>
      <c r="B628" s="1010"/>
      <c r="C628" s="1010"/>
      <c r="D628" s="847"/>
      <c r="E628" s="334">
        <f>IF(ISBLANK(SAOBINFR1!B11),"-",SAOBINFR1!B11)</f>
        <v>4.2</v>
      </c>
      <c r="F628" s="335" t="str">
        <f>IF(LEN(SAOBINFR1!C11)&gt;0,"(" &amp; SAOBINFR1!C11 &amp; ")", "-")</f>
        <v>(2018)</v>
      </c>
      <c r="G628" s="331"/>
      <c r="H628" s="331"/>
      <c r="I628" s="331"/>
      <c r="J628" s="331"/>
      <c r="K628" s="388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thickBot="1" x14ac:dyDescent="0.25">
      <c r="A629" s="1004" t="s">
        <v>1342</v>
      </c>
      <c r="B629" s="1004"/>
      <c r="C629" s="1004"/>
      <c r="D629" s="892"/>
      <c r="E629" s="484">
        <f>IF(ISBLANK(SAOBINFR1!B12),"-",SAOBINFR1!B12)</f>
        <v>30</v>
      </c>
      <c r="F629" s="860" t="str">
        <f>IF(LEN(SAOBINFR1!C12)&gt;0,"(" &amp; SAOBINFR1!C12 &amp; ")", "-")</f>
        <v>(2019)</v>
      </c>
      <c r="G629" s="331"/>
      <c r="H629" s="331"/>
      <c r="I629" s="331"/>
      <c r="J629" s="331"/>
      <c r="K629" s="388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330"/>
      <c r="B630" s="331"/>
      <c r="C630" s="332"/>
      <c r="D630" s="332"/>
      <c r="E630" s="331"/>
      <c r="F630" s="331"/>
      <c r="G630" s="331"/>
      <c r="H630" s="415"/>
      <c r="I630" s="331"/>
      <c r="J630" s="331"/>
      <c r="K630" s="388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330"/>
      <c r="B631" s="331"/>
      <c r="C631" s="332"/>
      <c r="D631" s="332"/>
      <c r="E631" s="331"/>
      <c r="F631" s="331"/>
      <c r="G631" s="331"/>
      <c r="H631" s="415"/>
      <c r="I631" s="331"/>
      <c r="J631" s="331"/>
      <c r="K631" s="388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24.95" customHeight="1" x14ac:dyDescent="0.2">
      <c r="A632" s="330"/>
      <c r="B632" s="331"/>
      <c r="C632" s="332"/>
      <c r="D632" s="332"/>
      <c r="E632" s="331"/>
      <c r="F632" s="331"/>
      <c r="G632" s="331"/>
      <c r="H632" s="415"/>
      <c r="I632" s="331"/>
      <c r="J632" s="331"/>
      <c r="K632" s="388"/>
      <c r="L632" s="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24.95" customHeight="1" x14ac:dyDescent="0.2">
      <c r="A633" s="330"/>
      <c r="B633" s="331"/>
      <c r="C633" s="332"/>
      <c r="D633" s="332"/>
      <c r="E633" s="331"/>
      <c r="F633" s="331"/>
      <c r="G633" s="331"/>
      <c r="H633" s="415"/>
      <c r="I633" s="331"/>
      <c r="J633" s="331"/>
      <c r="K633" s="388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24.95" customHeight="1" x14ac:dyDescent="0.2">
      <c r="A634" s="330"/>
      <c r="B634" s="331"/>
      <c r="C634" s="332"/>
      <c r="D634" s="332"/>
      <c r="E634" s="331"/>
      <c r="F634" s="331"/>
      <c r="G634" s="331"/>
      <c r="H634" s="415"/>
      <c r="I634" s="331"/>
      <c r="J634" s="331"/>
      <c r="K634" s="388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24.95" customHeight="1" x14ac:dyDescent="0.2">
      <c r="A635" s="330"/>
      <c r="B635" s="331"/>
      <c r="C635" s="332"/>
      <c r="D635" s="332"/>
      <c r="E635" s="331"/>
      <c r="F635" s="331"/>
      <c r="G635" s="331"/>
      <c r="H635" s="331"/>
      <c r="I635" s="331"/>
      <c r="J635" s="331"/>
      <c r="K635" s="388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45"/>
      <c r="B636" s="5"/>
      <c r="C636" s="3"/>
      <c r="D636" s="3"/>
      <c r="E636" s="5"/>
      <c r="F636" s="5"/>
      <c r="G636" s="5"/>
      <c r="H636" s="5"/>
      <c r="I636" s="5"/>
      <c r="J636" s="5"/>
      <c r="L636" s="352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24.95" customHeight="1" x14ac:dyDescent="0.2">
      <c r="A637" s="45"/>
      <c r="B637" s="5"/>
      <c r="C637" s="3"/>
      <c r="D637" s="3"/>
      <c r="E637" s="5"/>
      <c r="F637" s="5"/>
      <c r="G637" s="5"/>
      <c r="H637" s="5"/>
      <c r="I637" s="5"/>
      <c r="J637" s="5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45"/>
      <c r="B638" s="5"/>
      <c r="C638" s="3"/>
      <c r="D638" s="3"/>
      <c r="E638" s="5"/>
      <c r="F638" s="5"/>
      <c r="G638" s="5"/>
      <c r="H638" s="5"/>
      <c r="I638" s="5"/>
      <c r="J638" s="5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45"/>
      <c r="B639" s="5"/>
      <c r="C639" s="3"/>
      <c r="D639" s="3"/>
      <c r="E639" s="5"/>
      <c r="F639" s="5"/>
      <c r="G639" s="5"/>
      <c r="H639" s="5"/>
      <c r="I639" s="5"/>
      <c r="J639" s="5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45"/>
      <c r="B640" s="5"/>
      <c r="C640" s="3"/>
      <c r="D640" s="3"/>
      <c r="E640" s="5"/>
      <c r="F640" s="5"/>
      <c r="G640" s="5"/>
      <c r="H640" s="5"/>
      <c r="I640" s="5"/>
      <c r="J640" s="5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45"/>
      <c r="B641" s="5"/>
      <c r="C641" s="3"/>
      <c r="D641" s="3"/>
      <c r="E641" s="5"/>
      <c r="F641" s="5"/>
      <c r="G641" s="5"/>
      <c r="H641" s="5"/>
      <c r="I641" s="5"/>
      <c r="J641" s="5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45"/>
      <c r="B642" s="5"/>
      <c r="C642" s="3"/>
      <c r="D642" s="3"/>
      <c r="E642" s="5"/>
      <c r="F642" s="5"/>
      <c r="G642" s="5"/>
      <c r="H642" s="5"/>
      <c r="I642" s="5"/>
      <c r="J642" s="5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45"/>
      <c r="B643" s="5"/>
      <c r="C643" s="3"/>
      <c r="D643" s="3"/>
      <c r="E643" s="5"/>
      <c r="F643" s="5"/>
      <c r="G643" s="5"/>
      <c r="H643" s="5"/>
      <c r="I643" s="5"/>
      <c r="J643" s="5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45"/>
      <c r="B644" s="5"/>
      <c r="C644" s="3"/>
      <c r="D644" s="3"/>
      <c r="E644" s="5"/>
      <c r="F644" s="5"/>
      <c r="G644" s="5"/>
      <c r="H644" s="5"/>
      <c r="I644" s="5"/>
      <c r="J644" s="5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45"/>
      <c r="B645" s="5"/>
      <c r="C645" s="3"/>
      <c r="D645" s="3"/>
      <c r="E645" s="5"/>
      <c r="F645" s="5"/>
      <c r="G645" s="5"/>
      <c r="H645" s="5"/>
      <c r="I645" s="5"/>
      <c r="J645" s="5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" customFormat="1" ht="24.95" customHeight="1" x14ac:dyDescent="0.2">
      <c r="A646" s="45"/>
      <c r="B646" s="5"/>
      <c r="C646" s="3"/>
      <c r="D646" s="3"/>
      <c r="E646" s="5"/>
      <c r="F646" s="5"/>
      <c r="G646" s="5"/>
      <c r="H646" s="5"/>
      <c r="I646" s="5"/>
      <c r="J646" s="5"/>
      <c r="L646" s="9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12"/>
    </row>
    <row r="647" spans="1:26" s="2" customFormat="1" ht="24.95" customHeight="1" x14ac:dyDescent="0.2">
      <c r="A647" s="45"/>
      <c r="B647" s="5"/>
      <c r="C647" s="3"/>
      <c r="D647" s="3"/>
      <c r="E647" s="5"/>
      <c r="F647" s="5"/>
      <c r="G647" s="5"/>
      <c r="H647" s="5"/>
      <c r="I647" s="5"/>
      <c r="J647" s="5"/>
      <c r="L647" s="9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12"/>
    </row>
    <row r="648" spans="1:26" s="2" customFormat="1" ht="24.95" customHeight="1" x14ac:dyDescent="0.2">
      <c r="A648" s="45"/>
      <c r="B648" s="5"/>
      <c r="C648" s="3"/>
      <c r="D648" s="3"/>
      <c r="E648" s="5"/>
      <c r="F648" s="5"/>
      <c r="G648" s="5"/>
      <c r="H648" s="6"/>
      <c r="I648" s="5"/>
      <c r="J648" s="5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45"/>
      <c r="B649" s="5"/>
      <c r="C649" s="3"/>
      <c r="D649" s="3"/>
      <c r="E649" s="5"/>
      <c r="F649" s="5"/>
      <c r="G649" s="5"/>
      <c r="H649" s="6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45"/>
      <c r="B650" s="5"/>
      <c r="C650" s="3"/>
      <c r="D650" s="3"/>
      <c r="E650" s="5"/>
      <c r="F650" s="5"/>
      <c r="G650" s="5"/>
      <c r="H650" s="6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x14ac:dyDescent="0.2">
      <c r="A651" s="45"/>
      <c r="B651" s="5"/>
      <c r="C651" s="3"/>
      <c r="D651" s="3"/>
      <c r="E651" s="5"/>
      <c r="F651" s="5"/>
      <c r="G651" s="5"/>
      <c r="H651" s="6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4" customFormat="1" ht="43.5" customHeight="1" x14ac:dyDescent="0.6">
      <c r="A652" s="489" t="s">
        <v>1254</v>
      </c>
      <c r="B652" s="490"/>
      <c r="C652" s="491"/>
      <c r="D652" s="491"/>
      <c r="E652" s="490"/>
      <c r="F652" s="490"/>
      <c r="G652" s="490"/>
      <c r="H652" s="490"/>
      <c r="I652" s="490"/>
      <c r="J652" s="490"/>
      <c r="K652" s="490"/>
      <c r="L652" s="480"/>
      <c r="Z652" s="25"/>
    </row>
    <row r="653" spans="1:26" s="24" customFormat="1" ht="30" customHeight="1" x14ac:dyDescent="0.6">
      <c r="A653" s="489"/>
      <c r="B653" s="490"/>
      <c r="C653" s="491"/>
      <c r="D653" s="491"/>
      <c r="E653" s="490"/>
      <c r="F653" s="490"/>
      <c r="G653" s="490"/>
      <c r="H653" s="490"/>
      <c r="I653" s="490"/>
      <c r="J653" s="490"/>
      <c r="K653" s="490"/>
      <c r="L653" s="480"/>
      <c r="Z653" s="25"/>
    </row>
    <row r="654" spans="1:26" s="2" customFormat="1" ht="18" customHeight="1" x14ac:dyDescent="0.2">
      <c r="A654" s="45"/>
      <c r="B654" s="5"/>
      <c r="C654" s="3"/>
      <c r="D654" s="3"/>
      <c r="E654" s="5"/>
      <c r="F654" s="5"/>
      <c r="G654" s="5"/>
      <c r="H654" s="6"/>
      <c r="I654" s="5"/>
      <c r="J654" s="5"/>
      <c r="L654" s="604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thickBot="1" x14ac:dyDescent="0.35">
      <c r="A655" s="573" t="s">
        <v>1242</v>
      </c>
      <c r="B655" s="331"/>
      <c r="C655" s="332"/>
      <c r="D655" s="332"/>
      <c r="E655" s="331"/>
      <c r="F655" s="5"/>
      <c r="G655" s="583" t="s">
        <v>1340</v>
      </c>
      <c r="I655" s="5"/>
      <c r="J655" s="5"/>
      <c r="L655" s="604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37.5" customHeight="1" thickBot="1" x14ac:dyDescent="0.25">
      <c r="A656" s="1025" t="s">
        <v>1109</v>
      </c>
      <c r="B656" s="1025"/>
      <c r="C656" s="900">
        <f>IF(ISBLANK(INDEKSI1!B6),"-",INDEKSI1!B6)</f>
        <v>17.048580000000001</v>
      </c>
      <c r="D656" s="332"/>
      <c r="E656" s="331"/>
      <c r="F656" s="5"/>
      <c r="G656" s="5"/>
      <c r="H656" s="581" t="s">
        <v>1243</v>
      </c>
      <c r="I656" s="582" t="s">
        <v>1244</v>
      </c>
      <c r="L656" s="604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1028" t="s">
        <v>1110</v>
      </c>
      <c r="B657" s="1028"/>
      <c r="C657" s="571">
        <f>IF(ISBLANK(INDEKSI1!B7),"-",INDEKSI1!B7)</f>
        <v>6</v>
      </c>
      <c r="D657" s="332"/>
      <c r="E657" s="331"/>
      <c r="F657" s="5"/>
      <c r="G657" s="903">
        <v>2012</v>
      </c>
      <c r="H657" s="901" t="str">
        <f>IF(ISBLANK(INDEKSI2!B5),"-",INDEKSI2!B5)</f>
        <v>-</v>
      </c>
      <c r="I657" s="901" t="str">
        <f>IF(ISBLANK(INDEKSI2!C5),"-",INDEKSI2!C5)</f>
        <v>-</v>
      </c>
      <c r="L657" s="604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thickBot="1" x14ac:dyDescent="0.25">
      <c r="A658" s="1026" t="s">
        <v>1111</v>
      </c>
      <c r="B658" s="1026"/>
      <c r="C658" s="871">
        <f>IF(ISBLANK(INDEKSI1!B8),"-",INDEKSI1!B8)</f>
        <v>62.84</v>
      </c>
      <c r="D658" s="332"/>
      <c r="E658" s="331"/>
      <c r="F658" s="5"/>
      <c r="G658" s="904">
        <v>2013</v>
      </c>
      <c r="H658" s="587" t="str">
        <f>IF(ISBLANK(INDEKSI2!B6),"-",INDEKSI2!B6)</f>
        <v>-</v>
      </c>
      <c r="I658" s="587" t="str">
        <f>IF(ISBLANK(INDEKSI2!C6),"-",INDEKSI2!C6)</f>
        <v>-</v>
      </c>
      <c r="L658" s="604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thickBot="1" x14ac:dyDescent="0.3">
      <c r="A659" s="1027"/>
      <c r="B659" s="1027"/>
      <c r="C659" s="571"/>
      <c r="D659" s="332"/>
      <c r="E659" s="331"/>
      <c r="F659" s="5"/>
      <c r="G659" s="905">
        <v>2014</v>
      </c>
      <c r="H659" s="902" t="str">
        <f>IF(ISBLANK(INDEKSI2!B7),"-",INDEKSI2!B7)</f>
        <v>-</v>
      </c>
      <c r="I659" s="902" t="str">
        <f>IF(ISBLANK(INDEKSI2!C7),"-",INDEKSI2!C7)</f>
        <v>-</v>
      </c>
      <c r="L659" s="604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80"/>
      <c r="H660" s="587"/>
      <c r="I660" s="587"/>
      <c r="L660" s="604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6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6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6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606"/>
      <c r="D664" s="606"/>
      <c r="E664" s="606"/>
      <c r="F664" s="606"/>
      <c r="G664" s="606"/>
      <c r="H664" s="6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ht="24.95" customHeight="1" x14ac:dyDescent="0.4">
      <c r="A665" s="331"/>
      <c r="B665" s="1001" t="s">
        <v>1336</v>
      </c>
      <c r="C665" s="1001"/>
      <c r="D665" s="1001"/>
      <c r="E665" s="1001"/>
      <c r="F665" s="1001"/>
      <c r="G665" s="1001"/>
      <c r="H665" s="331"/>
      <c r="I665" s="331"/>
      <c r="J665" s="331"/>
      <c r="K665" s="331"/>
    </row>
    <row r="666" spans="1:26" ht="24.95" customHeight="1" x14ac:dyDescent="0.2">
      <c r="A666" s="331"/>
      <c r="B666" s="256"/>
      <c r="C666" s="257"/>
      <c r="D666" s="257"/>
      <c r="E666" s="256"/>
      <c r="F666" s="331"/>
      <c r="G666" s="331"/>
      <c r="H666" s="331"/>
      <c r="I666" s="331"/>
      <c r="J666" s="331"/>
      <c r="K666" s="331"/>
    </row>
    <row r="667" spans="1:26" ht="24.95" customHeight="1" x14ac:dyDescent="0.3">
      <c r="A667" s="331"/>
      <c r="B667" s="608" t="s">
        <v>1335</v>
      </c>
      <c r="C667" s="257"/>
      <c r="D667" s="257"/>
      <c r="E667" s="256"/>
      <c r="F667" s="331"/>
      <c r="G667" s="331"/>
      <c r="H667" s="331"/>
      <c r="I667" s="331"/>
      <c r="J667" s="331"/>
      <c r="K667" s="331"/>
    </row>
    <row r="668" spans="1:26" ht="24.95" customHeight="1" x14ac:dyDescent="0.3">
      <c r="A668" s="258"/>
      <c r="B668" s="605" t="s">
        <v>1334</v>
      </c>
      <c r="C668" s="257"/>
      <c r="D668" s="257"/>
      <c r="E668" s="256"/>
      <c r="F668" s="331"/>
      <c r="G668" s="331"/>
      <c r="H668" s="331"/>
      <c r="I668" s="331"/>
      <c r="J668" s="331"/>
      <c r="K668" s="331"/>
    </row>
    <row r="669" spans="1:26" ht="24.95" customHeight="1" x14ac:dyDescent="0.2"/>
    <row r="670" spans="1:26" ht="24.95" customHeight="1" x14ac:dyDescent="0.2"/>
    <row r="671" spans="1:26" ht="20.25" x14ac:dyDescent="0.3">
      <c r="B671" s="584" t="s">
        <v>1373</v>
      </c>
      <c r="K671" s="607"/>
    </row>
    <row r="672" spans="1:26" ht="20.25" x14ac:dyDescent="0.3">
      <c r="B672" s="605" t="s">
        <v>2419</v>
      </c>
    </row>
    <row r="673" spans="1:26" ht="24.95" customHeight="1" x14ac:dyDescent="0.3">
      <c r="A673" s="17"/>
      <c r="B673" s="585"/>
    </row>
    <row r="674" spans="1:26" ht="24.95" customHeight="1" x14ac:dyDescent="0.2">
      <c r="A674" s="17"/>
      <c r="B674" s="3"/>
    </row>
    <row r="675" spans="1:26" ht="24.95" customHeight="1" x14ac:dyDescent="0.3">
      <c r="A675" s="17"/>
      <c r="B675" s="584" t="s">
        <v>1372</v>
      </c>
    </row>
    <row r="676" spans="1:26" ht="24.95" customHeight="1" x14ac:dyDescent="0.3">
      <c r="B676" s="605" t="s">
        <v>1331</v>
      </c>
    </row>
    <row r="677" spans="1:26" ht="24.95" customHeight="1" x14ac:dyDescent="0.3">
      <c r="B677" s="585"/>
    </row>
    <row r="678" spans="1:26" ht="24.95" customHeight="1" x14ac:dyDescent="0.2">
      <c r="B678" s="3"/>
    </row>
    <row r="679" spans="1:26" ht="24.95" customHeight="1" x14ac:dyDescent="0.3">
      <c r="B679" s="586" t="s">
        <v>1330</v>
      </c>
    </row>
    <row r="680" spans="1:26" ht="24.95" customHeight="1" x14ac:dyDescent="0.3">
      <c r="B680" s="605" t="s">
        <v>1245</v>
      </c>
    </row>
    <row r="681" spans="1:26" ht="24.95" customHeight="1" x14ac:dyDescent="0.2"/>
    <row r="682" spans="1:26" ht="24.95" customHeight="1" x14ac:dyDescent="0.2"/>
    <row r="683" spans="1:26" ht="24.95" customHeight="1" x14ac:dyDescent="0.2"/>
    <row r="684" spans="1:26" ht="24.95" customHeight="1" x14ac:dyDescent="0.2"/>
    <row r="685" spans="1:26" ht="24.95" customHeight="1" x14ac:dyDescent="0.2"/>
    <row r="686" spans="1:26" s="2" customFormat="1" ht="24.95" customHeight="1" x14ac:dyDescent="0.4">
      <c r="A686" s="1000" t="s">
        <v>1257</v>
      </c>
      <c r="B686" s="458"/>
      <c r="C686" s="458"/>
      <c r="D686" s="458"/>
      <c r="E686" s="458"/>
      <c r="F686" s="458"/>
      <c r="G686" s="458"/>
      <c r="H686" s="458"/>
      <c r="I686" s="458"/>
      <c r="J686" s="458"/>
      <c r="K686" s="458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ht="30" customHeight="1" x14ac:dyDescent="0.2">
      <c r="A687" s="995" t="s">
        <v>888</v>
      </c>
      <c r="B687" s="996"/>
      <c r="C687" s="997"/>
      <c r="D687" s="997"/>
      <c r="E687" s="996"/>
      <c r="F687" s="998"/>
      <c r="G687" s="999" t="s">
        <v>890</v>
      </c>
      <c r="H687" s="998"/>
      <c r="I687" s="998"/>
      <c r="J687" s="998"/>
      <c r="K687" s="998"/>
    </row>
    <row r="688" spans="1:26" ht="30" customHeight="1" x14ac:dyDescent="0.2">
      <c r="A688" s="999" t="s">
        <v>889</v>
      </c>
      <c r="B688" s="996"/>
      <c r="C688" s="997"/>
      <c r="D688" s="997"/>
      <c r="E688" s="996"/>
      <c r="F688" s="998"/>
      <c r="G688" s="999" t="s">
        <v>842</v>
      </c>
      <c r="H688" s="998"/>
      <c r="I688" s="998"/>
      <c r="J688" s="998"/>
      <c r="K688" s="998"/>
    </row>
    <row r="689" spans="1:11" ht="30" customHeight="1" x14ac:dyDescent="0.2">
      <c r="A689" s="999" t="s">
        <v>1226</v>
      </c>
      <c r="B689" s="996"/>
      <c r="C689" s="997"/>
      <c r="D689" s="997"/>
      <c r="E689" s="996"/>
      <c r="F689" s="998"/>
      <c r="G689" s="999" t="s">
        <v>841</v>
      </c>
      <c r="H689" s="998"/>
      <c r="I689" s="998"/>
      <c r="J689" s="998"/>
      <c r="K689" s="998"/>
    </row>
    <row r="690" spans="1:11" ht="30" customHeight="1" x14ac:dyDescent="0.2">
      <c r="A690" s="999" t="s">
        <v>886</v>
      </c>
      <c r="B690" s="996"/>
      <c r="C690" s="997"/>
      <c r="D690" s="997"/>
      <c r="E690" s="996"/>
      <c r="F690" s="998"/>
      <c r="G690" s="999" t="s">
        <v>843</v>
      </c>
      <c r="H690" s="998"/>
      <c r="I690" s="998"/>
      <c r="J690" s="998"/>
      <c r="K690" s="998"/>
    </row>
    <row r="691" spans="1:11" ht="30" customHeight="1" x14ac:dyDescent="0.2">
      <c r="A691" s="999" t="s">
        <v>887</v>
      </c>
      <c r="B691" s="996"/>
      <c r="C691" s="997"/>
      <c r="D691" s="997"/>
      <c r="E691" s="996"/>
      <c r="F691" s="998"/>
      <c r="G691" s="999" t="s">
        <v>885</v>
      </c>
      <c r="H691" s="998"/>
      <c r="I691" s="998"/>
      <c r="J691" s="998"/>
      <c r="K691" s="998"/>
    </row>
    <row r="692" spans="1:11" ht="24.95" customHeight="1" x14ac:dyDescent="0.2">
      <c r="A692" s="331"/>
      <c r="B692" s="256"/>
      <c r="C692" s="257"/>
      <c r="D692" s="257"/>
      <c r="E692" s="256"/>
      <c r="F692" s="331"/>
      <c r="G692" s="331"/>
      <c r="H692" s="331"/>
      <c r="I692" s="331"/>
      <c r="J692" s="331"/>
      <c r="K692" s="331"/>
    </row>
    <row r="693" spans="1:11" ht="24.95" customHeight="1" x14ac:dyDescent="0.2"/>
    <row r="694" spans="1:11" ht="24.95" customHeight="1" x14ac:dyDescent="0.2"/>
    <row r="695" spans="1:11" ht="24.95" customHeight="1" x14ac:dyDescent="0.2"/>
    <row r="696" spans="1:11" ht="24.95" customHeight="1" x14ac:dyDescent="0.2"/>
    <row r="697" spans="1:11" ht="24.95" customHeight="1" x14ac:dyDescent="0.2"/>
    <row r="698" spans="1:11" ht="24.95" customHeight="1" x14ac:dyDescent="0.2"/>
    <row r="699" spans="1:11" ht="24.95" customHeight="1" x14ac:dyDescent="0.2"/>
    <row r="700" spans="1:11" ht="24.95" customHeight="1" x14ac:dyDescent="0.2"/>
    <row r="701" spans="1:11" ht="24.95" customHeight="1" x14ac:dyDescent="0.2"/>
    <row r="702" spans="1:11" ht="24.95" customHeight="1" x14ac:dyDescent="0.2"/>
    <row r="703" spans="1:11" ht="24.95" customHeight="1" x14ac:dyDescent="0.2"/>
    <row r="704" spans="1:11" ht="24.95" customHeight="1" x14ac:dyDescent="0.2"/>
    <row r="705" ht="24.95" customHeight="1" x14ac:dyDescent="0.2"/>
    <row r="706" ht="24.95" customHeight="1" x14ac:dyDescent="0.2"/>
    <row r="707" ht="24.95" customHeight="1" x14ac:dyDescent="0.2"/>
    <row r="708" ht="24.95" customHeight="1" x14ac:dyDescent="0.2"/>
    <row r="709" ht="24.95" customHeight="1" x14ac:dyDescent="0.2"/>
    <row r="710" ht="24.95" customHeight="1" x14ac:dyDescent="0.2"/>
    <row r="711" ht="24.95" customHeight="1" x14ac:dyDescent="0.2"/>
    <row r="712" ht="24.95" customHeight="1" x14ac:dyDescent="0.2"/>
    <row r="713" ht="24.95" customHeight="1" x14ac:dyDescent="0.2"/>
    <row r="714" ht="24.95" customHeight="1" x14ac:dyDescent="0.2"/>
    <row r="715" ht="24.95" customHeight="1" x14ac:dyDescent="0.2"/>
    <row r="716" ht="24.95" customHeight="1" x14ac:dyDescent="0.2"/>
    <row r="717" ht="24.95" customHeight="1" x14ac:dyDescent="0.2"/>
    <row r="718" ht="24.95" customHeight="1" x14ac:dyDescent="0.2"/>
    <row r="719" ht="24.95" customHeight="1" x14ac:dyDescent="0.2"/>
    <row r="720" ht="24.95" customHeight="1" x14ac:dyDescent="0.2"/>
    <row r="721" ht="24.95" customHeight="1" x14ac:dyDescent="0.2"/>
    <row r="722" ht="24.95" customHeight="1" x14ac:dyDescent="0.2"/>
    <row r="723" ht="24.95" customHeight="1" x14ac:dyDescent="0.2"/>
    <row r="724" ht="24.95" customHeight="1" x14ac:dyDescent="0.2"/>
    <row r="725" ht="24.95" customHeight="1" x14ac:dyDescent="0.2"/>
    <row r="726" ht="24.95" customHeight="1" x14ac:dyDescent="0.2"/>
    <row r="727" ht="24.95" customHeight="1" x14ac:dyDescent="0.2"/>
    <row r="728" ht="24.95" customHeight="1" x14ac:dyDescent="0.2"/>
    <row r="729" ht="24.95" customHeight="1" x14ac:dyDescent="0.2"/>
    <row r="730" ht="24.95" customHeight="1" x14ac:dyDescent="0.2"/>
    <row r="731" ht="24.95" customHeight="1" x14ac:dyDescent="0.2"/>
    <row r="732" ht="24.95" customHeight="1" x14ac:dyDescent="0.2"/>
    <row r="733" ht="24.95" customHeight="1" x14ac:dyDescent="0.2"/>
    <row r="734" ht="24.95" customHeight="1" x14ac:dyDescent="0.2"/>
    <row r="735" ht="24.95" customHeight="1" x14ac:dyDescent="0.2"/>
    <row r="736" ht="24.95" customHeight="1" x14ac:dyDescent="0.2"/>
    <row r="737" ht="24.95" customHeight="1" x14ac:dyDescent="0.2"/>
    <row r="738" ht="24.95" customHeight="1" x14ac:dyDescent="0.2"/>
    <row r="739" ht="24.95" customHeight="1" x14ac:dyDescent="0.2"/>
    <row r="740" ht="24.95" customHeight="1" x14ac:dyDescent="0.2"/>
    <row r="741" ht="24.95" customHeight="1" x14ac:dyDescent="0.2"/>
    <row r="742" ht="24.95" customHeight="1" x14ac:dyDescent="0.2"/>
    <row r="743" ht="24.95" customHeight="1" x14ac:dyDescent="0.2"/>
    <row r="744" ht="24.95" customHeight="1" x14ac:dyDescent="0.2"/>
    <row r="745" ht="24.95" customHeight="1" x14ac:dyDescent="0.2"/>
    <row r="746" ht="24.95" customHeight="1" x14ac:dyDescent="0.2"/>
    <row r="747" ht="24.95" customHeight="1" x14ac:dyDescent="0.2"/>
    <row r="748" ht="24.95" customHeight="1" x14ac:dyDescent="0.2"/>
    <row r="749" ht="24.95" customHeight="1" x14ac:dyDescent="0.2"/>
    <row r="750" ht="24.95" customHeight="1" x14ac:dyDescent="0.2"/>
    <row r="751" ht="24.95" customHeight="1" x14ac:dyDescent="0.2"/>
    <row r="752" ht="24.95" customHeight="1" x14ac:dyDescent="0.2"/>
    <row r="753" ht="24.95" customHeight="1" x14ac:dyDescent="0.2"/>
    <row r="754" ht="24.95" customHeight="1" x14ac:dyDescent="0.2"/>
    <row r="755" ht="24.95" customHeight="1" x14ac:dyDescent="0.2"/>
    <row r="756" ht="24.95" customHeight="1" x14ac:dyDescent="0.2"/>
    <row r="757" ht="24.95" customHeight="1" x14ac:dyDescent="0.2"/>
    <row r="758" ht="24.95" customHeight="1" x14ac:dyDescent="0.2"/>
    <row r="759" ht="24.95" customHeight="1" x14ac:dyDescent="0.2"/>
    <row r="760" ht="24.95" customHeight="1" x14ac:dyDescent="0.2"/>
    <row r="761" ht="24.95" customHeight="1" x14ac:dyDescent="0.2"/>
    <row r="762" ht="24.95" customHeight="1" x14ac:dyDescent="0.2"/>
    <row r="763" ht="24.95" customHeight="1" x14ac:dyDescent="0.2"/>
    <row r="764" ht="24.95" customHeight="1" x14ac:dyDescent="0.2"/>
    <row r="765" ht="24.95" customHeight="1" x14ac:dyDescent="0.2"/>
    <row r="766" ht="24.95" customHeight="1" x14ac:dyDescent="0.2"/>
    <row r="767" ht="24.95" customHeight="1" x14ac:dyDescent="0.2"/>
    <row r="768" ht="24.95" customHeight="1" x14ac:dyDescent="0.2"/>
    <row r="769" ht="24.95" customHeight="1" x14ac:dyDescent="0.2"/>
    <row r="770" ht="24.95" customHeight="1" x14ac:dyDescent="0.2"/>
    <row r="771" ht="24.95" customHeight="1" x14ac:dyDescent="0.2"/>
    <row r="772" ht="24.95" customHeight="1" x14ac:dyDescent="0.2"/>
    <row r="773" ht="24.95" customHeight="1" x14ac:dyDescent="0.2"/>
    <row r="774" ht="24.95" customHeight="1" x14ac:dyDescent="0.2"/>
    <row r="775" ht="24.95" customHeight="1" x14ac:dyDescent="0.2"/>
    <row r="776" ht="24.95" customHeight="1" x14ac:dyDescent="0.2"/>
    <row r="777" ht="24.95" customHeight="1" x14ac:dyDescent="0.2"/>
    <row r="778" ht="24.95" customHeight="1" x14ac:dyDescent="0.2"/>
    <row r="779" ht="24.95" customHeight="1" x14ac:dyDescent="0.2"/>
    <row r="780" ht="24.95" customHeight="1" x14ac:dyDescent="0.2"/>
    <row r="781" ht="24.95" customHeight="1" x14ac:dyDescent="0.2"/>
    <row r="782" ht="24.95" customHeight="1" x14ac:dyDescent="0.2"/>
    <row r="783" ht="24.95" customHeight="1" x14ac:dyDescent="0.2"/>
    <row r="784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</sheetData>
  <mergeCells count="140">
    <mergeCell ref="A33:K33"/>
    <mergeCell ref="A393:B393"/>
    <mergeCell ref="A394:B394"/>
    <mergeCell ref="A215:B215"/>
    <mergeCell ref="A219:F219"/>
    <mergeCell ref="A238:F238"/>
    <mergeCell ref="D275:E275"/>
    <mergeCell ref="D279:E279"/>
    <mergeCell ref="A389:B389"/>
    <mergeCell ref="A392:B392"/>
    <mergeCell ref="A385:B385"/>
    <mergeCell ref="A222:D222"/>
    <mergeCell ref="A223:D223"/>
    <mergeCell ref="A224:D224"/>
    <mergeCell ref="A225:D225"/>
    <mergeCell ref="A226:D226"/>
    <mergeCell ref="A227:D227"/>
    <mergeCell ref="A228:D228"/>
    <mergeCell ref="A232:D232"/>
    <mergeCell ref="A233:D233"/>
    <mergeCell ref="E232:F232"/>
    <mergeCell ref="E233:F233"/>
    <mergeCell ref="E234:F234"/>
    <mergeCell ref="E235:F235"/>
    <mergeCell ref="A213:B213"/>
    <mergeCell ref="A214:B214"/>
    <mergeCell ref="A337:B337"/>
    <mergeCell ref="A338:B338"/>
    <mergeCell ref="B292:C292"/>
    <mergeCell ref="A274:E274"/>
    <mergeCell ref="D276:E276"/>
    <mergeCell ref="D277:E277"/>
    <mergeCell ref="D278:E278"/>
    <mergeCell ref="E220:F220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C239:E239"/>
    <mergeCell ref="C240:E240"/>
    <mergeCell ref="C241:E241"/>
    <mergeCell ref="A241:B241"/>
    <mergeCell ref="A502:C502"/>
    <mergeCell ref="A521:C521"/>
    <mergeCell ref="A504:C504"/>
    <mergeCell ref="A472:C472"/>
    <mergeCell ref="A476:C476"/>
    <mergeCell ref="A396:B396"/>
    <mergeCell ref="A425:B425"/>
    <mergeCell ref="A421:B421"/>
    <mergeCell ref="A465:C465"/>
    <mergeCell ref="A466:C466"/>
    <mergeCell ref="A471:C471"/>
    <mergeCell ref="A475:C475"/>
    <mergeCell ref="A422:B422"/>
    <mergeCell ref="A423:B423"/>
    <mergeCell ref="A470:C470"/>
    <mergeCell ref="A468:C468"/>
    <mergeCell ref="A467:C467"/>
    <mergeCell ref="A474:C474"/>
    <mergeCell ref="A419:B419"/>
    <mergeCell ref="A420:B420"/>
    <mergeCell ref="A477:C477"/>
    <mergeCell ref="A501:C501"/>
    <mergeCell ref="A658:B658"/>
    <mergeCell ref="A659:B659"/>
    <mergeCell ref="A656:B656"/>
    <mergeCell ref="A657:B657"/>
    <mergeCell ref="A503:C503"/>
    <mergeCell ref="A621:C621"/>
    <mergeCell ref="A622:C622"/>
    <mergeCell ref="A610:C610"/>
    <mergeCell ref="A538:C538"/>
    <mergeCell ref="A525:C525"/>
    <mergeCell ref="A537:C537"/>
    <mergeCell ref="A523:C523"/>
    <mergeCell ref="A505:C505"/>
    <mergeCell ref="A518:C518"/>
    <mergeCell ref="A572:C572"/>
    <mergeCell ref="A520:C520"/>
    <mergeCell ref="A536:C536"/>
    <mergeCell ref="A628:C628"/>
    <mergeCell ref="A624:C624"/>
    <mergeCell ref="A539:C539"/>
    <mergeCell ref="A570:C570"/>
    <mergeCell ref="A571:C571"/>
    <mergeCell ref="A608:C608"/>
    <mergeCell ref="A609:C609"/>
    <mergeCell ref="A15:K15"/>
    <mergeCell ref="A16:K16"/>
    <mergeCell ref="B60:C61"/>
    <mergeCell ref="E60:F61"/>
    <mergeCell ref="A384:B384"/>
    <mergeCell ref="A341:B341"/>
    <mergeCell ref="A339:B339"/>
    <mergeCell ref="D280:E280"/>
    <mergeCell ref="B286:C286"/>
    <mergeCell ref="B287:C287"/>
    <mergeCell ref="B288:C288"/>
    <mergeCell ref="B289:C289"/>
    <mergeCell ref="B290:C290"/>
    <mergeCell ref="B291:C291"/>
    <mergeCell ref="A340:B340"/>
    <mergeCell ref="A70:F70"/>
    <mergeCell ref="A231:F231"/>
    <mergeCell ref="A220:D220"/>
    <mergeCell ref="A221:D221"/>
    <mergeCell ref="A342:B342"/>
    <mergeCell ref="A343:B343"/>
    <mergeCell ref="A234:D234"/>
    <mergeCell ref="A235:D235"/>
    <mergeCell ref="A212:B212"/>
    <mergeCell ref="B665:G665"/>
    <mergeCell ref="A627:C627"/>
    <mergeCell ref="A597:C597"/>
    <mergeCell ref="A598:C598"/>
    <mergeCell ref="A424:B424"/>
    <mergeCell ref="A397:B397"/>
    <mergeCell ref="A386:B386"/>
    <mergeCell ref="A540:C540"/>
    <mergeCell ref="A541:C541"/>
    <mergeCell ref="A519:C519"/>
    <mergeCell ref="A526:C526"/>
    <mergeCell ref="A524:C524"/>
    <mergeCell ref="A469:C469"/>
    <mergeCell ref="A544:C544"/>
    <mergeCell ref="A543:C543"/>
    <mergeCell ref="A623:C623"/>
    <mergeCell ref="A395:B395"/>
    <mergeCell ref="A629:C629"/>
    <mergeCell ref="A625:C625"/>
    <mergeCell ref="A626:C626"/>
    <mergeCell ref="A522:C522"/>
    <mergeCell ref="A573:C573"/>
    <mergeCell ref="A542:C542"/>
    <mergeCell ref="A473:C473"/>
  </mergeCells>
  <phoneticPr fontId="3" type="noConversion"/>
  <hyperlinks>
    <hyperlink ref="G691" r:id="rId1"/>
    <hyperlink ref="A690" r:id="rId2"/>
    <hyperlink ref="A691" r:id="rId3"/>
    <hyperlink ref="G690" r:id="rId4"/>
    <hyperlink ref="A688" r:id="rId5"/>
    <hyperlink ref="G687" r:id="rId6"/>
    <hyperlink ref="G688" r:id="rId7"/>
    <hyperlink ref="G689" r:id="rId8"/>
    <hyperlink ref="A687" r:id="rId9"/>
    <hyperlink ref="A689" r:id="rId10"/>
    <hyperlink ref="B680" r:id="rId11"/>
    <hyperlink ref="B672" r:id="rId12"/>
    <hyperlink ref="B676" r:id="rId13"/>
    <hyperlink ref="B668" r:id="rId14"/>
  </hyperlinks>
  <pageMargins left="0.23622047244094499" right="0.23622047244094499" top="0.39370078740157499" bottom="0.23622047244094499" header="0" footer="0.196850393700787"/>
  <pageSetup paperSize="9" scale="51" fitToHeight="9" orientation="portrait" r:id="rId15"/>
  <headerFooter alignWithMargins="0">
    <oddFooter>&amp;C&amp;"Arial,Regular"&amp;P</oddFooter>
  </headerFooter>
  <rowBreaks count="13" manualBreakCount="13">
    <brk id="34" max="10" man="1"/>
    <brk id="90" max="10" man="1"/>
    <brk id="152" max="10" man="1"/>
    <brk id="210" max="10" man="1"/>
    <brk id="261" max="10" man="1"/>
    <brk id="294" max="10" man="1"/>
    <brk id="345" max="10" man="1"/>
    <brk id="400" max="10" man="1"/>
    <brk id="459" max="10" man="1"/>
    <brk id="496" max="10" man="1"/>
    <brk id="550" max="10" man="1"/>
    <brk id="603" max="10" man="1"/>
    <brk id="661" max="10" man="1"/>
  </rowBreaks>
  <ignoredErrors>
    <ignoredError sqref="B268:C268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6.28515625" style="29" customWidth="1"/>
    <col min="5" max="16384" width="9.140625" style="29"/>
  </cols>
  <sheetData>
    <row r="1" spans="1:4" x14ac:dyDescent="0.25">
      <c r="A1" s="264"/>
      <c r="B1" s="264"/>
      <c r="C1" s="566" t="s">
        <v>1108</v>
      </c>
      <c r="D1" s="264"/>
    </row>
    <row r="2" spans="1:4" x14ac:dyDescent="0.25">
      <c r="A2" s="264"/>
      <c r="B2" s="264"/>
      <c r="C2" s="264"/>
      <c r="D2" s="264"/>
    </row>
    <row r="3" spans="1:4" ht="15.75" x14ac:dyDescent="0.25">
      <c r="A3" s="270" t="s">
        <v>2</v>
      </c>
      <c r="B3" s="270" t="s">
        <v>3</v>
      </c>
      <c r="C3" s="270" t="s">
        <v>4</v>
      </c>
      <c r="D3" s="270" t="s">
        <v>15</v>
      </c>
    </row>
    <row r="4" spans="1:4" x14ac:dyDescent="0.25">
      <c r="A4" s="241" t="s">
        <v>1066</v>
      </c>
      <c r="B4" s="498">
        <v>31.9</v>
      </c>
      <c r="C4" s="498">
        <v>2013</v>
      </c>
      <c r="D4" s="376" t="s">
        <v>1503</v>
      </c>
    </row>
    <row r="5" spans="1:4" x14ac:dyDescent="0.25">
      <c r="A5" s="76" t="s">
        <v>1067</v>
      </c>
      <c r="B5" s="483">
        <v>3.7</v>
      </c>
      <c r="C5" s="483">
        <v>2013</v>
      </c>
      <c r="D5" s="133" t="s">
        <v>1503</v>
      </c>
    </row>
    <row r="6" spans="1:4" x14ac:dyDescent="0.25">
      <c r="A6" s="516" t="s">
        <v>1068</v>
      </c>
      <c r="B6" s="262">
        <v>12.8</v>
      </c>
      <c r="C6" s="262">
        <v>2013</v>
      </c>
      <c r="D6" s="379" t="s">
        <v>1503</v>
      </c>
    </row>
    <row r="7" spans="1:4" x14ac:dyDescent="0.25">
      <c r="A7" s="242" t="s">
        <v>1069</v>
      </c>
      <c r="B7" s="224">
        <v>11</v>
      </c>
      <c r="C7" s="224">
        <v>2013</v>
      </c>
      <c r="D7" s="374" t="s">
        <v>1503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64"/>
      <c r="B1" s="264"/>
      <c r="C1" s="264"/>
      <c r="D1" s="264"/>
    </row>
    <row r="2" spans="1:5" x14ac:dyDescent="0.25">
      <c r="A2" s="264"/>
      <c r="B2" s="264"/>
      <c r="C2" s="264"/>
      <c r="D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</row>
    <row r="4" spans="1:5" x14ac:dyDescent="0.25">
      <c r="A4" s="241" t="s">
        <v>1070</v>
      </c>
      <c r="B4" s="498"/>
      <c r="C4" s="498"/>
      <c r="D4" s="376" t="s">
        <v>1504</v>
      </c>
      <c r="E4" s="56" t="s">
        <v>5</v>
      </c>
    </row>
    <row r="5" spans="1:5" x14ac:dyDescent="0.25">
      <c r="A5" s="242" t="s">
        <v>1071</v>
      </c>
      <c r="B5" s="224"/>
      <c r="C5" s="224"/>
      <c r="D5" s="374" t="s">
        <v>1504</v>
      </c>
      <c r="E5" s="95" t="s">
        <v>5</v>
      </c>
    </row>
    <row r="6" spans="1:5" x14ac:dyDescent="0.25">
      <c r="A6" s="69" t="s">
        <v>1109</v>
      </c>
      <c r="B6" s="498">
        <v>17.048580000000001</v>
      </c>
      <c r="C6" s="498">
        <v>2013</v>
      </c>
      <c r="D6" s="376" t="s">
        <v>1519</v>
      </c>
      <c r="E6" s="541">
        <v>2013</v>
      </c>
    </row>
    <row r="7" spans="1:5" x14ac:dyDescent="0.25">
      <c r="A7" s="53" t="s">
        <v>1110</v>
      </c>
      <c r="B7" s="483">
        <v>6</v>
      </c>
      <c r="C7" s="483">
        <v>2013</v>
      </c>
      <c r="D7" s="133" t="s">
        <v>1519</v>
      </c>
      <c r="E7" s="542">
        <v>2013</v>
      </c>
    </row>
    <row r="8" spans="1:5" x14ac:dyDescent="0.25">
      <c r="A8" s="54" t="s">
        <v>1111</v>
      </c>
      <c r="B8" s="224">
        <v>62.84</v>
      </c>
      <c r="C8" s="224">
        <v>2013</v>
      </c>
      <c r="D8" s="374" t="s">
        <v>1519</v>
      </c>
      <c r="E8" s="543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50" t="s">
        <v>4</v>
      </c>
      <c r="B3" s="525" t="s">
        <v>1070</v>
      </c>
      <c r="C3" s="117" t="s">
        <v>1071</v>
      </c>
      <c r="D3" s="551" t="s">
        <v>1109</v>
      </c>
      <c r="E3" s="525" t="s">
        <v>1110</v>
      </c>
      <c r="F3" s="552" t="s">
        <v>1111</v>
      </c>
    </row>
    <row r="4" spans="1:6" x14ac:dyDescent="0.25">
      <c r="A4" s="228">
        <v>2011</v>
      </c>
      <c r="B4" s="769"/>
      <c r="C4" s="770"/>
      <c r="D4" s="759"/>
      <c r="E4" s="760"/>
      <c r="F4" s="761"/>
    </row>
    <row r="5" spans="1:6" x14ac:dyDescent="0.25">
      <c r="A5" s="303">
        <v>2012</v>
      </c>
      <c r="B5" s="648"/>
      <c r="C5" s="771"/>
      <c r="D5" s="762"/>
      <c r="E5" s="677"/>
      <c r="F5" s="763"/>
    </row>
    <row r="6" spans="1:6" x14ac:dyDescent="0.25">
      <c r="A6" s="303">
        <v>2013</v>
      </c>
      <c r="B6" s="648"/>
      <c r="C6" s="771"/>
      <c r="D6" s="764">
        <v>17.048580000000001</v>
      </c>
      <c r="E6" s="643">
        <v>6</v>
      </c>
      <c r="F6" s="765">
        <v>62.84</v>
      </c>
    </row>
    <row r="7" spans="1:6" x14ac:dyDescent="0.25">
      <c r="A7" s="230">
        <v>2014</v>
      </c>
      <c r="B7" s="649"/>
      <c r="C7" s="772"/>
      <c r="D7" s="766"/>
      <c r="E7" s="767"/>
      <c r="F7" s="768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64"/>
      <c r="B1" s="264"/>
      <c r="C1" s="264"/>
      <c r="D1" s="264"/>
    </row>
    <row r="2" spans="1:4" x14ac:dyDescent="0.25">
      <c r="A2" s="264"/>
      <c r="B2" s="264"/>
      <c r="C2" s="264"/>
      <c r="D2" s="264"/>
    </row>
    <row r="3" spans="1:4" ht="15.75" x14ac:dyDescent="0.25">
      <c r="A3" s="270" t="s">
        <v>2</v>
      </c>
      <c r="B3" s="270" t="s">
        <v>3</v>
      </c>
      <c r="C3" s="270" t="s">
        <v>4</v>
      </c>
      <c r="D3" s="270" t="s">
        <v>15</v>
      </c>
    </row>
    <row r="4" spans="1:4" x14ac:dyDescent="0.25">
      <c r="A4" s="241" t="s">
        <v>780</v>
      </c>
      <c r="B4" s="55">
        <v>904</v>
      </c>
      <c r="C4" s="55">
        <v>2012</v>
      </c>
      <c r="D4" s="376" t="s">
        <v>1501</v>
      </c>
    </row>
    <row r="5" spans="1:4" x14ac:dyDescent="0.25">
      <c r="A5" s="76" t="s">
        <v>781</v>
      </c>
      <c r="B5" s="58">
        <v>245</v>
      </c>
      <c r="C5" s="58">
        <v>2012</v>
      </c>
      <c r="D5" s="133" t="s">
        <v>1501</v>
      </c>
    </row>
    <row r="6" spans="1:4" x14ac:dyDescent="0.25">
      <c r="A6" s="242" t="s">
        <v>782</v>
      </c>
      <c r="B6" s="61">
        <v>496</v>
      </c>
      <c r="C6" s="61">
        <v>2012</v>
      </c>
      <c r="D6" s="374" t="s">
        <v>1501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74" t="s">
        <v>793</v>
      </c>
      <c r="B1" s="264"/>
      <c r="G1" s="274" t="s">
        <v>794</v>
      </c>
      <c r="H1" s="264"/>
    </row>
    <row r="2" spans="1:9" x14ac:dyDescent="0.25">
      <c r="A2" s="222"/>
      <c r="B2" s="222"/>
      <c r="G2" s="222"/>
      <c r="H2" s="222"/>
    </row>
    <row r="3" spans="1:9" x14ac:dyDescent="0.25">
      <c r="A3" s="228" t="s">
        <v>783</v>
      </c>
      <c r="B3" s="71">
        <v>14.68</v>
      </c>
      <c r="G3" s="228" t="s">
        <v>789</v>
      </c>
      <c r="H3" s="71">
        <v>116</v>
      </c>
    </row>
    <row r="4" spans="1:9" x14ac:dyDescent="0.25">
      <c r="A4" s="303" t="s">
        <v>784</v>
      </c>
      <c r="B4" s="225">
        <v>1056.5</v>
      </c>
      <c r="G4" s="303" t="s">
        <v>790</v>
      </c>
      <c r="H4" s="225">
        <v>1484</v>
      </c>
    </row>
    <row r="5" spans="1:9" x14ac:dyDescent="0.25">
      <c r="A5" s="303" t="s">
        <v>785</v>
      </c>
      <c r="B5" s="225">
        <v>115.57</v>
      </c>
      <c r="G5" s="303" t="s">
        <v>791</v>
      </c>
      <c r="H5" s="225">
        <v>1041</v>
      </c>
    </row>
    <row r="6" spans="1:9" x14ac:dyDescent="0.25">
      <c r="A6" s="303" t="s">
        <v>786</v>
      </c>
      <c r="B6" s="225">
        <v>232.7</v>
      </c>
      <c r="G6" s="303" t="s">
        <v>792</v>
      </c>
      <c r="H6" s="225">
        <v>23490</v>
      </c>
    </row>
    <row r="7" spans="1:9" x14ac:dyDescent="0.25">
      <c r="A7" s="303" t="s">
        <v>787</v>
      </c>
      <c r="B7" s="225">
        <v>24.68</v>
      </c>
      <c r="G7" s="1" t="s">
        <v>24</v>
      </c>
      <c r="H7" s="305">
        <v>26131</v>
      </c>
    </row>
    <row r="8" spans="1:9" x14ac:dyDescent="0.25">
      <c r="A8" s="304" t="s">
        <v>788</v>
      </c>
      <c r="B8" s="73">
        <v>626.57000000000005</v>
      </c>
    </row>
    <row r="9" spans="1:9" x14ac:dyDescent="0.25">
      <c r="A9" s="1" t="s">
        <v>24</v>
      </c>
      <c r="B9" s="305">
        <v>2070.6999999999998</v>
      </c>
      <c r="I9" s="41" t="s">
        <v>900</v>
      </c>
    </row>
    <row r="10" spans="1:9" x14ac:dyDescent="0.25">
      <c r="G10" s="29" t="s">
        <v>799</v>
      </c>
      <c r="H10" s="58">
        <v>899</v>
      </c>
      <c r="I10" s="255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workbookViewId="0">
      <selection activeCell="D1" sqref="D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74" t="s">
        <v>795</v>
      </c>
      <c r="B1" s="264"/>
      <c r="C1" s="264"/>
      <c r="D1" s="264"/>
    </row>
    <row r="2" spans="1:4" ht="18.75" x14ac:dyDescent="0.3">
      <c r="A2" s="274"/>
      <c r="B2" s="264"/>
      <c r="C2" s="264"/>
      <c r="D2" s="264"/>
    </row>
    <row r="3" spans="1:4" x14ac:dyDescent="0.25">
      <c r="A3" s="222"/>
      <c r="B3" s="283" t="s">
        <v>16</v>
      </c>
      <c r="C3" s="283" t="s">
        <v>126</v>
      </c>
      <c r="D3" s="283" t="s">
        <v>127</v>
      </c>
    </row>
    <row r="4" spans="1:4" x14ac:dyDescent="0.25">
      <c r="A4" s="290" t="s">
        <v>840</v>
      </c>
      <c r="B4" s="70">
        <v>876</v>
      </c>
      <c r="C4" s="55">
        <v>151</v>
      </c>
      <c r="D4" s="110">
        <v>725</v>
      </c>
    </row>
    <row r="5" spans="1:4" ht="30" customHeight="1" x14ac:dyDescent="0.25">
      <c r="A5" s="291" t="s">
        <v>909</v>
      </c>
      <c r="B5" s="223">
        <v>633</v>
      </c>
      <c r="C5" s="58">
        <v>409</v>
      </c>
      <c r="D5" s="171">
        <v>224</v>
      </c>
    </row>
    <row r="6" spans="1:4" x14ac:dyDescent="0.25">
      <c r="A6" s="291" t="s">
        <v>796</v>
      </c>
      <c r="B6" s="223">
        <v>5</v>
      </c>
      <c r="C6" s="58">
        <v>1</v>
      </c>
      <c r="D6" s="171">
        <v>4</v>
      </c>
    </row>
    <row r="7" spans="1:4" ht="30" x14ac:dyDescent="0.25">
      <c r="A7" s="291" t="s">
        <v>797</v>
      </c>
      <c r="B7" s="223">
        <v>30</v>
      </c>
      <c r="C7" s="58">
        <v>7</v>
      </c>
      <c r="D7" s="171">
        <v>23</v>
      </c>
    </row>
    <row r="8" spans="1:4" x14ac:dyDescent="0.25">
      <c r="A8" s="212" t="s">
        <v>798</v>
      </c>
      <c r="B8" s="72">
        <v>904</v>
      </c>
      <c r="C8" s="61">
        <v>167</v>
      </c>
      <c r="D8" s="111">
        <v>737</v>
      </c>
    </row>
    <row r="12" spans="1:4" ht="18.75" x14ac:dyDescent="0.3">
      <c r="A12" s="254" t="s">
        <v>986</v>
      </c>
    </row>
    <row r="13" spans="1:4" x14ac:dyDescent="0.25">
      <c r="A13" s="31"/>
      <c r="B13" s="42" t="s">
        <v>552</v>
      </c>
      <c r="C13" s="42" t="s">
        <v>553</v>
      </c>
    </row>
    <row r="14" spans="1:4" ht="30" x14ac:dyDescent="0.25">
      <c r="A14" s="292" t="s">
        <v>844</v>
      </c>
      <c r="B14" s="298">
        <f>C6/B6*100</f>
        <v>20</v>
      </c>
      <c r="C14" s="293">
        <f>D6/B6*100</f>
        <v>80</v>
      </c>
    </row>
    <row r="15" spans="1:4" ht="60" x14ac:dyDescent="0.25">
      <c r="A15" s="294" t="s">
        <v>910</v>
      </c>
      <c r="B15" s="299">
        <f>C5/B5*100</f>
        <v>64.612954186413901</v>
      </c>
      <c r="C15" s="295">
        <f>D5/B5*100</f>
        <v>35.387045813586099</v>
      </c>
    </row>
    <row r="16" spans="1:4" ht="30" x14ac:dyDescent="0.25">
      <c r="A16" s="296" t="s">
        <v>845</v>
      </c>
      <c r="B16" s="300">
        <f>C4/B4*100</f>
        <v>17.237442922374431</v>
      </c>
      <c r="C16" s="297">
        <f>D4/B4*100</f>
        <v>82.762557077625573</v>
      </c>
    </row>
    <row r="19" spans="1:3" ht="18.75" x14ac:dyDescent="0.3">
      <c r="A19" s="254" t="s">
        <v>987</v>
      </c>
    </row>
    <row r="20" spans="1:3" x14ac:dyDescent="0.25">
      <c r="A20" s="31"/>
      <c r="B20" s="42" t="s">
        <v>506</v>
      </c>
      <c r="C20" s="42" t="s">
        <v>507</v>
      </c>
    </row>
    <row r="21" spans="1:3" ht="30" x14ac:dyDescent="0.25">
      <c r="A21" s="292" t="s">
        <v>846</v>
      </c>
      <c r="B21" s="298">
        <f>B14</f>
        <v>20</v>
      </c>
      <c r="C21" s="293">
        <f>C14</f>
        <v>80</v>
      </c>
    </row>
    <row r="22" spans="1:3" ht="60" x14ac:dyDescent="0.25">
      <c r="A22" s="294" t="s">
        <v>847</v>
      </c>
      <c r="B22" s="299">
        <f t="shared" ref="B22:C23" si="0">B15</f>
        <v>64.612954186413901</v>
      </c>
      <c r="C22" s="295">
        <f t="shared" si="0"/>
        <v>35.387045813586099</v>
      </c>
    </row>
    <row r="23" spans="1:3" ht="30" x14ac:dyDescent="0.25">
      <c r="A23" s="296" t="s">
        <v>882</v>
      </c>
      <c r="B23" s="302">
        <f t="shared" si="0"/>
        <v>17.237442922374431</v>
      </c>
      <c r="C23" s="301">
        <f t="shared" si="0"/>
        <v>82.762557077625573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2.28515625" style="29" customWidth="1"/>
    <col min="6" max="16384" width="9.140625" style="29"/>
  </cols>
  <sheetData>
    <row r="1" spans="1:6" x14ac:dyDescent="0.25">
      <c r="A1" s="264"/>
      <c r="B1" s="264"/>
      <c r="C1" s="264"/>
      <c r="D1" s="264"/>
      <c r="E1" s="264"/>
      <c r="F1" s="264"/>
    </row>
    <row r="2" spans="1:6" x14ac:dyDescent="0.25">
      <c r="A2" s="264"/>
      <c r="B2" s="264"/>
      <c r="C2" s="264"/>
      <c r="D2" s="264"/>
      <c r="E2" s="264"/>
      <c r="F2" s="264"/>
    </row>
    <row r="3" spans="1:6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  <c r="F3" s="264"/>
    </row>
    <row r="4" spans="1:6" x14ac:dyDescent="0.25">
      <c r="A4" s="728" t="s">
        <v>189</v>
      </c>
      <c r="B4" s="55">
        <v>3</v>
      </c>
      <c r="C4" s="55">
        <v>2019</v>
      </c>
      <c r="D4" s="376" t="s">
        <v>1488</v>
      </c>
      <c r="E4" s="56" t="s">
        <v>5</v>
      </c>
    </row>
    <row r="5" spans="1:6" x14ac:dyDescent="0.25">
      <c r="A5" s="729" t="s">
        <v>190</v>
      </c>
      <c r="B5" s="58">
        <v>11</v>
      </c>
      <c r="C5" s="58">
        <v>2019</v>
      </c>
      <c r="D5" s="133" t="s">
        <v>1488</v>
      </c>
      <c r="E5" s="59" t="s">
        <v>5</v>
      </c>
    </row>
    <row r="6" spans="1:6" x14ac:dyDescent="0.25">
      <c r="A6" s="729" t="s">
        <v>191</v>
      </c>
      <c r="B6" s="58">
        <v>474</v>
      </c>
      <c r="C6" s="58">
        <v>2019</v>
      </c>
      <c r="D6" s="133" t="s">
        <v>1488</v>
      </c>
      <c r="E6" s="59" t="s">
        <v>5</v>
      </c>
    </row>
    <row r="7" spans="1:6" x14ac:dyDescent="0.25">
      <c r="A7" s="729" t="s">
        <v>192</v>
      </c>
      <c r="B7" s="58">
        <v>53.1</v>
      </c>
      <c r="C7" s="58">
        <v>2019</v>
      </c>
      <c r="D7" s="133" t="s">
        <v>1488</v>
      </c>
      <c r="E7" s="59" t="s">
        <v>5</v>
      </c>
    </row>
    <row r="8" spans="1:6" x14ac:dyDescent="0.25">
      <c r="A8" s="729" t="s">
        <v>193</v>
      </c>
      <c r="B8" s="58">
        <v>744</v>
      </c>
      <c r="C8" s="58">
        <v>2019</v>
      </c>
      <c r="D8" s="133" t="s">
        <v>1488</v>
      </c>
      <c r="E8" s="59" t="s">
        <v>5</v>
      </c>
    </row>
    <row r="9" spans="1:6" x14ac:dyDescent="0.25">
      <c r="A9" s="729" t="s">
        <v>194</v>
      </c>
      <c r="B9" s="58">
        <v>91.6</v>
      </c>
      <c r="C9" s="58">
        <v>2019</v>
      </c>
      <c r="D9" s="133" t="s">
        <v>1488</v>
      </c>
      <c r="E9" s="59" t="s">
        <v>5</v>
      </c>
    </row>
    <row r="10" spans="1:6" x14ac:dyDescent="0.25">
      <c r="A10" s="775" t="s">
        <v>195</v>
      </c>
      <c r="B10" s="61">
        <v>300</v>
      </c>
      <c r="C10" s="61">
        <v>2019</v>
      </c>
      <c r="D10" s="374" t="s">
        <v>1488</v>
      </c>
      <c r="E10" s="62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64"/>
    </row>
    <row r="2" spans="1:22" x14ac:dyDescent="0.25">
      <c r="B2" s="264"/>
    </row>
    <row r="3" spans="1:22" ht="18.75" x14ac:dyDescent="0.3">
      <c r="A3" s="696" t="s">
        <v>211</v>
      </c>
    </row>
    <row r="4" spans="1:22" x14ac:dyDescent="0.25">
      <c r="A4" s="735"/>
      <c r="B4" s="1106">
        <v>2017</v>
      </c>
      <c r="C4" s="1107"/>
      <c r="D4" s="1108"/>
      <c r="E4" s="1106">
        <v>2018</v>
      </c>
      <c r="F4" s="1107"/>
      <c r="G4" s="1108"/>
      <c r="H4" s="1106">
        <v>2019</v>
      </c>
      <c r="I4" s="1107"/>
      <c r="J4" s="1108"/>
      <c r="K4" s="622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</row>
    <row r="5" spans="1:22" x14ac:dyDescent="0.25">
      <c r="A5" s="750"/>
      <c r="B5" s="736" t="s">
        <v>16</v>
      </c>
      <c r="C5" s="751" t="s">
        <v>212</v>
      </c>
      <c r="D5" s="752" t="s">
        <v>213</v>
      </c>
      <c r="E5" s="736" t="s">
        <v>16</v>
      </c>
      <c r="F5" s="751" t="s">
        <v>212</v>
      </c>
      <c r="G5" s="752" t="s">
        <v>213</v>
      </c>
      <c r="H5" s="736" t="s">
        <v>16</v>
      </c>
      <c r="I5" s="751" t="s">
        <v>212</v>
      </c>
      <c r="J5" s="752" t="s">
        <v>213</v>
      </c>
      <c r="K5" s="381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</row>
    <row r="6" spans="1:22" x14ac:dyDescent="0.25">
      <c r="A6" s="753" t="s">
        <v>214</v>
      </c>
      <c r="B6" s="957">
        <v>1536</v>
      </c>
      <c r="C6" s="958">
        <v>1304</v>
      </c>
      <c r="D6" s="959">
        <v>232</v>
      </c>
      <c r="E6" s="958">
        <v>1574</v>
      </c>
      <c r="F6" s="958">
        <v>1357</v>
      </c>
      <c r="G6" s="959">
        <v>217</v>
      </c>
      <c r="H6" s="632">
        <v>1518</v>
      </c>
      <c r="I6" s="650">
        <v>1304</v>
      </c>
      <c r="J6" s="959">
        <v>214</v>
      </c>
      <c r="K6" s="459"/>
      <c r="L6" s="272"/>
      <c r="M6" s="222"/>
      <c r="N6" s="272"/>
      <c r="O6" s="272"/>
      <c r="P6" s="222"/>
      <c r="Q6" s="272"/>
      <c r="R6" s="272"/>
      <c r="S6" s="222"/>
      <c r="T6" s="222"/>
      <c r="U6" s="222"/>
      <c r="V6" s="222"/>
    </row>
    <row r="7" spans="1:22" x14ac:dyDescent="0.25">
      <c r="A7" s="754" t="s">
        <v>215</v>
      </c>
      <c r="B7" s="960">
        <v>51</v>
      </c>
      <c r="C7" s="961">
        <v>26</v>
      </c>
      <c r="D7" s="962">
        <v>25</v>
      </c>
      <c r="E7" s="961">
        <v>131</v>
      </c>
      <c r="F7" s="961">
        <v>126</v>
      </c>
      <c r="G7" s="962">
        <v>5</v>
      </c>
      <c r="H7" s="804">
        <v>145</v>
      </c>
      <c r="I7" s="732">
        <v>129</v>
      </c>
      <c r="J7" s="962">
        <v>16</v>
      </c>
      <c r="K7" s="460"/>
      <c r="L7" s="273"/>
      <c r="M7" s="222"/>
      <c r="N7" s="273"/>
      <c r="O7" s="273"/>
      <c r="P7" s="222"/>
      <c r="Q7" s="273"/>
      <c r="R7" s="273"/>
      <c r="S7" s="222"/>
      <c r="T7" s="222"/>
      <c r="U7" s="222"/>
      <c r="V7" s="222"/>
    </row>
    <row r="8" spans="1:22" x14ac:dyDescent="0.25">
      <c r="A8" s="755" t="s">
        <v>216</v>
      </c>
      <c r="B8" s="963">
        <v>0</v>
      </c>
      <c r="C8" s="964">
        <v>0</v>
      </c>
      <c r="D8" s="965">
        <v>0</v>
      </c>
      <c r="E8" s="964">
        <v>2</v>
      </c>
      <c r="F8" s="964">
        <v>0</v>
      </c>
      <c r="G8" s="965">
        <v>2</v>
      </c>
      <c r="H8" s="805">
        <v>0</v>
      </c>
      <c r="I8" s="733">
        <v>0</v>
      </c>
      <c r="J8" s="965">
        <v>0</v>
      </c>
      <c r="K8" s="460"/>
      <c r="L8" s="273"/>
      <c r="M8" s="222"/>
      <c r="N8" s="273"/>
      <c r="O8" s="273"/>
      <c r="P8" s="222"/>
      <c r="Q8" s="273"/>
      <c r="R8" s="273"/>
      <c r="S8" s="222"/>
      <c r="T8" s="222"/>
      <c r="U8" s="222"/>
      <c r="V8" s="222"/>
    </row>
    <row r="9" spans="1:22" x14ac:dyDescent="0.25">
      <c r="Q9" s="264"/>
      <c r="R9" s="264"/>
      <c r="S9" s="264"/>
    </row>
    <row r="10" spans="1:22" ht="18.75" x14ac:dyDescent="0.3">
      <c r="A10" s="696" t="s">
        <v>222</v>
      </c>
    </row>
    <row r="11" spans="1:22" x14ac:dyDescent="0.25">
      <c r="A11" s="217"/>
      <c r="B11" s="616">
        <v>2017</v>
      </c>
      <c r="C11" s="616">
        <v>2018</v>
      </c>
      <c r="D11" s="623">
        <v>2019</v>
      </c>
      <c r="E11" s="616"/>
      <c r="F11" s="616"/>
    </row>
    <row r="12" spans="1:22" x14ac:dyDescent="0.25">
      <c r="A12" s="756" t="s">
        <v>966</v>
      </c>
      <c r="B12" s="633">
        <v>0</v>
      </c>
      <c r="C12" s="633">
        <v>6</v>
      </c>
      <c r="D12" s="633">
        <v>0</v>
      </c>
      <c r="F12" s="273"/>
      <c r="I12" s="164"/>
      <c r="J12" s="164"/>
      <c r="K12" s="164"/>
      <c r="L12" s="264"/>
    </row>
    <row r="13" spans="1:22" x14ac:dyDescent="0.25">
      <c r="A13" s="757" t="s">
        <v>967</v>
      </c>
      <c r="B13" s="802">
        <v>0</v>
      </c>
      <c r="C13" s="802">
        <v>0</v>
      </c>
      <c r="D13" s="802">
        <v>0</v>
      </c>
      <c r="F13" s="273"/>
      <c r="I13" s="164"/>
      <c r="J13" s="164"/>
      <c r="K13" s="164"/>
      <c r="L13" s="264"/>
    </row>
    <row r="14" spans="1:22" x14ac:dyDescent="0.25">
      <c r="A14" s="757" t="s">
        <v>965</v>
      </c>
      <c r="B14" s="802">
        <v>1188</v>
      </c>
      <c r="C14" s="802">
        <v>1245</v>
      </c>
      <c r="D14" s="802">
        <v>1218</v>
      </c>
      <c r="F14" s="273"/>
      <c r="I14" s="164"/>
      <c r="J14" s="164"/>
      <c r="K14" s="164"/>
      <c r="L14" s="264"/>
    </row>
    <row r="15" spans="1:22" x14ac:dyDescent="0.25">
      <c r="A15" s="757" t="s">
        <v>968</v>
      </c>
      <c r="B15" s="802">
        <v>0</v>
      </c>
      <c r="C15" s="802">
        <v>0</v>
      </c>
      <c r="D15" s="802">
        <v>0</v>
      </c>
      <c r="I15" s="164"/>
      <c r="J15" s="164"/>
      <c r="K15" s="164"/>
      <c r="L15" s="264"/>
    </row>
    <row r="16" spans="1:22" x14ac:dyDescent="0.25">
      <c r="A16" s="757" t="s">
        <v>969</v>
      </c>
      <c r="B16" s="966">
        <v>18</v>
      </c>
      <c r="C16" s="966">
        <v>18</v>
      </c>
      <c r="D16" s="802">
        <v>0</v>
      </c>
      <c r="I16" s="164"/>
      <c r="J16" s="164"/>
      <c r="K16" s="164"/>
      <c r="L16" s="264"/>
    </row>
    <row r="17" spans="1:12" x14ac:dyDescent="0.25">
      <c r="A17" s="758" t="s">
        <v>970</v>
      </c>
      <c r="B17" s="803">
        <v>330</v>
      </c>
      <c r="C17" s="803">
        <v>305</v>
      </c>
      <c r="D17" s="803">
        <v>300</v>
      </c>
      <c r="I17" s="164"/>
      <c r="J17" s="164"/>
      <c r="K17" s="164"/>
      <c r="L17" s="264"/>
    </row>
    <row r="18" spans="1:12" x14ac:dyDescent="0.25">
      <c r="I18" s="164"/>
      <c r="J18" s="164"/>
      <c r="K18" s="164"/>
      <c r="L18" s="264"/>
    </row>
    <row r="19" spans="1:12" x14ac:dyDescent="0.25">
      <c r="I19" s="164"/>
      <c r="J19" s="164"/>
      <c r="K19" s="164"/>
      <c r="L19" s="264"/>
    </row>
    <row r="20" spans="1:12" x14ac:dyDescent="0.25">
      <c r="B20" s="616">
        <f>B11</f>
        <v>2017</v>
      </c>
      <c r="C20" s="616">
        <f>C11</f>
        <v>2018</v>
      </c>
      <c r="D20" s="623">
        <f>D11</f>
        <v>2019</v>
      </c>
      <c r="I20" s="164"/>
      <c r="J20" s="164"/>
      <c r="K20" s="164"/>
      <c r="L20" s="264"/>
    </row>
    <row r="21" spans="1:12" x14ac:dyDescent="0.25">
      <c r="A21" s="461" t="s">
        <v>966</v>
      </c>
      <c r="B21" s="306">
        <f>B12/SUM(B12:B17)*100</f>
        <v>0</v>
      </c>
      <c r="C21" s="306">
        <f>C12/SUM(C12:C17)*100</f>
        <v>0.38119440914866581</v>
      </c>
      <c r="D21" s="306">
        <f>D12/SUM(D12:D17)*100</f>
        <v>0</v>
      </c>
      <c r="I21" s="164"/>
      <c r="J21" s="164"/>
      <c r="K21" s="164"/>
      <c r="L21" s="264"/>
    </row>
    <row r="22" spans="1:12" x14ac:dyDescent="0.25">
      <c r="A22" s="462" t="s">
        <v>967</v>
      </c>
      <c r="B22" s="307">
        <f>B13/SUM(B12:B17)*100</f>
        <v>0</v>
      </c>
      <c r="C22" s="307">
        <f>C13/SUM(C12:C17)*100</f>
        <v>0</v>
      </c>
      <c r="D22" s="307">
        <f>D13/SUM(D12:D17)*100</f>
        <v>0</v>
      </c>
      <c r="I22" s="164"/>
      <c r="J22" s="164"/>
      <c r="K22" s="164"/>
      <c r="L22" s="264"/>
    </row>
    <row r="23" spans="1:12" x14ac:dyDescent="0.25">
      <c r="A23" s="462" t="s">
        <v>965</v>
      </c>
      <c r="B23" s="307">
        <f>B14/SUM(B12:B17)*100</f>
        <v>77.34375</v>
      </c>
      <c r="C23" s="307">
        <f>C14/SUM(C12:C17)*100</f>
        <v>79.097839898348155</v>
      </c>
      <c r="D23" s="307">
        <f>D14/SUM(D12:D17)*100</f>
        <v>80.237154150197625</v>
      </c>
      <c r="I23" s="164"/>
      <c r="J23" s="164"/>
      <c r="K23" s="164"/>
      <c r="L23" s="264"/>
    </row>
    <row r="24" spans="1:12" x14ac:dyDescent="0.25">
      <c r="A24" s="462" t="s">
        <v>968</v>
      </c>
      <c r="B24" s="307">
        <f>B15/SUM(B12:B17)*100</f>
        <v>0</v>
      </c>
      <c r="C24" s="307">
        <f>C15/SUM(C12:C17)*100</f>
        <v>0</v>
      </c>
      <c r="D24" s="307">
        <f>D15/SUM(D12:D17)*100</f>
        <v>0</v>
      </c>
      <c r="I24" s="164"/>
      <c r="J24" s="164"/>
      <c r="K24" s="164"/>
      <c r="L24" s="264"/>
    </row>
    <row r="25" spans="1:12" x14ac:dyDescent="0.25">
      <c r="A25" s="462" t="s">
        <v>969</v>
      </c>
      <c r="B25" s="307">
        <f>B16/SUM(B12:B17)*100</f>
        <v>1.171875</v>
      </c>
      <c r="C25" s="307">
        <f>C16/SUM(C12:C17)*100</f>
        <v>1.1435832274459974</v>
      </c>
      <c r="D25" s="307">
        <f>D16/SUM(D12:D17)*100</f>
        <v>0</v>
      </c>
      <c r="I25" s="164"/>
      <c r="J25" s="164"/>
      <c r="K25" s="164"/>
      <c r="L25" s="264"/>
    </row>
    <row r="26" spans="1:12" x14ac:dyDescent="0.25">
      <c r="A26" s="463" t="s">
        <v>970</v>
      </c>
      <c r="B26" s="308">
        <f>B17/SUM(B12:B17)*100</f>
        <v>21.484375</v>
      </c>
      <c r="C26" s="308">
        <f>C17/SUM(C12:C17)*100</f>
        <v>19.377382465057181</v>
      </c>
      <c r="D26" s="308">
        <f>D17/SUM(D12:D17)*100</f>
        <v>19.762845849802371</v>
      </c>
      <c r="I26" s="164"/>
      <c r="J26" s="164"/>
      <c r="K26" s="164"/>
      <c r="L26" s="264"/>
    </row>
    <row r="27" spans="1:12" x14ac:dyDescent="0.25">
      <c r="I27" s="164"/>
      <c r="J27" s="164"/>
      <c r="K27" s="164"/>
      <c r="L27" s="264"/>
    </row>
    <row r="28" spans="1:12" x14ac:dyDescent="0.25">
      <c r="I28" s="164"/>
      <c r="J28" s="164"/>
      <c r="K28" s="164"/>
      <c r="L28" s="264"/>
    </row>
    <row r="29" spans="1:12" x14ac:dyDescent="0.25">
      <c r="A29" s="797"/>
      <c r="B29" s="797"/>
      <c r="C29" s="797"/>
      <c r="D29" s="797"/>
      <c r="E29" s="797"/>
      <c r="I29" s="164"/>
      <c r="J29" s="164"/>
      <c r="K29" s="164"/>
      <c r="L29" s="264"/>
    </row>
    <row r="30" spans="1:12" x14ac:dyDescent="0.25">
      <c r="A30" s="798"/>
      <c r="B30" s="797"/>
      <c r="C30" s="797"/>
      <c r="D30" s="797"/>
      <c r="E30" s="613"/>
      <c r="I30" s="164"/>
      <c r="J30" s="164"/>
      <c r="K30" s="164"/>
      <c r="L30" s="264"/>
    </row>
    <row r="31" spans="1:12" x14ac:dyDescent="0.25">
      <c r="A31" s="798"/>
      <c r="B31" s="797"/>
      <c r="C31" s="797"/>
      <c r="D31" s="797"/>
      <c r="E31" s="797"/>
      <c r="I31" s="164"/>
      <c r="J31" s="164"/>
      <c r="K31" s="164"/>
      <c r="L31" s="264"/>
    </row>
    <row r="32" spans="1:12" x14ac:dyDescent="0.25">
      <c r="A32" s="798"/>
      <c r="B32" s="797"/>
      <c r="C32" s="797"/>
      <c r="D32" s="797"/>
      <c r="E32" s="797"/>
      <c r="I32" s="164"/>
      <c r="J32" s="164"/>
      <c r="K32" s="164"/>
      <c r="L32" s="264"/>
    </row>
    <row r="33" spans="1:12" x14ac:dyDescent="0.25">
      <c r="A33" s="798"/>
      <c r="B33" s="797"/>
      <c r="C33" s="797"/>
      <c r="D33" s="797"/>
      <c r="E33" s="797"/>
      <c r="I33" s="164"/>
      <c r="J33" s="164"/>
      <c r="K33" s="164"/>
      <c r="L33" s="264"/>
    </row>
    <row r="34" spans="1:12" x14ac:dyDescent="0.25">
      <c r="A34" s="798"/>
      <c r="B34" s="797"/>
      <c r="C34" s="797"/>
      <c r="D34" s="797"/>
      <c r="E34" s="797"/>
      <c r="I34" s="164"/>
      <c r="J34" s="164"/>
      <c r="K34" s="164"/>
      <c r="L34" s="264"/>
    </row>
    <row r="35" spans="1:12" x14ac:dyDescent="0.25">
      <c r="A35" s="798"/>
      <c r="B35" s="797"/>
      <c r="C35" s="797"/>
      <c r="D35" s="797"/>
      <c r="E35" s="797"/>
      <c r="I35" s="164"/>
      <c r="J35" s="164"/>
      <c r="K35" s="164"/>
      <c r="L35" s="264"/>
    </row>
    <row r="36" spans="1:12" x14ac:dyDescent="0.25">
      <c r="I36" s="164"/>
      <c r="J36" s="164"/>
      <c r="K36" s="164"/>
      <c r="L36" s="264"/>
    </row>
    <row r="37" spans="1:12" x14ac:dyDescent="0.25">
      <c r="I37" s="164"/>
      <c r="J37" s="164"/>
      <c r="K37" s="164"/>
      <c r="L37" s="264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64" customWidth="1"/>
    <col min="7" max="14" width="9.140625" style="264"/>
    <col min="15" max="16384" width="9.140625" style="29"/>
  </cols>
  <sheetData>
    <row r="1" spans="1:6" x14ac:dyDescent="0.25">
      <c r="A1" s="613"/>
      <c r="B1" s="222"/>
      <c r="C1" s="222"/>
      <c r="D1" s="222"/>
      <c r="E1" s="222"/>
    </row>
    <row r="2" spans="1:6" x14ac:dyDescent="0.25">
      <c r="A2" s="222"/>
      <c r="B2" s="222"/>
      <c r="C2" s="222"/>
      <c r="D2" s="222"/>
      <c r="E2" s="222"/>
    </row>
    <row r="3" spans="1:6" ht="18.75" x14ac:dyDescent="0.3">
      <c r="A3" s="696" t="s">
        <v>226</v>
      </c>
    </row>
    <row r="4" spans="1:6" ht="18.75" x14ac:dyDescent="0.3">
      <c r="A4" s="696" t="s">
        <v>227</v>
      </c>
    </row>
    <row r="5" spans="1:6" x14ac:dyDescent="0.25">
      <c r="B5" s="47"/>
      <c r="C5" s="47"/>
      <c r="D5" s="47"/>
      <c r="E5" s="47"/>
      <c r="F5" s="408"/>
    </row>
    <row r="6" spans="1:6" x14ac:dyDescent="0.25">
      <c r="A6" s="616"/>
      <c r="B6" s="616">
        <v>2017</v>
      </c>
      <c r="C6" s="616">
        <v>2018</v>
      </c>
      <c r="D6" s="616">
        <v>2019</v>
      </c>
    </row>
    <row r="7" spans="1:6" x14ac:dyDescent="0.25">
      <c r="A7" s="741" t="s">
        <v>225</v>
      </c>
      <c r="B7" s="633">
        <v>29.3</v>
      </c>
      <c r="C7" s="633">
        <v>25.7</v>
      </c>
      <c r="D7" s="633">
        <v>28.8</v>
      </c>
    </row>
    <row r="8" spans="1:6" x14ac:dyDescent="0.25">
      <c r="A8" s="742" t="s">
        <v>974</v>
      </c>
      <c r="B8" s="802">
        <v>70.7</v>
      </c>
      <c r="C8" s="802">
        <v>66.400000000000006</v>
      </c>
      <c r="D8" s="802">
        <v>66.900000000000006</v>
      </c>
    </row>
    <row r="9" spans="1:6" x14ac:dyDescent="0.25">
      <c r="A9" s="743" t="s">
        <v>224</v>
      </c>
      <c r="B9" s="803">
        <v>0</v>
      </c>
      <c r="C9" s="803">
        <v>7.9</v>
      </c>
      <c r="D9" s="803">
        <v>4.4000000000000004</v>
      </c>
    </row>
    <row r="12" spans="1:6" x14ac:dyDescent="0.25">
      <c r="A12" s="616"/>
      <c r="B12" s="529">
        <f>D6</f>
        <v>2019</v>
      </c>
      <c r="C12" s="616"/>
    </row>
    <row r="13" spans="1:6" x14ac:dyDescent="0.25">
      <c r="A13" s="747" t="s">
        <v>225</v>
      </c>
      <c r="B13" s="744">
        <f>IF(ISBLANK(D7),"",D7)</f>
        <v>28.8</v>
      </c>
      <c r="C13" s="616" t="s">
        <v>509</v>
      </c>
    </row>
    <row r="14" spans="1:6" x14ac:dyDescent="0.25">
      <c r="A14" s="748" t="s">
        <v>974</v>
      </c>
      <c r="B14" s="745">
        <f t="shared" ref="B14:B15" si="0">IF(ISBLANK(D8),"",D8)</f>
        <v>66.900000000000006</v>
      </c>
      <c r="C14" s="616"/>
    </row>
    <row r="15" spans="1:6" x14ac:dyDescent="0.25">
      <c r="A15" s="749" t="s">
        <v>224</v>
      </c>
      <c r="B15" s="746">
        <f t="shared" si="0"/>
        <v>4.4000000000000004</v>
      </c>
      <c r="C15" s="616"/>
    </row>
    <row r="16" spans="1:6" x14ac:dyDescent="0.25">
      <c r="A16" s="616"/>
      <c r="B16" s="616"/>
      <c r="C16" s="616"/>
    </row>
    <row r="17" spans="1:3" x14ac:dyDescent="0.25">
      <c r="A17" s="616"/>
      <c r="B17" s="529">
        <f>D6</f>
        <v>2019</v>
      </c>
      <c r="C17" s="616"/>
    </row>
    <row r="18" spans="1:3" x14ac:dyDescent="0.25">
      <c r="A18" s="747" t="s">
        <v>520</v>
      </c>
      <c r="B18" s="744">
        <f>IF(ISBLANK(D7),"",D7)</f>
        <v>28.8</v>
      </c>
      <c r="C18" s="170" t="s">
        <v>508</v>
      </c>
    </row>
    <row r="19" spans="1:3" x14ac:dyDescent="0.25">
      <c r="A19" s="748" t="s">
        <v>975</v>
      </c>
      <c r="B19" s="745">
        <f t="shared" ref="B19:B20" si="1">IF(ISBLANK(D8),"",D8)</f>
        <v>66.900000000000006</v>
      </c>
      <c r="C19" s="616"/>
    </row>
    <row r="20" spans="1:3" x14ac:dyDescent="0.25">
      <c r="A20" s="749" t="s">
        <v>521</v>
      </c>
      <c r="B20" s="746">
        <f t="shared" si="1"/>
        <v>4.4000000000000004</v>
      </c>
      <c r="C20" s="616"/>
    </row>
    <row r="21" spans="1:3" x14ac:dyDescent="0.25">
      <c r="A21" s="465"/>
      <c r="B21" s="222"/>
    </row>
    <row r="22" spans="1:3" x14ac:dyDescent="0.25">
      <c r="A22" s="465"/>
      <c r="B22" s="222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64"/>
    </row>
    <row r="2" spans="1:10" x14ac:dyDescent="0.25">
      <c r="B2" s="264"/>
    </row>
    <row r="3" spans="1:10" ht="18.75" x14ac:dyDescent="0.3">
      <c r="A3" s="696" t="s">
        <v>236</v>
      </c>
      <c r="F3" s="44"/>
      <c r="G3" s="696" t="s">
        <v>236</v>
      </c>
    </row>
    <row r="4" spans="1:10" x14ac:dyDescent="0.25">
      <c r="A4" s="121" t="s">
        <v>4</v>
      </c>
      <c r="B4" s="563" t="s">
        <v>678</v>
      </c>
      <c r="C4" s="564" t="s">
        <v>679</v>
      </c>
      <c r="D4" s="565" t="s">
        <v>16</v>
      </c>
      <c r="F4" s="28"/>
      <c r="G4" s="736"/>
      <c r="H4" s="737" t="s">
        <v>680</v>
      </c>
      <c r="I4" s="738" t="s">
        <v>681</v>
      </c>
    </row>
    <row r="5" spans="1:10" x14ac:dyDescent="0.25">
      <c r="A5" s="799">
        <v>2017</v>
      </c>
      <c r="B5" s="644">
        <v>109.2</v>
      </c>
      <c r="C5" s="645">
        <v>111.7</v>
      </c>
      <c r="D5" s="967">
        <v>110.5</v>
      </c>
      <c r="F5" s="28"/>
      <c r="G5" s="740">
        <f>A5</f>
        <v>2017</v>
      </c>
      <c r="H5" s="707">
        <f>IF(ISBLANK(B5),"",B5)</f>
        <v>109.2</v>
      </c>
      <c r="I5" s="653">
        <f t="shared" ref="H5:I7" si="0">IF(ISBLANK(C5),"",C5)</f>
        <v>111.7</v>
      </c>
    </row>
    <row r="6" spans="1:10" x14ac:dyDescent="0.25">
      <c r="A6" s="800">
        <v>2018</v>
      </c>
      <c r="B6" s="634">
        <v>111.3</v>
      </c>
      <c r="C6" s="646">
        <v>95.4</v>
      </c>
      <c r="D6" s="968">
        <v>102.5</v>
      </c>
      <c r="F6" s="44"/>
      <c r="G6" s="740">
        <f t="shared" ref="G6:G7" si="1">A6</f>
        <v>2018</v>
      </c>
      <c r="H6" s="708">
        <f t="shared" si="0"/>
        <v>111.3</v>
      </c>
      <c r="I6" s="654">
        <f t="shared" si="0"/>
        <v>95.4</v>
      </c>
    </row>
    <row r="7" spans="1:10" x14ac:dyDescent="0.25">
      <c r="A7" s="801">
        <v>2019</v>
      </c>
      <c r="B7" s="634">
        <v>83.7</v>
      </c>
      <c r="C7" s="646">
        <v>101.3</v>
      </c>
      <c r="D7" s="968">
        <v>92</v>
      </c>
      <c r="F7" s="44"/>
      <c r="G7" s="740">
        <f t="shared" si="1"/>
        <v>2019</v>
      </c>
      <c r="H7" s="709">
        <f t="shared" si="0"/>
        <v>83.7</v>
      </c>
      <c r="I7" s="655">
        <f t="shared" si="0"/>
        <v>101.3</v>
      </c>
    </row>
    <row r="8" spans="1:10" x14ac:dyDescent="0.25">
      <c r="A8" s="624"/>
      <c r="B8" s="599"/>
      <c r="C8" s="599"/>
      <c r="D8" s="599"/>
      <c r="F8" s="21"/>
      <c r="G8" s="601"/>
      <c r="H8" s="599"/>
      <c r="I8" s="599"/>
    </row>
    <row r="9" spans="1:10" x14ac:dyDescent="0.25">
      <c r="A9" s="625"/>
      <c r="B9" s="208"/>
      <c r="C9" s="208"/>
      <c r="D9" s="208"/>
      <c r="F9" s="21"/>
      <c r="G9" s="271"/>
      <c r="H9" s="271"/>
      <c r="I9" s="264"/>
      <c r="J9" s="264"/>
    </row>
    <row r="10" spans="1:10" x14ac:dyDescent="0.25">
      <c r="A10" s="626"/>
      <c r="B10" s="208"/>
      <c r="C10" s="208"/>
      <c r="D10" s="208"/>
      <c r="E10" s="264"/>
      <c r="J10" s="264"/>
    </row>
    <row r="11" spans="1:10" ht="18.75" x14ac:dyDescent="0.3">
      <c r="A11" s="626"/>
      <c r="B11" s="222"/>
      <c r="C11" s="222"/>
      <c r="D11" s="222"/>
      <c r="G11" s="696" t="s">
        <v>519</v>
      </c>
    </row>
    <row r="12" spans="1:10" x14ac:dyDescent="0.25">
      <c r="G12" s="736"/>
      <c r="H12" s="737" t="s">
        <v>682</v>
      </c>
      <c r="I12" s="739" t="s">
        <v>683</v>
      </c>
    </row>
    <row r="13" spans="1:10" x14ac:dyDescent="0.25">
      <c r="G13" s="740">
        <f>A5</f>
        <v>2017</v>
      </c>
      <c r="H13" s="707">
        <f>IF(ISBLANK(B5),"",B5)</f>
        <v>109.2</v>
      </c>
      <c r="I13" s="653">
        <f>IF(ISBLANK(C5),"",C5)</f>
        <v>111.7</v>
      </c>
      <c r="J13" s="390"/>
    </row>
    <row r="14" spans="1:10" x14ac:dyDescent="0.25">
      <c r="G14" s="740">
        <f t="shared" ref="G14:G15" si="2">A6</f>
        <v>2018</v>
      </c>
      <c r="H14" s="708">
        <f t="shared" ref="H14:I14" si="3">IF(ISBLANK(B6),"",B6)</f>
        <v>111.3</v>
      </c>
      <c r="I14" s="654">
        <f t="shared" si="3"/>
        <v>95.4</v>
      </c>
      <c r="J14" s="391"/>
    </row>
    <row r="15" spans="1:10" x14ac:dyDescent="0.25">
      <c r="G15" s="740">
        <f t="shared" si="2"/>
        <v>2019</v>
      </c>
      <c r="H15" s="709">
        <f t="shared" ref="H15:I15" si="4">IF(ISBLANK(B7),"",B7)</f>
        <v>83.7</v>
      </c>
      <c r="I15" s="655">
        <f t="shared" si="4"/>
        <v>101.3</v>
      </c>
      <c r="J15" s="391"/>
    </row>
    <row r="16" spans="1:10" x14ac:dyDescent="0.25">
      <c r="G16" s="601"/>
      <c r="H16" s="599"/>
      <c r="I16" s="599"/>
      <c r="J16" s="208"/>
    </row>
    <row r="17" spans="7:10" x14ac:dyDescent="0.25">
      <c r="G17" s="222"/>
      <c r="H17" s="222"/>
      <c r="I17" s="222"/>
      <c r="J17" s="208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69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29"/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474"/>
    </row>
    <row r="2" spans="1:26" ht="45" customHeight="1" x14ac:dyDescent="0.2">
      <c r="A2" s="329"/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474"/>
    </row>
    <row r="3" spans="1:26" ht="45" customHeight="1" x14ac:dyDescent="0.2">
      <c r="A3" s="329"/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474"/>
    </row>
    <row r="4" spans="1:26" ht="45" customHeight="1" x14ac:dyDescent="0.2">
      <c r="A4" s="329"/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474"/>
    </row>
    <row r="5" spans="1:26" ht="45" customHeight="1" x14ac:dyDescent="0.2">
      <c r="A5" s="329"/>
      <c r="B5" s="329"/>
      <c r="C5" s="329"/>
      <c r="D5" s="329"/>
      <c r="E5" s="329"/>
      <c r="F5" s="329"/>
      <c r="G5" s="329"/>
      <c r="H5" s="329"/>
      <c r="I5" s="329"/>
      <c r="J5" s="329"/>
      <c r="K5" s="329"/>
      <c r="L5" s="474"/>
    </row>
    <row r="6" spans="1:26" ht="45" customHeight="1" x14ac:dyDescent="0.2">
      <c r="A6" s="329"/>
      <c r="B6" s="329"/>
      <c r="C6" s="329"/>
      <c r="D6" s="329"/>
      <c r="E6" s="329"/>
      <c r="F6" s="329"/>
      <c r="G6" s="329"/>
      <c r="H6" s="329"/>
      <c r="I6" s="329"/>
      <c r="J6" s="329"/>
      <c r="K6" s="329"/>
      <c r="L6" s="474"/>
    </row>
    <row r="7" spans="1:26" ht="45" customHeight="1" x14ac:dyDescent="0.2">
      <c r="A7" s="329"/>
      <c r="B7" s="329"/>
      <c r="C7" s="329"/>
      <c r="D7" s="329"/>
      <c r="E7" s="329"/>
      <c r="F7" s="329"/>
      <c r="G7" s="329"/>
      <c r="H7" s="329"/>
      <c r="I7" s="329"/>
      <c r="J7" s="329"/>
      <c r="K7" s="329"/>
      <c r="L7" s="474"/>
    </row>
    <row r="8" spans="1:26" ht="45" customHeight="1" x14ac:dyDescent="0.2">
      <c r="A8" s="329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474"/>
    </row>
    <row r="9" spans="1:26" ht="45" customHeight="1" x14ac:dyDescent="0.2">
      <c r="A9" s="329"/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474"/>
    </row>
    <row r="10" spans="1:26" ht="45" customHeight="1" x14ac:dyDescent="0.2">
      <c r="A10" s="329"/>
      <c r="B10" s="329"/>
      <c r="C10" s="329"/>
      <c r="D10" s="329"/>
      <c r="E10" s="329"/>
      <c r="F10" s="329"/>
      <c r="G10" s="329"/>
      <c r="H10" s="329"/>
      <c r="I10" s="329"/>
      <c r="J10" s="329"/>
      <c r="K10" s="329"/>
      <c r="L10" s="474"/>
    </row>
    <row r="11" spans="1:26" ht="45" customHeight="1" x14ac:dyDescent="0.2">
      <c r="A11" s="329"/>
      <c r="B11" s="329"/>
      <c r="C11" s="329"/>
      <c r="D11" s="329"/>
      <c r="E11" s="329"/>
      <c r="F11" s="329"/>
      <c r="G11" s="329"/>
      <c r="H11" s="329"/>
      <c r="I11" s="329"/>
      <c r="J11" s="329"/>
      <c r="K11" s="329"/>
      <c r="L11" s="474"/>
    </row>
    <row r="12" spans="1:26" ht="45" customHeight="1" x14ac:dyDescent="0.2">
      <c r="A12" s="329"/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474"/>
    </row>
    <row r="13" spans="1:26" ht="45" customHeight="1" x14ac:dyDescent="0.2">
      <c r="A13" s="329"/>
      <c r="B13" s="329"/>
      <c r="C13" s="329"/>
      <c r="D13" s="329"/>
      <c r="E13" s="329"/>
      <c r="F13" s="329"/>
      <c r="G13" s="329"/>
      <c r="H13" s="329"/>
      <c r="I13" s="329"/>
      <c r="J13" s="329"/>
      <c r="K13" s="329"/>
      <c r="L13" s="474"/>
    </row>
    <row r="14" spans="1:26" ht="45" customHeight="1" x14ac:dyDescent="0.2">
      <c r="A14" s="329"/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474"/>
    </row>
    <row r="15" spans="1:26" ht="60" customHeight="1" x14ac:dyDescent="0.2">
      <c r="A15" s="1014" t="str">
        <f>'DEM1'!B2</f>
        <v>Петроварадин</v>
      </c>
      <c r="B15" s="1014"/>
      <c r="C15" s="1014"/>
      <c r="D15" s="1014"/>
      <c r="E15" s="1014"/>
      <c r="F15" s="1014"/>
      <c r="G15" s="1014"/>
      <c r="H15" s="1014"/>
      <c r="I15" s="1014"/>
      <c r="J15" s="1014"/>
      <c r="K15" s="1014"/>
    </row>
    <row r="16" spans="1:26" s="18" customFormat="1" ht="59.25" customHeight="1" x14ac:dyDescent="0.25">
      <c r="A16" s="922"/>
      <c r="B16" s="922"/>
      <c r="C16" s="922"/>
      <c r="D16" s="922"/>
      <c r="E16" s="922"/>
      <c r="F16" s="922"/>
      <c r="G16" s="922"/>
      <c r="H16" s="922"/>
      <c r="I16" s="922"/>
      <c r="J16" s="922"/>
      <c r="K16" s="922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919"/>
      <c r="B17" s="919"/>
      <c r="C17" s="919"/>
      <c r="D17" s="919"/>
      <c r="E17" s="919"/>
      <c r="F17" s="919"/>
      <c r="G17" s="919"/>
      <c r="H17" s="919"/>
      <c r="I17" s="919"/>
      <c r="J17" s="919"/>
      <c r="K17" s="9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919"/>
      <c r="B18" s="919"/>
      <c r="C18" s="919"/>
      <c r="D18" s="919"/>
      <c r="E18" s="919"/>
      <c r="F18" s="919"/>
      <c r="G18" s="919"/>
      <c r="H18" s="919"/>
      <c r="I18" s="919"/>
      <c r="J18" s="919"/>
      <c r="K18" s="9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921"/>
      <c r="B19" s="921"/>
      <c r="C19" s="921"/>
      <c r="D19" s="921"/>
      <c r="E19" s="921"/>
      <c r="F19" s="921"/>
      <c r="G19" s="921"/>
      <c r="H19" s="921"/>
      <c r="I19" s="921"/>
      <c r="J19" s="921"/>
      <c r="K19" s="921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921"/>
      <c r="B20" s="921"/>
      <c r="C20" s="921"/>
      <c r="D20" s="921"/>
      <c r="E20" s="921"/>
      <c r="F20" s="921"/>
      <c r="G20" s="921"/>
      <c r="H20" s="921"/>
      <c r="I20" s="921"/>
      <c r="J20" s="921"/>
      <c r="K20" s="921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921"/>
      <c r="B21" s="921"/>
      <c r="C21" s="921"/>
      <c r="D21" s="921"/>
      <c r="E21" s="921"/>
      <c r="F21" s="921"/>
      <c r="G21" s="921"/>
      <c r="H21" s="921"/>
      <c r="I21" s="921"/>
      <c r="J21" s="921"/>
      <c r="K21" s="921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921"/>
      <c r="B22" s="921"/>
      <c r="C22" s="921"/>
      <c r="D22" s="921"/>
      <c r="E22" s="921"/>
      <c r="F22" s="921"/>
      <c r="G22" s="921"/>
      <c r="H22" s="921"/>
      <c r="I22" s="921"/>
      <c r="J22" s="921"/>
      <c r="K22" s="921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921"/>
      <c r="B23" s="921"/>
      <c r="C23" s="921"/>
      <c r="D23" s="921"/>
      <c r="E23" s="921"/>
      <c r="F23" s="921"/>
      <c r="G23" s="921"/>
      <c r="H23" s="921"/>
      <c r="I23" s="921"/>
      <c r="J23" s="921"/>
      <c r="K23" s="921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919"/>
      <c r="B24" s="919"/>
      <c r="C24" s="919"/>
      <c r="D24" s="919"/>
      <c r="E24" s="919"/>
      <c r="F24" s="919"/>
      <c r="G24" s="919"/>
      <c r="H24" s="919"/>
      <c r="I24" s="919"/>
      <c r="J24" s="919"/>
      <c r="K24" s="9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919"/>
      <c r="B25" s="919"/>
      <c r="C25" s="919"/>
      <c r="D25" s="919"/>
      <c r="E25" s="919"/>
      <c r="F25" s="919"/>
      <c r="G25" s="919"/>
      <c r="H25" s="919"/>
      <c r="I25" s="919"/>
      <c r="J25" s="919"/>
      <c r="K25" s="9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921"/>
      <c r="B26" s="921"/>
      <c r="C26" s="921"/>
      <c r="D26" s="921"/>
      <c r="E26" s="921"/>
      <c r="F26" s="921"/>
      <c r="G26" s="921"/>
      <c r="H26" s="921"/>
      <c r="I26" s="921"/>
      <c r="J26" s="921"/>
      <c r="K26" s="921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921"/>
      <c r="B27" s="921"/>
      <c r="C27" s="921"/>
      <c r="D27" s="921"/>
      <c r="E27" s="921"/>
      <c r="F27" s="921"/>
      <c r="G27" s="921"/>
      <c r="H27" s="921"/>
      <c r="I27" s="921"/>
      <c r="J27" s="921"/>
      <c r="K27" s="921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921"/>
      <c r="B28" s="921"/>
      <c r="C28" s="921"/>
      <c r="D28" s="921"/>
      <c r="E28" s="921"/>
      <c r="F28" s="921"/>
      <c r="G28" s="921"/>
      <c r="H28" s="921"/>
      <c r="I28" s="921"/>
      <c r="J28" s="921"/>
      <c r="K28" s="921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919"/>
      <c r="B29" s="919"/>
      <c r="C29" s="919"/>
      <c r="D29" s="919"/>
      <c r="E29" s="919"/>
      <c r="F29" s="919"/>
      <c r="G29" s="919"/>
      <c r="H29" s="919"/>
      <c r="I29" s="919"/>
      <c r="J29" s="919"/>
      <c r="K29" s="9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921"/>
      <c r="B30" s="921"/>
      <c r="C30" s="921"/>
      <c r="D30" s="921"/>
      <c r="E30" s="921"/>
      <c r="F30" s="921"/>
      <c r="G30" s="921"/>
      <c r="H30" s="921"/>
      <c r="I30" s="921"/>
      <c r="J30" s="921"/>
      <c r="K30" s="921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921"/>
      <c r="B31" s="921"/>
      <c r="C31" s="921"/>
      <c r="D31" s="921"/>
      <c r="E31" s="921"/>
      <c r="F31" s="921"/>
      <c r="G31" s="921"/>
      <c r="H31" s="921"/>
      <c r="I31" s="921"/>
      <c r="J31" s="921"/>
      <c r="K31" s="921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919"/>
      <c r="B32" s="919"/>
      <c r="C32" s="919"/>
      <c r="D32" s="919"/>
      <c r="E32" s="919"/>
      <c r="F32" s="919"/>
      <c r="G32" s="919"/>
      <c r="H32" s="919"/>
      <c r="I32" s="919"/>
      <c r="J32" s="919"/>
      <c r="K32" s="9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33" customHeight="1" x14ac:dyDescent="0.25">
      <c r="A33" s="1065" t="s">
        <v>2364</v>
      </c>
      <c r="B33" s="1065"/>
      <c r="C33" s="1065"/>
      <c r="D33" s="1065"/>
      <c r="E33" s="1066"/>
      <c r="F33" s="1067" t="s">
        <v>2635</v>
      </c>
      <c r="G33" s="1068"/>
      <c r="H33" s="1068"/>
      <c r="I33" s="1068"/>
      <c r="J33" s="1068"/>
      <c r="K33" s="921"/>
      <c r="L33" s="400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93"/>
      <c r="B34" s="593"/>
      <c r="C34" s="593"/>
      <c r="D34" s="593"/>
      <c r="E34" s="593"/>
      <c r="F34" s="593"/>
      <c r="G34" s="593"/>
      <c r="H34" s="593"/>
      <c r="I34" s="593"/>
      <c r="J34" s="593"/>
      <c r="K34" s="593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93"/>
      <c r="B35" s="593"/>
      <c r="C35" s="593"/>
      <c r="D35" s="593"/>
      <c r="E35" s="593"/>
      <c r="F35" s="593"/>
      <c r="G35" s="593"/>
      <c r="H35" s="593"/>
      <c r="I35" s="593"/>
      <c r="J35" s="593"/>
      <c r="K35" s="593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31"/>
      <c r="B36" s="331"/>
      <c r="C36" s="332"/>
      <c r="D36" s="332"/>
      <c r="E36" s="331"/>
      <c r="F36" s="331"/>
      <c r="G36" s="331"/>
      <c r="H36" s="331"/>
      <c r="I36" s="331"/>
      <c r="J36" s="331"/>
      <c r="K36" s="388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88" t="s">
        <v>1014</v>
      </c>
      <c r="B37" s="489"/>
      <c r="C37" s="489"/>
      <c r="D37" s="489"/>
      <c r="E37" s="489"/>
      <c r="F37" s="489"/>
      <c r="G37" s="489"/>
      <c r="H37" s="489"/>
      <c r="I37" s="489"/>
      <c r="J37" s="489"/>
      <c r="K37" s="489"/>
      <c r="L37" s="481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0" customHeight="1" x14ac:dyDescent="0.4">
      <c r="A38" s="356"/>
      <c r="B38" s="357"/>
      <c r="C38" s="357"/>
      <c r="D38" s="357"/>
      <c r="E38" s="357"/>
      <c r="F38" s="357"/>
      <c r="G38" s="357"/>
      <c r="H38" s="357"/>
      <c r="I38" s="357"/>
      <c r="J38" s="357"/>
      <c r="K38" s="357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925" t="s">
        <v>2378</v>
      </c>
      <c r="B39" s="357"/>
      <c r="C39" s="357"/>
      <c r="D39" s="357"/>
      <c r="E39" s="357"/>
      <c r="F39" s="357"/>
      <c r="G39" s="357"/>
      <c r="H39" s="357"/>
      <c r="I39" s="357"/>
      <c r="J39" s="357"/>
      <c r="K39" s="357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857" t="s">
        <v>1374</v>
      </c>
      <c r="B40" s="576">
        <f>IF(ISBLANK('DEM1'!B7),"-",'DEM1'!B7)</f>
        <v>89</v>
      </c>
      <c r="C40" s="858" t="str">
        <f>IF(LEN('DEM1'!C7)&gt;0,"(" &amp; 'DEM1'!C7 &amp; ")", "-")</f>
        <v>(2018)</v>
      </c>
      <c r="D40" s="157"/>
      <c r="E40" s="331"/>
      <c r="F40" s="5"/>
      <c r="G40" s="5"/>
      <c r="H40" s="5"/>
      <c r="I40" s="5"/>
      <c r="J40" s="5"/>
      <c r="L40" s="352"/>
      <c r="M40" s="331"/>
      <c r="N40" s="331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60" t="s">
        <v>1375</v>
      </c>
      <c r="B41" s="334">
        <f>IF(ISBLANK('DEM1'!B8),"-",'DEM1'!B8)</f>
        <v>5</v>
      </c>
      <c r="C41" s="335" t="str">
        <f>IF(LEN('DEM1'!C8)&gt;0,"(" &amp; 'DEM1'!C8 &amp; ")", "-")</f>
        <v>(2018)</v>
      </c>
      <c r="D41" s="157"/>
      <c r="E41" s="331"/>
      <c r="L41" s="353"/>
      <c r="M41" s="354"/>
      <c r="N41" s="353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60" t="s">
        <v>1376</v>
      </c>
      <c r="B42" s="334">
        <f>IF(ISBLANK('DEM1'!B9),"-",'DEM1'!B9)</f>
        <v>34281</v>
      </c>
      <c r="C42" s="335" t="str">
        <f>IF(LEN('DEM1'!C9)&gt;0,"(" &amp; 'DEM1'!C9 &amp; ")", "-")</f>
        <v>(2019)</v>
      </c>
      <c r="D42" s="157"/>
      <c r="E42" s="331"/>
      <c r="L42" s="355"/>
      <c r="M42" s="355"/>
      <c r="N42" s="355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61" t="s">
        <v>1377</v>
      </c>
      <c r="B43" s="362">
        <f>IF(ISBLANK('DEM1'!B10),"-",'DEM1'!B10)</f>
        <v>385</v>
      </c>
      <c r="C43" s="363" t="str">
        <f>IF(LEN('DEM1'!C10)&gt;0,"(" &amp; 'DEM1'!C10 &amp; ")", "-")</f>
        <v>(2019)</v>
      </c>
      <c r="D43" s="157"/>
      <c r="E43" s="331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64" t="s">
        <v>1378</v>
      </c>
      <c r="B44" s="365">
        <f>IF(ISBLANK('DEM1'!B11),"-",'DEM1'!B11)</f>
        <v>8.5</v>
      </c>
      <c r="C44" s="366" t="str">
        <f>IF(LEN('DEM1'!C11)&gt;0,"(" &amp; 'DEM1'!C11 &amp; ")", "-")</f>
        <v>(2019)</v>
      </c>
      <c r="D44" s="157"/>
      <c r="E44" s="331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60" t="s">
        <v>1379</v>
      </c>
      <c r="B45" s="334">
        <f>IF(ISBLANK('DEM1'!B12),"-",'DEM1'!B12)</f>
        <v>10.3</v>
      </c>
      <c r="C45" s="335" t="str">
        <f>IF(LEN('DEM1'!C12)&gt;0,"(" &amp; 'DEM1'!C12 &amp; ")", "-")</f>
        <v>(2019)</v>
      </c>
      <c r="D45" s="157"/>
      <c r="E45" s="331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61" t="s">
        <v>1380</v>
      </c>
      <c r="B46" s="362">
        <f>IF(ISBLANK('DEM1'!B13),"-",'DEM1'!B13)</f>
        <v>-1.8</v>
      </c>
      <c r="C46" s="363" t="str">
        <f>IF(LEN('DEM1'!C13)&gt;0,"(" &amp; 'DEM1'!C13 &amp; ")", "-")</f>
        <v>(2019)</v>
      </c>
      <c r="D46" s="157"/>
      <c r="E46" s="331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64" t="s">
        <v>1381</v>
      </c>
      <c r="B47" s="365">
        <f>IF(ISBLANK('DEM1'!B14),"-",'DEM1'!B14)</f>
        <v>78.16</v>
      </c>
      <c r="C47" s="366" t="str">
        <f>IF(LEN('DEM1'!C14)&gt;0,"(" &amp; 'DEM1'!C14 &amp; ")", "-")</f>
        <v>(2019)</v>
      </c>
      <c r="D47" s="157"/>
      <c r="E47" s="331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60" t="s">
        <v>1382</v>
      </c>
      <c r="B48" s="334">
        <f>IF(ISBLANK('DEM1'!B15),"-",'DEM1'!B15)</f>
        <v>43.5</v>
      </c>
      <c r="C48" s="335" t="str">
        <f>IF(LEN('DEM1'!C15)&gt;0,"(" &amp; 'DEM1'!C15 &amp; ")", "-")</f>
        <v>(2019)</v>
      </c>
      <c r="D48" s="157"/>
      <c r="E48" s="367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60" t="s">
        <v>1383</v>
      </c>
      <c r="B49" s="334">
        <f>IF(ISBLANK('DEM1'!B16),"-",'DEM1'!B16)</f>
        <v>149.44999999999999</v>
      </c>
      <c r="C49" s="335" t="str">
        <f>IF(LEN('DEM1'!C16)&gt;0,"(" &amp; 'DEM1'!C16 &amp; ")", "-")</f>
        <v>(2019)</v>
      </c>
      <c r="D49" s="157"/>
      <c r="E49" s="331"/>
    </row>
    <row r="50" spans="1:26" ht="24.95" customHeight="1" x14ac:dyDescent="0.2">
      <c r="A50" s="361" t="s">
        <v>1384</v>
      </c>
      <c r="B50" s="405">
        <f>IF(ISBLANK('DEM6'!L3),"-",'DEM6'!L3)</f>
        <v>2.92</v>
      </c>
      <c r="C50" s="363" t="str">
        <f>IF(LEN('DEM6'!N5)&gt;0,"(" &amp; 'DEM6'!N5 &amp; ")", "-")</f>
        <v>(2011)</v>
      </c>
      <c r="D50" s="157"/>
      <c r="E50" s="331"/>
    </row>
    <row r="51" spans="1:26" ht="36" customHeight="1" x14ac:dyDescent="0.25">
      <c r="A51" s="406" t="s">
        <v>1385</v>
      </c>
      <c r="B51" s="334" t="str">
        <f>IF(ISBLANK('DEM7'!B4),"-",'DEM7'!B4)</f>
        <v>-</v>
      </c>
      <c r="C51" s="335" t="str">
        <f>IF(LEN('DEM7'!B8)&gt;0,"(" &amp; 'DEM7'!B8 &amp; ")", "-")</f>
        <v>-</v>
      </c>
      <c r="D51" s="157"/>
      <c r="E51" s="331"/>
      <c r="Y51" s="11"/>
      <c r="Z51" s="15"/>
    </row>
    <row r="52" spans="1:26" ht="24.95" customHeight="1" thickBot="1" x14ac:dyDescent="0.3">
      <c r="A52" s="859" t="s">
        <v>1386</v>
      </c>
      <c r="B52" s="484" t="str">
        <f>IF(ISBLANK('DEM7'!B5),"-",'DEM7'!B5)</f>
        <v>-</v>
      </c>
      <c r="C52" s="860" t="str">
        <f>IF(LEN('DEM7'!B8)&gt;0,"(" &amp; 'DEM7'!B8 &amp; ")", "-")</f>
        <v>-</v>
      </c>
      <c r="D52" s="157"/>
      <c r="E52" s="372"/>
      <c r="Y52" s="11"/>
      <c r="Z52" s="15"/>
    </row>
    <row r="53" spans="1:26" ht="24.95" customHeight="1" x14ac:dyDescent="0.25">
      <c r="A53" s="16"/>
      <c r="B53" s="26"/>
      <c r="C53" s="27"/>
      <c r="D53" s="27"/>
      <c r="E53" s="331"/>
      <c r="Y53" s="11"/>
      <c r="Z53" s="15"/>
    </row>
    <row r="54" spans="1:26" ht="24.95" customHeight="1" x14ac:dyDescent="0.25">
      <c r="A54" s="16"/>
      <c r="B54" s="26"/>
      <c r="C54" s="27"/>
      <c r="D54" s="27"/>
      <c r="E54" s="331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60"/>
      <c r="B58" s="158"/>
      <c r="C58" s="157"/>
      <c r="D58" s="157"/>
      <c r="E58" s="256"/>
      <c r="F58" s="256"/>
      <c r="Y58" s="11"/>
      <c r="Z58" s="15"/>
    </row>
    <row r="59" spans="1:26" ht="24.95" customHeight="1" x14ac:dyDescent="0.3">
      <c r="A59" s="407" t="s">
        <v>2400</v>
      </c>
      <c r="B59" s="407"/>
      <c r="C59" s="407"/>
      <c r="D59" s="407"/>
      <c r="E59" s="407"/>
      <c r="F59" s="407"/>
      <c r="G59" s="156"/>
      <c r="Y59" s="11"/>
      <c r="Z59" s="15"/>
    </row>
    <row r="60" spans="1:26" ht="12" customHeight="1" x14ac:dyDescent="0.25">
      <c r="A60" s="222"/>
      <c r="B60" s="1016">
        <f>'DEM2'!A7</f>
        <v>2018</v>
      </c>
      <c r="C60" s="1016"/>
      <c r="D60" s="408"/>
      <c r="E60" s="1016">
        <f>'DEM2'!A8</f>
        <v>2019</v>
      </c>
      <c r="F60" s="1016"/>
      <c r="Y60" s="11"/>
      <c r="Z60" s="15"/>
    </row>
    <row r="61" spans="1:26" ht="18" customHeight="1" x14ac:dyDescent="0.25">
      <c r="A61" s="222"/>
      <c r="B61" s="1016"/>
      <c r="C61" s="1016"/>
      <c r="D61" s="409"/>
      <c r="E61" s="1016"/>
      <c r="F61" s="1016"/>
      <c r="Y61" s="11"/>
      <c r="Z61" s="15"/>
    </row>
    <row r="62" spans="1:26" ht="24.95" customHeight="1" thickBot="1" x14ac:dyDescent="0.3">
      <c r="A62" s="410"/>
      <c r="B62" s="861" t="s">
        <v>1229</v>
      </c>
      <c r="C62" s="861" t="s">
        <v>1230</v>
      </c>
      <c r="D62" s="411"/>
      <c r="E62" s="861" t="s">
        <v>1229</v>
      </c>
      <c r="F62" s="861" t="s">
        <v>1230</v>
      </c>
      <c r="Y62" s="11"/>
      <c r="Z62" s="15"/>
    </row>
    <row r="63" spans="1:26" ht="24.95" customHeight="1" x14ac:dyDescent="0.25">
      <c r="A63" s="862" t="s">
        <v>1387</v>
      </c>
      <c r="B63" s="576">
        <f>IF(ISBLANK('DEM2'!D7),"-",'DEM2'!D7)</f>
        <v>1085</v>
      </c>
      <c r="C63" s="576">
        <f>IF(ISBLANK('DEM2'!C7),"-",'DEM2'!C7)</f>
        <v>1109</v>
      </c>
      <c r="D63" s="576"/>
      <c r="E63" s="576">
        <f>IF(ISBLANK('DEM2'!D8),"-",'DEM2'!D8)</f>
        <v>1082</v>
      </c>
      <c r="F63" s="576">
        <f>IF(ISBLANK('DEM2'!C8),"-",'DEM2'!C8)</f>
        <v>1094</v>
      </c>
      <c r="Y63" s="11"/>
      <c r="Z63" s="15"/>
    </row>
    <row r="64" spans="1:26" ht="39.950000000000003" customHeight="1" x14ac:dyDescent="0.25">
      <c r="A64" s="843" t="s">
        <v>1388</v>
      </c>
      <c r="B64" s="334">
        <f>IF(ISBLANK('DEM2'!G7),"-",'DEM2'!G7)</f>
        <v>1268</v>
      </c>
      <c r="C64" s="334">
        <f>IF(ISBLANK('DEM2'!F7),"-",'DEM2'!F7)</f>
        <v>1300</v>
      </c>
      <c r="D64" s="853"/>
      <c r="E64" s="334">
        <f>IF(ISBLANK('DEM2'!G8),"-",'DEM2'!G8)</f>
        <v>1251</v>
      </c>
      <c r="F64" s="334">
        <f>IF(ISBLANK('DEM2'!F8),"-",'DEM2'!F8)</f>
        <v>1317</v>
      </c>
      <c r="Y64" s="11"/>
      <c r="Z64" s="15"/>
    </row>
    <row r="65" spans="1:26" ht="39.950000000000003" customHeight="1" x14ac:dyDescent="0.25">
      <c r="A65" s="361" t="s">
        <v>1389</v>
      </c>
      <c r="B65" s="362">
        <f>IF(ISBLANK('DEM2'!J7),"-",'DEM2'!J7)</f>
        <v>653</v>
      </c>
      <c r="C65" s="362">
        <f>IF(ISBLANK('DEM2'!I7),"-",'DEM2'!I7)</f>
        <v>697</v>
      </c>
      <c r="D65" s="412"/>
      <c r="E65" s="362">
        <f>IF(ISBLANK('DEM2'!J8),"-",'DEM2'!J8)</f>
        <v>657</v>
      </c>
      <c r="F65" s="362">
        <f>IF(ISBLANK('DEM2'!I8),"-",'DEM2'!I8)</f>
        <v>708</v>
      </c>
      <c r="Y65" s="11"/>
      <c r="Z65" s="15"/>
    </row>
    <row r="66" spans="1:26" ht="24.95" customHeight="1" x14ac:dyDescent="0.25">
      <c r="A66" s="364" t="s">
        <v>1390</v>
      </c>
      <c r="B66" s="365">
        <f>IF(ISBLANK('DEM2'!M7),"-",'DEM2'!M7)</f>
        <v>2843</v>
      </c>
      <c r="C66" s="365">
        <f>IF(ISBLANK('DEM2'!L7),"-",'DEM2'!L7)</f>
        <v>2939</v>
      </c>
      <c r="D66" s="413"/>
      <c r="E66" s="365">
        <f>IF(ISBLANK('DEM2'!M8),"-",'DEM2'!M8)</f>
        <v>2823</v>
      </c>
      <c r="F66" s="365">
        <f>IF(ISBLANK('DEM2'!L8),"-",'DEM2'!L8)</f>
        <v>2943</v>
      </c>
      <c r="Y66" s="11"/>
      <c r="Z66" s="15"/>
    </row>
    <row r="67" spans="1:26" s="331" customFormat="1" ht="39.950000000000003" customHeight="1" x14ac:dyDescent="0.25">
      <c r="A67" s="361" t="s">
        <v>1391</v>
      </c>
      <c r="B67" s="362">
        <f>IF(ISBLANK('DEM2'!P7),"-",'DEM2'!P7)</f>
        <v>2769</v>
      </c>
      <c r="C67" s="362">
        <f>IF(ISBLANK('DEM2'!O7),"-",'DEM2'!O7)</f>
        <v>2961</v>
      </c>
      <c r="D67" s="412"/>
      <c r="E67" s="362">
        <f>IF(ISBLANK('DEM2'!P8),"-",'DEM2'!P8)</f>
        <v>2735</v>
      </c>
      <c r="F67" s="362">
        <f>IF(ISBLANK('DEM2'!O8),"-",'DEM2'!O8)</f>
        <v>2926</v>
      </c>
      <c r="Y67" s="610"/>
      <c r="Z67" s="611"/>
    </row>
    <row r="68" spans="1:26" ht="24.95" customHeight="1" x14ac:dyDescent="0.25">
      <c r="A68" s="360" t="s">
        <v>1392</v>
      </c>
      <c r="B68" s="334">
        <f>IF(ISBLANK('DEM2'!S7),"-",'DEM2'!S7)</f>
        <v>11276</v>
      </c>
      <c r="C68" s="334">
        <f>IF(ISBLANK('DEM2'!R7),"-",'DEM2'!R7)</f>
        <v>11274</v>
      </c>
      <c r="D68" s="414"/>
      <c r="E68" s="334">
        <f>IF(ISBLANK('DEM2'!S8),"-",'DEM2'!S8)</f>
        <v>11137</v>
      </c>
      <c r="F68" s="334">
        <f>IF(ISBLANK('DEM2'!R8),"-",'DEM2'!R8)</f>
        <v>11235</v>
      </c>
      <c r="Y68" s="11"/>
      <c r="Z68" s="15"/>
    </row>
    <row r="69" spans="1:26" ht="24.95" customHeight="1" thickBot="1" x14ac:dyDescent="0.3">
      <c r="A69" s="859" t="s">
        <v>884</v>
      </c>
      <c r="B69" s="484">
        <f>IF(ISBLANK('DEM2'!V7),"-",'DEM2'!V7)</f>
        <v>17407</v>
      </c>
      <c r="C69" s="484">
        <f>IF(ISBLANK('DEM2'!U7),"-",'DEM2'!U7)</f>
        <v>16743</v>
      </c>
      <c r="D69" s="863"/>
      <c r="E69" s="484">
        <f>IF(ISBLANK('DEM2'!V8),"-",'DEM2'!V8)</f>
        <v>17462</v>
      </c>
      <c r="F69" s="484">
        <f>IF(ISBLANK('DEM2'!U8),"-",'DEM2'!U8)</f>
        <v>16819</v>
      </c>
      <c r="Y69" s="11"/>
      <c r="Z69" s="15"/>
    </row>
    <row r="70" spans="1:26" ht="24.95" customHeight="1" x14ac:dyDescent="0.25">
      <c r="A70" s="1022" t="s">
        <v>2359</v>
      </c>
      <c r="B70" s="1022"/>
      <c r="C70" s="1022"/>
      <c r="D70" s="1022"/>
      <c r="E70" s="1022"/>
      <c r="F70" s="1022"/>
      <c r="Y70" s="11"/>
      <c r="Z70" s="15"/>
    </row>
    <row r="71" spans="1:26" ht="24.95" customHeight="1" x14ac:dyDescent="0.25">
      <c r="A71" s="210"/>
      <c r="B71" s="158"/>
      <c r="C71" s="157"/>
      <c r="D71" s="157"/>
      <c r="E71" s="256"/>
      <c r="F71" s="256"/>
      <c r="Y71" s="11"/>
      <c r="Z71" s="15"/>
    </row>
    <row r="72" spans="1:26" ht="24.95" customHeight="1" x14ac:dyDescent="0.25">
      <c r="A72" s="210"/>
      <c r="B72" s="158"/>
      <c r="C72" s="157"/>
      <c r="D72" s="157"/>
      <c r="E72" s="256"/>
      <c r="F72" s="256"/>
      <c r="Y72" s="11"/>
      <c r="Z72" s="15"/>
    </row>
    <row r="73" spans="1:26" ht="24.95" customHeight="1" x14ac:dyDescent="0.25">
      <c r="A73" s="210"/>
      <c r="B73" s="158"/>
      <c r="C73" s="157"/>
      <c r="D73" s="157"/>
      <c r="E73" s="159"/>
      <c r="F73" s="159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L74" s="331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G81" s="6"/>
      <c r="H81" s="45"/>
      <c r="I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thickBot="1" x14ac:dyDescent="0.3">
      <c r="B113" s="26"/>
      <c r="C113" s="27"/>
      <c r="D113" s="27"/>
      <c r="F113" s="401" t="s">
        <v>949</v>
      </c>
      <c r="G113" s="401" t="s">
        <v>950</v>
      </c>
      <c r="I113" s="411"/>
      <c r="J113" s="411"/>
      <c r="Y113" s="11"/>
      <c r="Z113" s="15"/>
    </row>
    <row r="114" spans="2:26" ht="24.95" customHeight="1" x14ac:dyDescent="0.25">
      <c r="B114" s="26"/>
      <c r="C114" s="27"/>
      <c r="D114" s="27"/>
      <c r="E114" s="867">
        <f>'DEM2'!A23</f>
        <v>2017</v>
      </c>
      <c r="F114" s="865">
        <f>IF(ISBLANK('DEM2'!B23),"-",'DEM2'!B23)</f>
        <v>0</v>
      </c>
      <c r="G114" s="865">
        <f>IF(ISBLANK('DEM2'!E23),"-",'DEM2'!E23)</f>
        <v>3.2</v>
      </c>
      <c r="H114" s="867"/>
      <c r="I114" s="368"/>
      <c r="J114" s="368"/>
      <c r="Y114" s="11"/>
      <c r="Z114" s="15"/>
    </row>
    <row r="115" spans="2:26" ht="24.95" customHeight="1" x14ac:dyDescent="0.25">
      <c r="B115" s="26"/>
      <c r="C115" s="27"/>
      <c r="D115" s="27"/>
      <c r="E115" s="867">
        <f>'DEM2'!A24</f>
        <v>2018</v>
      </c>
      <c r="F115" s="426">
        <f>IF(ISBLANK('DEM2'!B24),"-",'DEM2'!B24)</f>
        <v>0</v>
      </c>
      <c r="G115" s="426">
        <f>IF(ISBLANK('DEM2'!E24),"-",'DEM2'!E24)</f>
        <v>13.6</v>
      </c>
      <c r="H115" s="867"/>
      <c r="I115" s="368"/>
      <c r="J115" s="368"/>
      <c r="Y115" s="11"/>
      <c r="Z115" s="15"/>
    </row>
    <row r="116" spans="2:26" ht="24.95" customHeight="1" thickBot="1" x14ac:dyDescent="0.3">
      <c r="B116" s="26"/>
      <c r="C116" s="27"/>
      <c r="D116" s="27"/>
      <c r="E116" s="867">
        <f>'DEM2'!A25</f>
        <v>2019</v>
      </c>
      <c r="F116" s="866">
        <f>IF(ISBLANK('DEM2'!B25),"-",'DEM2'!B25)</f>
        <v>10.3</v>
      </c>
      <c r="G116" s="866">
        <f>IF(ISBLANK('DEM2'!E25),"-",'DEM2'!E25)</f>
        <v>13.7</v>
      </c>
      <c r="H116" s="867"/>
      <c r="I116" s="368"/>
      <c r="J116" s="368"/>
      <c r="Y116" s="11"/>
      <c r="Z116" s="15"/>
    </row>
    <row r="117" spans="2:26" ht="24.95" customHeight="1" x14ac:dyDescent="0.25">
      <c r="B117" s="26"/>
      <c r="C117" s="27"/>
      <c r="D117" s="27"/>
      <c r="E117" s="587"/>
      <c r="F117" s="426"/>
      <c r="G117" s="426"/>
      <c r="H117" s="587"/>
      <c r="I117" s="368"/>
      <c r="J117" s="368"/>
      <c r="Y117" s="11"/>
      <c r="Z117" s="15"/>
    </row>
    <row r="118" spans="2:26" ht="24.95" customHeight="1" x14ac:dyDescent="0.25">
      <c r="B118" s="26"/>
      <c r="C118" s="27"/>
      <c r="D118" s="27"/>
      <c r="E118" s="45"/>
      <c r="F118" s="45"/>
      <c r="G118" s="6"/>
      <c r="H118" s="45"/>
      <c r="I118" s="45"/>
      <c r="J118" s="17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45"/>
      <c r="G119" s="6"/>
      <c r="H119" s="45"/>
      <c r="I119" s="45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12.75" customHeight="1" x14ac:dyDescent="0.25">
      <c r="A153" s="16"/>
      <c r="B153" s="26"/>
      <c r="C153" s="27"/>
      <c r="D153" s="27"/>
      <c r="Y153" s="11"/>
      <c r="Z153" s="15"/>
    </row>
    <row r="154" spans="1:26" ht="24.95" customHeight="1" x14ac:dyDescent="0.25">
      <c r="A154" s="16"/>
      <c r="B154" s="26"/>
      <c r="C154" s="27"/>
      <c r="D154" s="27"/>
      <c r="Y154" s="11"/>
      <c r="Z154" s="15"/>
    </row>
    <row r="155" spans="1:26" s="24" customFormat="1" ht="43.5" customHeight="1" x14ac:dyDescent="0.55000000000000004">
      <c r="A155" s="488" t="s">
        <v>1023</v>
      </c>
      <c r="B155" s="492"/>
      <c r="C155" s="493"/>
      <c r="D155" s="493"/>
      <c r="E155" s="492"/>
      <c r="F155" s="492"/>
      <c r="G155" s="492"/>
      <c r="H155" s="492"/>
      <c r="I155" s="492"/>
      <c r="J155" s="492"/>
      <c r="K155" s="492"/>
      <c r="L155" s="331"/>
      <c r="Z155" s="25"/>
    </row>
    <row r="156" spans="1:26" s="24" customFormat="1" ht="30" customHeight="1" x14ac:dyDescent="0.4">
      <c r="A156" s="356"/>
      <c r="B156" s="385"/>
      <c r="C156" s="386"/>
      <c r="D156" s="386"/>
      <c r="E156" s="385"/>
      <c r="F156" s="385"/>
      <c r="G156" s="385"/>
      <c r="H156" s="385"/>
      <c r="I156" s="385"/>
      <c r="J156" s="385"/>
      <c r="K156" s="385"/>
      <c r="Z156" s="25"/>
    </row>
    <row r="157" spans="1:26" s="2" customFormat="1" ht="30.75" customHeight="1" thickBot="1" x14ac:dyDescent="0.4">
      <c r="A157" s="927" t="s">
        <v>2379</v>
      </c>
      <c r="B157" s="331"/>
      <c r="C157" s="332"/>
      <c r="D157" s="332"/>
      <c r="E157" s="331"/>
      <c r="F157" s="331"/>
      <c r="G157" s="331"/>
      <c r="H157" s="331"/>
      <c r="I157" s="331"/>
      <c r="J157" s="331"/>
      <c r="K157" s="388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24.95" customHeight="1" x14ac:dyDescent="0.2">
      <c r="A158" s="868" t="s">
        <v>2633</v>
      </c>
      <c r="B158" s="576"/>
      <c r="C158" s="858"/>
      <c r="D158" s="157"/>
      <c r="E158" s="331"/>
      <c r="F158" s="5"/>
      <c r="G158" s="5"/>
      <c r="H158" s="5"/>
      <c r="I158" s="5"/>
      <c r="J158" s="5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35" t="s">
        <v>1998</v>
      </c>
      <c r="B159" s="334">
        <f>IF(ISBLANK('EKO1'!B5),"-",'EKO1'!B5)</f>
        <v>7754</v>
      </c>
      <c r="C159" s="335" t="str">
        <f>IF(LEN('EKO1'!C5)&gt;0,"(" &amp; 'EKO1'!C5 &amp; ")", "-")</f>
        <v>(2019)</v>
      </c>
      <c r="D159" s="157"/>
      <c r="E159" s="331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835" t="s">
        <v>1999</v>
      </c>
      <c r="B160" s="334">
        <f>IF(ISBLANK('EKO1'!B6),"-",'EKO1'!B6)</f>
        <v>2843</v>
      </c>
      <c r="C160" s="335" t="str">
        <f>IF(LEN('EKO1'!C6)&gt;0,"(" &amp; 'EKO1'!C6 &amp; ")", "-")</f>
        <v>(2019)</v>
      </c>
      <c r="D160" s="157"/>
      <c r="E160" s="331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60.95" customHeight="1" x14ac:dyDescent="0.2">
      <c r="A161" s="441" t="s">
        <v>2002</v>
      </c>
      <c r="B161" s="362">
        <f>IF(ISBLANK('EKO1'!B7),"-",'EKO1'!B7)</f>
        <v>8.3000000000000007</v>
      </c>
      <c r="C161" s="363" t="str">
        <f>IF(LEN('EKO1'!C7)&gt;0,"(" &amp; 'EKO1'!C7 &amp; ")", "-")</f>
        <v>(2019)</v>
      </c>
      <c r="D161" s="157"/>
      <c r="E161" s="331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24.95" customHeight="1" x14ac:dyDescent="0.2">
      <c r="A162" s="442" t="s">
        <v>2362</v>
      </c>
      <c r="B162" s="334">
        <f>IF(ISBLANK('EKO1'!B8),"-",'EKO1'!B8)</f>
        <v>44811</v>
      </c>
      <c r="C162" s="335" t="str">
        <f>IF(LEN('EKO1'!C8)&gt;0,"(" &amp; 'EKO1'!C8 &amp; ")", "-")</f>
        <v>(2018)</v>
      </c>
      <c r="D162" s="157"/>
      <c r="E162" s="331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17" t="s">
        <v>2632</v>
      </c>
      <c r="B163" s="365" t="str">
        <f>IF(ISBLANK('EKO1'!B9),"-",'EKO1'!B9)</f>
        <v>-</v>
      </c>
      <c r="C163" s="366" t="str">
        <f>IF(LEN('EKO1'!C9)&gt;0,"(" &amp; 'EKO1'!C9 &amp; ")", "-")</f>
        <v>-</v>
      </c>
      <c r="D163" s="157"/>
      <c r="E163" s="331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thickBot="1" x14ac:dyDescent="0.25">
      <c r="A164" s="869" t="s">
        <v>1395</v>
      </c>
      <c r="B164" s="484" t="str">
        <f>IF(ISBLANK('EKO1'!B10),"-",'EKO1'!B10)</f>
        <v>-</v>
      </c>
      <c r="C164" s="860" t="str">
        <f>IF(LEN('EKO1'!C10)&gt;0,"(" &amp; 'EKO1'!C10 &amp; ")", "-")</f>
        <v>-</v>
      </c>
      <c r="D164" s="157"/>
      <c r="E164" s="331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x14ac:dyDescent="0.2">
      <c r="A165" s="256"/>
      <c r="B165" s="256"/>
      <c r="C165" s="257"/>
      <c r="D165" s="257"/>
      <c r="E165" s="331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56"/>
      <c r="B166" s="256"/>
      <c r="C166" s="257"/>
      <c r="D166" s="257"/>
      <c r="E166" s="331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56"/>
      <c r="B167" s="256"/>
      <c r="C167" s="257"/>
      <c r="D167" s="257"/>
      <c r="E167" s="331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56"/>
      <c r="B168" s="256"/>
      <c r="C168" s="257"/>
      <c r="D168" s="257"/>
      <c r="E168" s="331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331"/>
      <c r="B169" s="331"/>
      <c r="C169" s="332"/>
      <c r="D169" s="332"/>
      <c r="E169" s="331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31"/>
      <c r="B170" s="331"/>
      <c r="C170" s="332"/>
      <c r="D170" s="332"/>
      <c r="E170" s="331"/>
      <c r="F170" s="5"/>
      <c r="G170" s="6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31"/>
      <c r="B171" s="331"/>
      <c r="C171" s="332"/>
      <c r="D171" s="332"/>
      <c r="E171" s="331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31"/>
      <c r="B172" s="331"/>
      <c r="C172" s="332"/>
      <c r="D172" s="332"/>
      <c r="E172" s="331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31"/>
      <c r="B173" s="331"/>
      <c r="C173" s="332"/>
      <c r="D173" s="332"/>
      <c r="E173" s="331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31"/>
      <c r="B174" s="331"/>
      <c r="C174" s="332"/>
      <c r="D174" s="332"/>
      <c r="E174" s="331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31"/>
      <c r="B175" s="331"/>
      <c r="C175" s="332"/>
      <c r="D175" s="332"/>
      <c r="E175" s="331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31"/>
      <c r="B176" s="331"/>
      <c r="C176" s="332"/>
      <c r="D176" s="332"/>
      <c r="E176" s="331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31"/>
      <c r="B177" s="331"/>
      <c r="C177" s="332"/>
      <c r="D177" s="332"/>
      <c r="E177" s="331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31"/>
      <c r="B178" s="331"/>
      <c r="C178" s="332"/>
      <c r="D178" s="332"/>
      <c r="E178" s="331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31"/>
      <c r="B179" s="331"/>
      <c r="C179" s="332"/>
      <c r="D179" s="332"/>
      <c r="E179" s="331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31"/>
      <c r="B180" s="331"/>
      <c r="C180" s="332"/>
      <c r="D180" s="332"/>
      <c r="E180" s="331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31"/>
      <c r="B181" s="331"/>
      <c r="C181" s="332"/>
      <c r="D181" s="332"/>
      <c r="E181" s="331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31"/>
      <c r="B182" s="331"/>
      <c r="C182" s="332"/>
      <c r="D182" s="332"/>
      <c r="E182" s="331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31"/>
      <c r="B183" s="331"/>
      <c r="C183" s="332"/>
      <c r="D183" s="332"/>
      <c r="E183" s="331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31"/>
      <c r="B184" s="331"/>
      <c r="C184" s="332"/>
      <c r="D184" s="332"/>
      <c r="E184" s="331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31"/>
      <c r="B185" s="331"/>
      <c r="C185" s="332"/>
      <c r="D185" s="332"/>
      <c r="E185" s="331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31"/>
      <c r="B186" s="331"/>
      <c r="C186" s="332"/>
      <c r="D186" s="332"/>
      <c r="E186" s="331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31"/>
      <c r="B187" s="331"/>
      <c r="C187" s="332"/>
      <c r="D187" s="332"/>
      <c r="E187" s="331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31"/>
      <c r="B188" s="331"/>
      <c r="C188" s="332"/>
      <c r="D188" s="332"/>
      <c r="E188" s="331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31"/>
      <c r="B189" s="331"/>
      <c r="C189" s="332"/>
      <c r="D189" s="332"/>
      <c r="E189" s="331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31"/>
      <c r="B190" s="331"/>
      <c r="C190" s="332"/>
      <c r="D190" s="332"/>
      <c r="E190" s="331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31"/>
      <c r="B191" s="331"/>
      <c r="C191" s="332"/>
      <c r="D191" s="332"/>
      <c r="E191" s="331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31"/>
      <c r="B192" s="331"/>
      <c r="C192" s="332"/>
      <c r="D192" s="332"/>
      <c r="E192" s="331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31"/>
      <c r="B193" s="331"/>
      <c r="C193" s="332"/>
      <c r="D193" s="332"/>
      <c r="E193" s="331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5"/>
      <c r="B194" s="5"/>
      <c r="C194" s="3"/>
      <c r="D194" s="3"/>
      <c r="E194" s="5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5"/>
      <c r="B195" s="5"/>
      <c r="C195" s="3"/>
      <c r="D195" s="3"/>
      <c r="E195" s="5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5"/>
      <c r="B196" s="5"/>
      <c r="C196" s="3"/>
      <c r="D196" s="3"/>
      <c r="E196" s="5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5"/>
      <c r="B197" s="5"/>
      <c r="C197" s="3"/>
      <c r="D197" s="3"/>
      <c r="E197" s="5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5"/>
      <c r="B198" s="5"/>
      <c r="C198" s="3"/>
      <c r="D198" s="3"/>
      <c r="E198" s="5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5"/>
      <c r="B199" s="5"/>
      <c r="C199" s="3"/>
      <c r="D199" s="3"/>
      <c r="E199" s="5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5"/>
      <c r="B200" s="5"/>
      <c r="C200" s="3"/>
      <c r="D200" s="3"/>
      <c r="E200" s="5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5"/>
      <c r="B201" s="5"/>
      <c r="C201" s="3"/>
      <c r="D201" s="3"/>
      <c r="E201" s="5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5"/>
      <c r="B202" s="5"/>
      <c r="C202" s="3"/>
      <c r="D202" s="3"/>
      <c r="E202" s="5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5"/>
      <c r="B203" s="5"/>
      <c r="C203" s="3"/>
      <c r="D203" s="3"/>
      <c r="E203" s="5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5"/>
      <c r="B204" s="5"/>
      <c r="C204" s="3"/>
      <c r="D204" s="3"/>
      <c r="E204" s="5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5"/>
      <c r="B205" s="5"/>
      <c r="C205" s="3"/>
      <c r="D205" s="3"/>
      <c r="E205" s="5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5"/>
      <c r="B206" s="5"/>
      <c r="C206" s="3"/>
      <c r="D206" s="3"/>
      <c r="E206" s="5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17"/>
      <c r="B207" s="5"/>
      <c r="C207" s="3"/>
      <c r="D207" s="3"/>
      <c r="E207" s="5"/>
      <c r="F207" s="5"/>
      <c r="G207" s="17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5"/>
      <c r="B208" s="5"/>
      <c r="C208" s="3"/>
      <c r="D208" s="3"/>
      <c r="E208" s="5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5"/>
      <c r="B209" s="5"/>
      <c r="C209" s="3"/>
      <c r="D209" s="3"/>
      <c r="E209" s="5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5"/>
      <c r="B210" s="5"/>
      <c r="C210" s="3"/>
      <c r="D210" s="3"/>
      <c r="E210" s="5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thickBot="1" x14ac:dyDescent="0.25">
      <c r="A211" s="570" t="s">
        <v>1234</v>
      </c>
      <c r="B211" s="331"/>
      <c r="C211" s="332"/>
      <c r="D211" s="332"/>
      <c r="E211" s="331"/>
      <c r="F211" s="5"/>
      <c r="G211" s="574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1025" t="s">
        <v>1741</v>
      </c>
      <c r="B212" s="1025"/>
      <c r="C212" s="870">
        <f>IF(ISBLANK(SIROMASTVO1!B6),"-",SIROMASTVO1!B6)</f>
        <v>12.8</v>
      </c>
      <c r="D212" s="332"/>
      <c r="E212" s="331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1028" t="s">
        <v>1232</v>
      </c>
      <c r="B213" s="1028"/>
      <c r="C213" s="571">
        <f>IF(ISBLANK(SIROMASTVO1!B7),"-",SIROMASTVO1!B7)</f>
        <v>11</v>
      </c>
      <c r="D213" s="332"/>
      <c r="E213" s="331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1037" t="s">
        <v>1233</v>
      </c>
      <c r="B214" s="1037"/>
      <c r="C214" s="571">
        <f>IF(ISBLANK(SIROMASTVO1!B4),"-",SIROMASTVO1!B4)</f>
        <v>31.9</v>
      </c>
      <c r="D214" s="332"/>
      <c r="E214" s="331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thickBot="1" x14ac:dyDescent="0.25">
      <c r="A215" s="1026" t="s">
        <v>1742</v>
      </c>
      <c r="B215" s="1026"/>
      <c r="C215" s="871">
        <f>IF(ISBLANK(SIROMASTVO1!B5),"-",SIROMASTVO1!B5)</f>
        <v>3.7</v>
      </c>
      <c r="D215" s="332"/>
      <c r="E215" s="331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30.75" customHeight="1" thickBot="1" x14ac:dyDescent="0.35">
      <c r="A219" s="1051" t="s">
        <v>2380</v>
      </c>
      <c r="B219" s="1051"/>
      <c r="C219" s="1051"/>
      <c r="D219" s="1051"/>
      <c r="E219" s="1051"/>
      <c r="F219" s="1051"/>
      <c r="G219" s="330"/>
      <c r="H219" s="331"/>
      <c r="I219" s="331"/>
      <c r="J219" s="331"/>
      <c r="K219" s="388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1003" t="s">
        <v>992</v>
      </c>
      <c r="B220" s="1003"/>
      <c r="C220" s="1003"/>
      <c r="D220" s="1003"/>
      <c r="E220" s="1043">
        <f>IF(ISBLANK('EKO4'!B8),"-",'EKO4'!B8)</f>
        <v>6727596</v>
      </c>
      <c r="F220" s="1043"/>
      <c r="G220" s="330"/>
      <c r="H220" s="331"/>
      <c r="I220" s="331"/>
      <c r="J220" s="331"/>
      <c r="K220" s="388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1007" t="s">
        <v>988</v>
      </c>
      <c r="B221" s="1007"/>
      <c r="C221" s="1007"/>
      <c r="D221" s="1007"/>
      <c r="E221" s="1044">
        <f>IF(ISBLANK('EKO4'!B9),"-",'EKO4'!B9)</f>
        <v>197001</v>
      </c>
      <c r="F221" s="1044"/>
      <c r="G221" s="330"/>
      <c r="H221" s="331"/>
      <c r="I221" s="331"/>
      <c r="J221" s="331"/>
      <c r="K221" s="388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39.950000000000003" customHeight="1" x14ac:dyDescent="0.25">
      <c r="A222" s="1069" t="s">
        <v>1743</v>
      </c>
      <c r="B222" s="1069"/>
      <c r="C222" s="1069"/>
      <c r="D222" s="1069"/>
      <c r="E222" s="1045">
        <f>IF(ISBLANK('EKO6'!D6),"-",'EKO6'!D6)</f>
        <v>266606</v>
      </c>
      <c r="F222" s="1045"/>
      <c r="G222" s="330"/>
      <c r="H222" s="331"/>
      <c r="I222" s="331"/>
      <c r="J222" s="331"/>
      <c r="K222" s="388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1056" t="s">
        <v>1006</v>
      </c>
      <c r="B223" s="1056"/>
      <c r="C223" s="1056"/>
      <c r="D223" s="1056"/>
      <c r="E223" s="1046">
        <f>IF(ISBLANK(OBRAZ9!B5),"-",OBRAZ9!B5)</f>
        <v>266606</v>
      </c>
      <c r="F223" s="1046"/>
      <c r="G223" s="330"/>
      <c r="H223" s="331"/>
      <c r="I223" s="331"/>
      <c r="J223" s="331"/>
      <c r="K223" s="388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39.950000000000003" customHeight="1" x14ac:dyDescent="0.25">
      <c r="A224" s="1057" t="s">
        <v>1744</v>
      </c>
      <c r="B224" s="1057"/>
      <c r="C224" s="1057"/>
      <c r="D224" s="1057"/>
      <c r="E224" s="1047">
        <f>IF(ISBLANK('EKO6'!E6),"-",'EKO6'!E6)</f>
        <v>7807</v>
      </c>
      <c r="F224" s="1047"/>
      <c r="G224" s="330"/>
      <c r="H224" s="331"/>
      <c r="I224" s="331"/>
      <c r="J224" s="331"/>
      <c r="K224" s="388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39.950000000000003" customHeight="1" x14ac:dyDescent="0.25">
      <c r="A225" s="1058" t="s">
        <v>1745</v>
      </c>
      <c r="B225" s="1058"/>
      <c r="C225" s="1058"/>
      <c r="D225" s="1058"/>
      <c r="E225" s="1048">
        <f>IF(ISBLANK('EKO6'!B6),"-",'EKO6'!B6)</f>
        <v>6180780</v>
      </c>
      <c r="F225" s="1048"/>
      <c r="G225" s="330"/>
      <c r="H225" s="331"/>
      <c r="I225" s="331"/>
      <c r="J225" s="331"/>
      <c r="K225" s="388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39.950000000000003" customHeight="1" x14ac:dyDescent="0.25">
      <c r="A226" s="1057" t="s">
        <v>1746</v>
      </c>
      <c r="B226" s="1057"/>
      <c r="C226" s="1057"/>
      <c r="D226" s="1057"/>
      <c r="E226" s="1047">
        <f>IF(ISBLANK('EKO6'!C6),"-",'EKO6'!C6)</f>
        <v>180989</v>
      </c>
      <c r="F226" s="1047"/>
      <c r="G226" s="330"/>
      <c r="H226" s="331"/>
      <c r="I226" s="331"/>
      <c r="J226" s="331"/>
      <c r="K226" s="388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39.950000000000003" customHeight="1" x14ac:dyDescent="0.25">
      <c r="A227" s="1055" t="s">
        <v>1747</v>
      </c>
      <c r="B227" s="1055"/>
      <c r="C227" s="1055"/>
      <c r="D227" s="1055"/>
      <c r="E227" s="1048">
        <f>IF(ISBLANK('EKO6'!F6),"-",'EKO6'!F6)</f>
        <v>26054</v>
      </c>
      <c r="F227" s="1048"/>
      <c r="G227" s="330"/>
      <c r="H227" s="331"/>
      <c r="I227" s="331"/>
      <c r="J227" s="331"/>
      <c r="K227" s="388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39.950000000000003" customHeight="1" thickBot="1" x14ac:dyDescent="0.3">
      <c r="A228" s="1059" t="s">
        <v>1748</v>
      </c>
      <c r="B228" s="1059"/>
      <c r="C228" s="1059"/>
      <c r="D228" s="1059"/>
      <c r="E228" s="1049">
        <f>IF(ISBLANK('EKO6'!G6),"-",'EKO6'!G6)</f>
        <v>763</v>
      </c>
      <c r="F228" s="1049"/>
      <c r="G228" s="330"/>
      <c r="H228" s="331"/>
      <c r="I228" s="331"/>
      <c r="J228" s="331"/>
      <c r="K228" s="388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39.950000000000003" customHeight="1" x14ac:dyDescent="0.25">
      <c r="A229" s="575"/>
      <c r="B229" s="575"/>
      <c r="C229" s="575"/>
      <c r="D229" s="575"/>
      <c r="E229" s="576"/>
      <c r="F229" s="577"/>
      <c r="G229" s="330"/>
      <c r="H229" s="331"/>
      <c r="I229" s="331"/>
      <c r="J229" s="331"/>
      <c r="K229" s="388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39.950000000000003" customHeight="1" x14ac:dyDescent="0.25">
      <c r="A230" s="592"/>
      <c r="B230" s="592"/>
      <c r="C230" s="592"/>
      <c r="D230" s="592"/>
      <c r="E230" s="334"/>
      <c r="F230" s="485"/>
      <c r="G230" s="330"/>
      <c r="H230" s="331"/>
      <c r="I230" s="331"/>
      <c r="J230" s="331"/>
      <c r="K230" s="388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30.75" customHeight="1" thickBot="1" x14ac:dyDescent="0.35">
      <c r="A231" s="1023" t="s">
        <v>2381</v>
      </c>
      <c r="B231" s="1023"/>
      <c r="C231" s="1023"/>
      <c r="D231" s="1023"/>
      <c r="E231" s="1023"/>
      <c r="F231" s="1023"/>
      <c r="G231" s="330"/>
      <c r="H231" s="331"/>
      <c r="I231" s="331"/>
      <c r="J231" s="331"/>
      <c r="K231" s="388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39.950000000000003" customHeight="1" x14ac:dyDescent="0.2">
      <c r="A232" s="1003" t="s">
        <v>989</v>
      </c>
      <c r="B232" s="1003"/>
      <c r="C232" s="1003"/>
      <c r="D232" s="1003"/>
      <c r="E232" s="1043" t="str">
        <f>IF(ISBLANK('EKO4'!B4),"-",'EKO4'!B4)</f>
        <v>-</v>
      </c>
      <c r="F232" s="1043"/>
      <c r="G232" s="330"/>
      <c r="H232" s="331"/>
      <c r="I232" s="331"/>
      <c r="J232" s="331"/>
      <c r="K232" s="388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39.950000000000003" customHeight="1" x14ac:dyDescent="0.2">
      <c r="A233" s="1007" t="s">
        <v>994</v>
      </c>
      <c r="B233" s="1007"/>
      <c r="C233" s="1007"/>
      <c r="D233" s="1007"/>
      <c r="E233" s="1044" t="str">
        <f>IF(ISBLANK('EKO4'!B5),"-",'EKO4'!B5)</f>
        <v>-</v>
      </c>
      <c r="F233" s="1044"/>
      <c r="G233" s="330"/>
      <c r="H233" s="331"/>
      <c r="I233" s="331"/>
      <c r="J233" s="331"/>
      <c r="K233" s="388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39.950000000000003" customHeight="1" x14ac:dyDescent="0.2">
      <c r="A234" s="1006" t="s">
        <v>990</v>
      </c>
      <c r="B234" s="1006"/>
      <c r="C234" s="1006"/>
      <c r="D234" s="1006"/>
      <c r="E234" s="1045" t="str">
        <f>IF(ISBLANK('EKO4'!B6),"-",'EKO4'!B6)</f>
        <v>-</v>
      </c>
      <c r="F234" s="1045"/>
      <c r="G234" s="330"/>
      <c r="H234" s="331"/>
      <c r="I234" s="331"/>
      <c r="J234" s="331"/>
      <c r="K234" s="388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39.950000000000003" customHeight="1" thickBot="1" x14ac:dyDescent="0.25">
      <c r="A235" s="1004" t="s">
        <v>991</v>
      </c>
      <c r="B235" s="1004"/>
      <c r="C235" s="1004"/>
      <c r="D235" s="1004"/>
      <c r="E235" s="1049" t="str">
        <f>IF(ISBLANK('EKO4'!B7),"-",'EKO4'!B7)</f>
        <v>-</v>
      </c>
      <c r="F235" s="1049"/>
      <c r="G235" s="330"/>
      <c r="H235" s="331"/>
      <c r="I235" s="331"/>
      <c r="J235" s="331"/>
      <c r="K235" s="388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39.950000000000003" customHeight="1" x14ac:dyDescent="0.2">
      <c r="A236" s="847"/>
      <c r="B236" s="847"/>
      <c r="C236" s="847"/>
      <c r="D236" s="847"/>
      <c r="E236" s="334"/>
      <c r="F236" s="335"/>
      <c r="G236" s="330"/>
      <c r="H236" s="331"/>
      <c r="I236" s="331"/>
      <c r="J236" s="331"/>
      <c r="K236" s="388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39.950000000000003" customHeight="1" x14ac:dyDescent="0.2">
      <c r="A237" s="591"/>
      <c r="B237" s="591"/>
      <c r="C237" s="591"/>
      <c r="D237" s="591"/>
      <c r="E237" s="334"/>
      <c r="F237" s="335"/>
      <c r="G237" s="330"/>
      <c r="H237" s="331"/>
      <c r="I237" s="331"/>
      <c r="J237" s="331"/>
      <c r="K237" s="388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thickBot="1" x14ac:dyDescent="0.25">
      <c r="A238" s="1064" t="s">
        <v>2372</v>
      </c>
      <c r="B238" s="1064"/>
      <c r="C238" s="1064"/>
      <c r="D238" s="1064"/>
      <c r="E238" s="1064"/>
      <c r="F238" s="1064"/>
      <c r="G238" s="330"/>
      <c r="H238" s="331"/>
      <c r="I238" s="331"/>
      <c r="J238" s="331"/>
      <c r="K238" s="388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862" t="s">
        <v>1393</v>
      </c>
      <c r="B239" s="862"/>
      <c r="C239" s="1043" t="str">
        <f>IF(ISBLANK('EKO4'!B10),"-",'EKO4'!B10)</f>
        <v>-</v>
      </c>
      <c r="D239" s="1043"/>
      <c r="E239" s="1043"/>
      <c r="F239" s="858" t="str">
        <f>IF(LEN('EKO4'!C10)&gt;0,"(" &amp; 'EKO4'!C10 &amp; ")", "-")</f>
        <v>-</v>
      </c>
      <c r="G239" s="330"/>
      <c r="H239" s="331"/>
      <c r="I239" s="331"/>
      <c r="J239" s="331"/>
      <c r="K239" s="388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923" t="s">
        <v>1394</v>
      </c>
      <c r="B240" s="923"/>
      <c r="C240" s="923"/>
      <c r="D240" s="923"/>
      <c r="E240" s="334" t="str">
        <f>IF(ISBLANK('EKO4'!B13),"-",'EKO4'!B13)</f>
        <v>-</v>
      </c>
      <c r="F240" s="335" t="str">
        <f>IF(LEN('EKO4'!C13)&gt;0,"(" &amp; 'EKO4'!C13 &amp; ")", "-")</f>
        <v>-</v>
      </c>
      <c r="G240" s="330"/>
      <c r="H240" s="331"/>
      <c r="I240" s="331"/>
      <c r="J240" s="331"/>
      <c r="K240" s="388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thickBot="1" x14ac:dyDescent="0.25">
      <c r="A241" s="1004" t="s">
        <v>993</v>
      </c>
      <c r="B241" s="1004"/>
      <c r="C241" s="1049" t="str">
        <f>IF(ISBLANK('EKO4'!B16),"-",'EKO4'!B16)</f>
        <v>-</v>
      </c>
      <c r="D241" s="1049"/>
      <c r="E241" s="1049"/>
      <c r="F241" s="860" t="str">
        <f>IF(LEN('EKO4'!C16)&gt;0,"(" &amp; 'EKO4'!C16 &amp; ")", "-")</f>
        <v>-</v>
      </c>
      <c r="G241" s="330"/>
      <c r="H241" s="331"/>
      <c r="I241" s="331"/>
      <c r="J241" s="331"/>
      <c r="K241" s="388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24.95" customHeight="1" x14ac:dyDescent="0.2">
      <c r="A242" s="331"/>
      <c r="B242" s="331"/>
      <c r="C242" s="332"/>
      <c r="D242" s="332"/>
      <c r="E242" s="331"/>
      <c r="F242" s="331"/>
      <c r="G242" s="330"/>
      <c r="H242" s="331"/>
      <c r="I242" s="331"/>
      <c r="J242" s="331"/>
      <c r="K242" s="388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331"/>
      <c r="B243" s="331"/>
      <c r="C243" s="332"/>
      <c r="D243" s="332"/>
      <c r="E243" s="331"/>
      <c r="F243" s="331"/>
      <c r="G243" s="330"/>
      <c r="H243" s="331"/>
      <c r="I243" s="331"/>
      <c r="J243" s="331"/>
      <c r="K243" s="388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331"/>
      <c r="B244" s="331"/>
      <c r="C244" s="332"/>
      <c r="D244" s="332"/>
      <c r="E244" s="331"/>
      <c r="F244" s="331"/>
      <c r="G244" s="330"/>
      <c r="H244" s="331"/>
      <c r="I244" s="331"/>
      <c r="J244" s="331"/>
      <c r="K244" s="388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24.95" customHeight="1" x14ac:dyDescent="0.2">
      <c r="A245" s="331"/>
      <c r="B245" s="331"/>
      <c r="C245" s="332"/>
      <c r="D245" s="332"/>
      <c r="E245" s="331"/>
      <c r="F245" s="331"/>
      <c r="G245" s="330"/>
      <c r="H245" s="331"/>
      <c r="I245" s="331"/>
      <c r="J245" s="331"/>
      <c r="K245" s="388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5"/>
      <c r="B246" s="5"/>
      <c r="C246" s="3"/>
      <c r="D246" s="3"/>
      <c r="E246" s="5"/>
      <c r="F246" s="5"/>
      <c r="G246" s="45"/>
      <c r="H246" s="5"/>
      <c r="I246" s="5"/>
      <c r="J246" s="5"/>
      <c r="L246" s="352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24.95" customHeight="1" x14ac:dyDescent="0.2">
      <c r="A247" s="5"/>
      <c r="B247" s="5"/>
      <c r="C247" s="3"/>
      <c r="D247" s="3"/>
      <c r="E247" s="5"/>
      <c r="F247" s="5"/>
      <c r="G247" s="45"/>
      <c r="H247" s="5"/>
      <c r="I247" s="5"/>
      <c r="J247" s="5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24.95" customHeight="1" x14ac:dyDescent="0.2">
      <c r="A248" s="5"/>
      <c r="B248" s="5"/>
      <c r="C248" s="3"/>
      <c r="D248" s="3"/>
      <c r="E248" s="5"/>
      <c r="F248" s="5"/>
      <c r="G248" s="45"/>
      <c r="H248" s="5"/>
      <c r="I248" s="5"/>
      <c r="J248" s="5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24.95" customHeight="1" x14ac:dyDescent="0.2">
      <c r="A249" s="5"/>
      <c r="B249" s="5"/>
      <c r="C249" s="3"/>
      <c r="D249" s="3"/>
      <c r="E249" s="5"/>
      <c r="F249" s="5"/>
      <c r="G249" s="45"/>
      <c r="H249" s="5"/>
      <c r="I249" s="5"/>
      <c r="J249" s="5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24.95" customHeight="1" x14ac:dyDescent="0.2">
      <c r="A250" s="5"/>
      <c r="B250" s="5"/>
      <c r="C250" s="3"/>
      <c r="D250" s="3"/>
      <c r="E250" s="5"/>
      <c r="F250" s="5"/>
      <c r="G250" s="45"/>
      <c r="H250" s="5"/>
      <c r="I250" s="5"/>
      <c r="J250" s="5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24.95" customHeight="1" x14ac:dyDescent="0.2">
      <c r="A251" s="5"/>
      <c r="B251" s="5"/>
      <c r="C251" s="3"/>
      <c r="D251" s="3"/>
      <c r="E251" s="5"/>
      <c r="F251" s="5"/>
      <c r="G251" s="45"/>
      <c r="H251" s="5"/>
      <c r="I251" s="5"/>
      <c r="J251" s="5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24.95" customHeight="1" x14ac:dyDescent="0.2">
      <c r="A252" s="5"/>
      <c r="B252" s="5"/>
      <c r="C252" s="3"/>
      <c r="D252" s="3"/>
      <c r="E252" s="5"/>
      <c r="F252" s="5"/>
      <c r="G252" s="45"/>
      <c r="H252" s="5"/>
      <c r="I252" s="5"/>
      <c r="J252" s="5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24.95" customHeight="1" x14ac:dyDescent="0.2">
      <c r="A253" s="5"/>
      <c r="B253" s="5"/>
      <c r="C253" s="3"/>
      <c r="D253" s="3"/>
      <c r="E253" s="5"/>
      <c r="F253" s="5"/>
      <c r="G253" s="45"/>
      <c r="H253" s="5"/>
      <c r="I253" s="5"/>
      <c r="J253" s="5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24.95" customHeight="1" x14ac:dyDescent="0.2">
      <c r="A254" s="5"/>
      <c r="B254" s="5"/>
      <c r="C254" s="3"/>
      <c r="D254" s="3"/>
      <c r="E254" s="5"/>
      <c r="F254" s="5"/>
      <c r="G254" s="45"/>
      <c r="H254" s="5"/>
      <c r="I254" s="5"/>
      <c r="J254" s="5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24.95" customHeight="1" x14ac:dyDescent="0.2">
      <c r="A255" s="5"/>
      <c r="B255" s="5"/>
      <c r="C255" s="3"/>
      <c r="D255" s="3"/>
      <c r="E255" s="5"/>
      <c r="F255" s="5"/>
      <c r="G255" s="45"/>
      <c r="H255" s="5"/>
      <c r="I255" s="5"/>
      <c r="J255" s="5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24.95" customHeight="1" x14ac:dyDescent="0.2">
      <c r="A256" s="5"/>
      <c r="B256" s="5"/>
      <c r="C256" s="3"/>
      <c r="D256" s="3"/>
      <c r="E256" s="5"/>
      <c r="F256" s="5"/>
      <c r="G256" s="45"/>
      <c r="H256" s="5"/>
      <c r="I256" s="5"/>
      <c r="J256" s="5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24.95" customHeight="1" x14ac:dyDescent="0.2">
      <c r="A257" s="5"/>
      <c r="B257" s="5"/>
      <c r="C257" s="3"/>
      <c r="D257" s="3"/>
      <c r="E257" s="5"/>
      <c r="F257" s="5"/>
      <c r="G257" s="45"/>
      <c r="H257" s="5"/>
      <c r="I257" s="5"/>
      <c r="J257" s="5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24.95" customHeight="1" x14ac:dyDescent="0.2">
      <c r="A258" s="5"/>
      <c r="B258" s="5"/>
      <c r="C258" s="3"/>
      <c r="D258" s="3"/>
      <c r="E258" s="5"/>
      <c r="F258" s="5"/>
      <c r="G258" s="45"/>
      <c r="H258" s="5"/>
      <c r="I258" s="5"/>
      <c r="J258" s="5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24.95" customHeight="1" x14ac:dyDescent="0.2">
      <c r="A259" s="5"/>
      <c r="B259" s="5"/>
      <c r="C259" s="3"/>
      <c r="D259" s="3"/>
      <c r="E259" s="5"/>
      <c r="F259" s="5"/>
      <c r="G259" s="45"/>
      <c r="H259" s="5"/>
      <c r="I259" s="5"/>
      <c r="J259" s="5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24.95" customHeight="1" x14ac:dyDescent="0.2">
      <c r="A260" s="5"/>
      <c r="B260" s="5"/>
      <c r="C260" s="3"/>
      <c r="D260" s="3"/>
      <c r="E260" s="5"/>
      <c r="F260" s="5"/>
      <c r="G260" s="45"/>
      <c r="H260" s="5"/>
      <c r="I260" s="5"/>
      <c r="J260" s="5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24.95" customHeight="1" x14ac:dyDescent="0.2">
      <c r="A261" s="5"/>
      <c r="B261" s="5"/>
      <c r="C261" s="3"/>
      <c r="D261" s="3"/>
      <c r="E261" s="5"/>
      <c r="F261" s="5"/>
      <c r="G261" s="45"/>
      <c r="H261" s="5"/>
      <c r="I261" s="5"/>
      <c r="J261" s="5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6" customHeight="1" x14ac:dyDescent="0.2">
      <c r="A262" s="5"/>
      <c r="B262" s="5"/>
      <c r="C262" s="3"/>
      <c r="D262" s="3"/>
      <c r="E262" s="5"/>
      <c r="F262" s="5"/>
      <c r="G262" s="45"/>
      <c r="H262" s="5"/>
      <c r="I262" s="5"/>
      <c r="J262" s="5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4" customFormat="1" ht="43.5" customHeight="1" x14ac:dyDescent="0.4">
      <c r="A263" s="488" t="s">
        <v>1015</v>
      </c>
      <c r="B263" s="490"/>
      <c r="C263" s="491"/>
      <c r="D263" s="491"/>
      <c r="E263" s="490"/>
      <c r="F263" s="490"/>
      <c r="G263" s="490"/>
      <c r="H263" s="490"/>
      <c r="I263" s="490"/>
      <c r="J263" s="490"/>
      <c r="K263" s="490"/>
      <c r="L263" s="331"/>
      <c r="Z263" s="25"/>
    </row>
    <row r="264" spans="1:26" s="24" customFormat="1" ht="30" customHeight="1" x14ac:dyDescent="0.4">
      <c r="A264" s="356"/>
      <c r="B264" s="385"/>
      <c r="C264" s="386"/>
      <c r="D264" s="386"/>
      <c r="E264" s="385"/>
      <c r="F264" s="385"/>
      <c r="G264" s="385"/>
      <c r="H264" s="385"/>
      <c r="I264" s="385"/>
      <c r="J264" s="385"/>
      <c r="K264" s="385"/>
      <c r="Z264" s="25"/>
    </row>
    <row r="265" spans="1:26" s="2" customFormat="1" ht="18" customHeight="1" thickBot="1" x14ac:dyDescent="0.25">
      <c r="A265" s="331"/>
      <c r="B265" s="331"/>
      <c r="C265" s="332"/>
      <c r="D265" s="332"/>
      <c r="E265" s="331"/>
      <c r="F265" s="331"/>
      <c r="G265" s="330"/>
      <c r="H265" s="331"/>
      <c r="I265" s="331"/>
      <c r="J265" s="331"/>
      <c r="K265" s="388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35">
      <c r="A266" s="868" t="s">
        <v>1396</v>
      </c>
      <c r="B266" s="576">
        <f>IF(ISBLANK(POLJ1!B4),"-",POLJ1!B4)</f>
        <v>904</v>
      </c>
      <c r="C266" s="858" t="str">
        <f>IF(LEN(POLJ1!C4)&gt;0,"(" &amp; POLJ1!C4 &amp; ")", "-")</f>
        <v>(2012)</v>
      </c>
      <c r="D266" s="157"/>
      <c r="E266" s="331"/>
      <c r="F266" s="243"/>
      <c r="G266" s="243"/>
      <c r="H266" s="243"/>
      <c r="I266" s="243"/>
      <c r="J266" s="243"/>
      <c r="K266" s="243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35">
      <c r="A267" s="417" t="s">
        <v>1749</v>
      </c>
      <c r="B267" s="334">
        <f>IF(ISBLANK(POLJ1!B6),"-",POLJ1!B6)</f>
        <v>496</v>
      </c>
      <c r="C267" s="335" t="str">
        <f>IF(LEN(POLJ1!C6)&gt;0,"(" &amp; POLJ1!C6 &amp; ")", "-")</f>
        <v>(2012)</v>
      </c>
      <c r="D267" s="157"/>
      <c r="E267" s="331"/>
      <c r="F267" s="243"/>
      <c r="G267" s="251"/>
      <c r="H267" s="251"/>
      <c r="I267" s="251"/>
      <c r="J267" s="243"/>
      <c r="K267" s="243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5">
      <c r="A268" s="417" t="s">
        <v>865</v>
      </c>
      <c r="B268" s="334">
        <f>IF(ISBLANK(POLJ1!B5),"-",POLJ1!B5)</f>
        <v>245</v>
      </c>
      <c r="C268" s="335" t="str">
        <f>IF(LEN(POLJ1!C5)&gt;0,"(" &amp; POLJ1!C5 &amp; ")", "-")</f>
        <v>(2012)</v>
      </c>
      <c r="D268" s="157"/>
      <c r="E268" s="331"/>
      <c r="F268" s="29"/>
      <c r="G268" s="247"/>
      <c r="H268" s="248"/>
      <c r="I268" s="250"/>
      <c r="J268" s="5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thickBot="1" x14ac:dyDescent="0.3">
      <c r="A269" s="869" t="s">
        <v>1750</v>
      </c>
      <c r="B269" s="872">
        <f>IF(ISBLANK(POLJ2!H10),"-",POLJ2!H10)</f>
        <v>899</v>
      </c>
      <c r="C269" s="860" t="str">
        <f>IF(LEN(POLJ2!I10)&gt;0,"(" &amp; POLJ2!I10 &amp; ")", "-")</f>
        <v>(2012)</v>
      </c>
      <c r="D269" s="157"/>
      <c r="E269" s="331"/>
      <c r="G269" s="247"/>
      <c r="H269" s="248"/>
      <c r="I269" s="25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5">
      <c r="A270" s="447" t="s">
        <v>2363</v>
      </c>
      <c r="B270" s="331"/>
      <c r="C270" s="332"/>
      <c r="D270" s="332"/>
      <c r="E270" s="331"/>
      <c r="G270" s="247"/>
      <c r="H270" s="248"/>
      <c r="I270" s="250"/>
      <c r="L270" s="9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5">
      <c r="A271" s="447"/>
      <c r="B271" s="331"/>
      <c r="C271" s="332"/>
      <c r="D271" s="332"/>
      <c r="E271" s="331"/>
      <c r="G271" s="247"/>
      <c r="H271" s="248"/>
      <c r="I271" s="589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5">
      <c r="A272" s="447"/>
      <c r="B272" s="331"/>
      <c r="C272" s="332"/>
      <c r="D272" s="332"/>
      <c r="E272" s="331"/>
      <c r="G272" s="247"/>
      <c r="H272" s="248"/>
      <c r="I272" s="589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5">
      <c r="A273" s="331"/>
      <c r="B273" s="331"/>
      <c r="C273" s="332"/>
      <c r="D273" s="332"/>
      <c r="E273" s="331"/>
      <c r="G273" s="247"/>
      <c r="H273" s="248"/>
      <c r="I273" s="250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3">
      <c r="A274" s="1039" t="s">
        <v>883</v>
      </c>
      <c r="B274" s="1039"/>
      <c r="C274" s="1039"/>
      <c r="D274" s="1039"/>
      <c r="E274" s="1039"/>
      <c r="G274" s="247"/>
      <c r="H274" s="248"/>
      <c r="I274" s="250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thickBot="1" x14ac:dyDescent="0.3">
      <c r="A275" s="448"/>
      <c r="B275" s="475" t="s">
        <v>513</v>
      </c>
      <c r="C275" s="475" t="s">
        <v>503</v>
      </c>
      <c r="D275" s="1016" t="s">
        <v>504</v>
      </c>
      <c r="E275" s="1016"/>
      <c r="G275" s="252"/>
      <c r="H275" s="248"/>
      <c r="I275" s="250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5">
      <c r="A276" s="862" t="s">
        <v>866</v>
      </c>
      <c r="B276" s="873">
        <f>IF(ISBLANK(POLJ3!B4),"-",POLJ3!B4)</f>
        <v>876</v>
      </c>
      <c r="C276" s="873">
        <f>IF(ISBLANK(POLJ3!C4),"-",POLJ3!C4)</f>
        <v>151</v>
      </c>
      <c r="D276" s="1040">
        <f>IF(ISBLANK(POLJ3!D4),"-",POLJ3!D4)</f>
        <v>725</v>
      </c>
      <c r="E276" s="1040"/>
      <c r="G276" s="249"/>
      <c r="H276" s="248"/>
      <c r="I276" s="250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39" customHeight="1" x14ac:dyDescent="0.2">
      <c r="A277" s="843" t="s">
        <v>867</v>
      </c>
      <c r="B277" s="853">
        <f>IF(ISBLANK(POLJ3!B5),"-",POLJ3!B5)</f>
        <v>633</v>
      </c>
      <c r="C277" s="853">
        <f>IF(ISBLANK(POLJ3!C5),"-",POLJ3!C5)</f>
        <v>409</v>
      </c>
      <c r="D277" s="1041">
        <f>IF(ISBLANK(POLJ3!D5),"-",POLJ3!D5)</f>
        <v>224</v>
      </c>
      <c r="E277" s="1041"/>
      <c r="G277" s="253"/>
      <c r="H277" s="159"/>
      <c r="I277" s="159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450" t="s">
        <v>868</v>
      </c>
      <c r="B278" s="854">
        <f>IF(ISBLANK(POLJ3!B6),"-",POLJ3!B6)</f>
        <v>5</v>
      </c>
      <c r="C278" s="854">
        <f>IF(ISBLANK(POLJ3!C6),"-",POLJ3!C6)</f>
        <v>1</v>
      </c>
      <c r="D278" s="1042">
        <f>IF(ISBLANK(POLJ3!D6),"-",POLJ3!D6)</f>
        <v>4</v>
      </c>
      <c r="E278" s="1042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39" customHeight="1" x14ac:dyDescent="0.25">
      <c r="A279" s="438" t="s">
        <v>869</v>
      </c>
      <c r="B279" s="855">
        <f>IF(ISBLANK(POLJ3!B7),"-",POLJ3!B7)</f>
        <v>30</v>
      </c>
      <c r="C279" s="855">
        <f>IF(ISBLANK(POLJ3!C7),"-",POLJ3!C7)</f>
        <v>7</v>
      </c>
      <c r="D279" s="1054">
        <f>IF(ISBLANK(POLJ3!D7),"-",POLJ3!D7)</f>
        <v>23</v>
      </c>
      <c r="E279" s="1054"/>
      <c r="F279" s="5"/>
      <c r="G279" s="247"/>
      <c r="H279" s="244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thickBot="1" x14ac:dyDescent="0.3">
      <c r="A280" s="859" t="s">
        <v>870</v>
      </c>
      <c r="B280" s="872">
        <f>IF(ISBLANK(POLJ3!B8),"-",POLJ3!B8)</f>
        <v>904</v>
      </c>
      <c r="C280" s="872">
        <f>IF(ISBLANK(POLJ3!C8),"-",POLJ3!C8)</f>
        <v>167</v>
      </c>
      <c r="D280" s="1018">
        <f>IF(ISBLANK(POLJ3!D8),"-",POLJ3!D8)</f>
        <v>737</v>
      </c>
      <c r="E280" s="1018"/>
      <c r="F280" s="247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331"/>
      <c r="B281" s="331"/>
      <c r="C281" s="332"/>
      <c r="D281" s="332"/>
      <c r="E281" s="331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331"/>
      <c r="B282" s="331"/>
      <c r="C282" s="332"/>
      <c r="D282" s="332"/>
      <c r="E282" s="331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thickBot="1" x14ac:dyDescent="0.4">
      <c r="A285" s="176" t="s">
        <v>2383</v>
      </c>
      <c r="B285" s="5"/>
      <c r="C285" s="3"/>
      <c r="D285" s="3"/>
      <c r="E285" s="5"/>
      <c r="F285" s="5"/>
      <c r="G285" s="156" t="s">
        <v>947</v>
      </c>
      <c r="H285" s="243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24.95" customHeight="1" x14ac:dyDescent="0.2">
      <c r="A286" s="878" t="s">
        <v>872</v>
      </c>
      <c r="B286" s="1019">
        <f>IF(ISBLANK(POLJ2!B3),"-",POLJ2!B3)</f>
        <v>14.68</v>
      </c>
      <c r="C286" s="1019"/>
      <c r="D286" s="3"/>
      <c r="E286" s="5"/>
      <c r="F286" s="5"/>
      <c r="G286" s="880" t="s">
        <v>878</v>
      </c>
      <c r="H286" s="881">
        <f>IF(ISBLANK(POLJ2!H3),"-",POLJ2!H3)</f>
        <v>116</v>
      </c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" customFormat="1" ht="24.95" customHeight="1" x14ac:dyDescent="0.2">
      <c r="A287" s="875" t="s">
        <v>873</v>
      </c>
      <c r="B287" s="1020">
        <f>IF(ISBLANK(POLJ2!B4),"-",POLJ2!B4)</f>
        <v>1056.5</v>
      </c>
      <c r="C287" s="1020"/>
      <c r="D287" s="3"/>
      <c r="E287" s="5"/>
      <c r="F287" s="5"/>
      <c r="G287" s="875" t="s">
        <v>879</v>
      </c>
      <c r="H287" s="259">
        <f>IF(ISBLANK(POLJ2!H4),"-",POLJ2!H4)</f>
        <v>1484</v>
      </c>
      <c r="I287" s="5"/>
      <c r="J287" s="5"/>
      <c r="L287" s="9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12"/>
    </row>
    <row r="288" spans="1:26" s="2" customFormat="1" ht="24.95" customHeight="1" x14ac:dyDescent="0.2">
      <c r="A288" s="875" t="s">
        <v>874</v>
      </c>
      <c r="B288" s="1020">
        <f>IF(ISBLANK(POLJ2!B5),"-",POLJ2!B5)</f>
        <v>115.57</v>
      </c>
      <c r="C288" s="1020"/>
      <c r="D288" s="3"/>
      <c r="E288" s="5"/>
      <c r="F288" s="5"/>
      <c r="G288" s="875" t="s">
        <v>880</v>
      </c>
      <c r="H288" s="259">
        <f>IF(ISBLANK(POLJ2!H5),"-",POLJ2!H5)</f>
        <v>1041</v>
      </c>
      <c r="I288" s="5"/>
      <c r="J288" s="5"/>
      <c r="L288" s="9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12"/>
    </row>
    <row r="289" spans="1:26" s="2" customFormat="1" ht="24.95" customHeight="1" x14ac:dyDescent="0.2">
      <c r="A289" s="875" t="s">
        <v>875</v>
      </c>
      <c r="B289" s="1020">
        <f>IF(ISBLANK(POLJ2!B6),"-",POLJ2!B6)</f>
        <v>232.7</v>
      </c>
      <c r="C289" s="1020"/>
      <c r="D289" s="3"/>
      <c r="E289" s="5"/>
      <c r="F289" s="5"/>
      <c r="G289" s="877" t="s">
        <v>881</v>
      </c>
      <c r="H289" s="260">
        <f>IF(ISBLANK(POLJ2!H6),"-",POLJ2!H6)</f>
        <v>23490</v>
      </c>
      <c r="I289" s="5"/>
      <c r="J289" s="5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thickBot="1" x14ac:dyDescent="0.25">
      <c r="A290" s="875" t="s">
        <v>876</v>
      </c>
      <c r="B290" s="1020">
        <f>IF(ISBLANK(POLJ2!B7),"-",POLJ2!B7)</f>
        <v>24.68</v>
      </c>
      <c r="C290" s="1020"/>
      <c r="D290" s="3"/>
      <c r="E290" s="5"/>
      <c r="F290" s="5"/>
      <c r="G290" s="879" t="s">
        <v>871</v>
      </c>
      <c r="H290" s="882">
        <f>IF(ISBLANK(POLJ2!H7),"-",POLJ2!H7)</f>
        <v>26131</v>
      </c>
      <c r="I290" s="5"/>
      <c r="J290" s="5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2">
      <c r="A291" s="876" t="s">
        <v>877</v>
      </c>
      <c r="B291" s="1021">
        <f>IF(ISBLANK(POLJ2!B8),"-",POLJ2!B8)</f>
        <v>626.57000000000005</v>
      </c>
      <c r="C291" s="1021"/>
      <c r="D291" s="3"/>
      <c r="E291" s="5"/>
      <c r="F291" s="5"/>
      <c r="I291" s="5"/>
      <c r="J291" s="5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thickBot="1" x14ac:dyDescent="0.25">
      <c r="A292" s="874" t="s">
        <v>871</v>
      </c>
      <c r="B292" s="1038">
        <f>IF(ISBLANK(POLJ2!B9),"-",POLJ2!B9)</f>
        <v>2070.6999999999998</v>
      </c>
      <c r="C292" s="1038"/>
      <c r="D292" s="3"/>
      <c r="E292" s="5"/>
      <c r="F292" s="5"/>
      <c r="G292" s="45"/>
      <c r="H292" s="5"/>
      <c r="I292" s="5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x14ac:dyDescent="0.25">
      <c r="A293" s="252"/>
      <c r="B293" s="248"/>
      <c r="C293" s="250"/>
      <c r="D293" s="3"/>
      <c r="E293" s="5"/>
      <c r="F293" s="5"/>
      <c r="G293" s="45"/>
      <c r="H293" s="5"/>
      <c r="I293" s="5"/>
      <c r="J293" s="5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">
      <c r="A294" s="5"/>
      <c r="B294" s="5"/>
      <c r="C294" s="3"/>
      <c r="D294" s="3"/>
      <c r="E294" s="5"/>
      <c r="F294" s="5"/>
      <c r="G294" s="5"/>
      <c r="H294" s="5"/>
      <c r="I294" s="5"/>
      <c r="J294" s="5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2.5" customHeight="1" x14ac:dyDescent="0.2">
      <c r="A295" s="5"/>
      <c r="B295" s="5"/>
      <c r="C295" s="3"/>
      <c r="D295" s="3"/>
      <c r="E295" s="5"/>
      <c r="F295" s="5"/>
      <c r="G295" s="5"/>
      <c r="H295" s="5"/>
      <c r="I295" s="5"/>
      <c r="J295" s="5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4" customFormat="1" ht="43.5" customHeight="1" x14ac:dyDescent="0.55000000000000004">
      <c r="A296" s="488" t="s">
        <v>1016</v>
      </c>
      <c r="B296" s="492"/>
      <c r="C296" s="493"/>
      <c r="D296" s="493"/>
      <c r="E296" s="492"/>
      <c r="F296" s="492"/>
      <c r="G296" s="492"/>
      <c r="H296" s="492"/>
      <c r="I296" s="492"/>
      <c r="J296" s="492"/>
      <c r="K296" s="492"/>
      <c r="L296" s="331"/>
      <c r="Z296" s="25"/>
    </row>
    <row r="297" spans="1:26" s="24" customFormat="1" ht="30" customHeight="1" x14ac:dyDescent="0.4">
      <c r="A297" s="356"/>
      <c r="B297" s="385"/>
      <c r="C297" s="386"/>
      <c r="D297" s="386"/>
      <c r="E297" s="385"/>
      <c r="F297" s="385"/>
      <c r="G297" s="385"/>
      <c r="H297" s="385"/>
      <c r="I297" s="385"/>
      <c r="J297" s="385"/>
      <c r="K297" s="385"/>
      <c r="Z297" s="25"/>
    </row>
    <row r="298" spans="1:26" s="24" customFormat="1" ht="18" customHeight="1" x14ac:dyDescent="0.4">
      <c r="A298" s="356"/>
      <c r="B298" s="385"/>
      <c r="C298" s="386"/>
      <c r="D298" s="386"/>
      <c r="E298" s="385"/>
      <c r="F298" s="385"/>
      <c r="G298" s="385"/>
      <c r="H298" s="385"/>
      <c r="I298" s="385"/>
      <c r="J298" s="385"/>
      <c r="K298" s="385"/>
      <c r="Z298" s="25"/>
    </row>
    <row r="299" spans="1:26" s="24" customFormat="1" ht="24.95" customHeight="1" x14ac:dyDescent="0.4">
      <c r="A299" s="356"/>
      <c r="B299" s="385"/>
      <c r="C299" s="386"/>
      <c r="D299" s="386"/>
      <c r="E299" s="385"/>
      <c r="F299" s="385"/>
      <c r="G299" s="385"/>
      <c r="H299" s="385"/>
      <c r="I299" s="385"/>
      <c r="J299" s="385"/>
      <c r="K299" s="385"/>
      <c r="L299" s="389"/>
      <c r="Z299" s="25"/>
    </row>
    <row r="300" spans="1:26" s="24" customFormat="1" ht="24.95" customHeight="1" x14ac:dyDescent="0.4">
      <c r="A300" s="356"/>
      <c r="B300" s="385"/>
      <c r="C300" s="386"/>
      <c r="D300" s="386"/>
      <c r="E300" s="385"/>
      <c r="F300" s="385"/>
      <c r="G300" s="385"/>
      <c r="H300" s="385"/>
      <c r="I300" s="385"/>
      <c r="J300" s="385"/>
      <c r="K300" s="385"/>
      <c r="Z300" s="25"/>
    </row>
    <row r="301" spans="1:26" s="24" customFormat="1" ht="24.95" customHeight="1" x14ac:dyDescent="0.4">
      <c r="A301" s="356"/>
      <c r="B301" s="385"/>
      <c r="C301" s="386"/>
      <c r="D301" s="386"/>
      <c r="E301" s="385"/>
      <c r="F301" s="385"/>
      <c r="G301" s="385"/>
      <c r="H301" s="385"/>
      <c r="I301" s="385"/>
      <c r="J301" s="385"/>
      <c r="K301" s="385"/>
      <c r="Z301" s="25"/>
    </row>
    <row r="302" spans="1:26" s="24" customFormat="1" ht="24.95" customHeight="1" x14ac:dyDescent="0.4">
      <c r="A302" s="356"/>
      <c r="B302" s="385"/>
      <c r="C302" s="386"/>
      <c r="D302" s="386"/>
      <c r="E302" s="385"/>
      <c r="F302" s="385"/>
      <c r="G302" s="385"/>
      <c r="H302" s="385"/>
      <c r="I302" s="385"/>
      <c r="J302" s="385"/>
      <c r="K302" s="385"/>
      <c r="Z302" s="25"/>
    </row>
    <row r="303" spans="1:26" s="24" customFormat="1" ht="24.95" customHeight="1" x14ac:dyDescent="0.4">
      <c r="A303" s="356"/>
      <c r="B303" s="385"/>
      <c r="C303" s="386"/>
      <c r="D303" s="386"/>
      <c r="E303" s="385"/>
      <c r="F303" s="385"/>
      <c r="G303" s="385"/>
      <c r="H303" s="385"/>
      <c r="I303" s="385"/>
      <c r="J303" s="385"/>
      <c r="K303" s="385"/>
      <c r="Z303" s="25"/>
    </row>
    <row r="304" spans="1:26" s="24" customFormat="1" ht="24.95" customHeight="1" x14ac:dyDescent="0.4">
      <c r="A304" s="356"/>
      <c r="B304" s="385"/>
      <c r="C304" s="386"/>
      <c r="D304" s="386"/>
      <c r="E304" s="385"/>
      <c r="F304" s="385"/>
      <c r="G304" s="385"/>
      <c r="H304" s="385"/>
      <c r="I304" s="385"/>
      <c r="J304" s="385"/>
      <c r="K304" s="385"/>
      <c r="Z304" s="25"/>
    </row>
    <row r="305" spans="1:26" s="24" customFormat="1" ht="24.95" customHeight="1" x14ac:dyDescent="0.4">
      <c r="A305" s="356"/>
      <c r="B305" s="385"/>
      <c r="C305" s="386"/>
      <c r="D305" s="386"/>
      <c r="E305" s="385"/>
      <c r="F305" s="385"/>
      <c r="G305" s="385"/>
      <c r="H305" s="385"/>
      <c r="I305" s="385"/>
      <c r="J305" s="385"/>
      <c r="K305" s="385"/>
      <c r="Z305" s="25"/>
    </row>
    <row r="306" spans="1:26" s="24" customFormat="1" ht="24.95" customHeight="1" x14ac:dyDescent="0.4">
      <c r="A306" s="356"/>
      <c r="B306" s="385"/>
      <c r="C306" s="386"/>
      <c r="D306" s="386"/>
      <c r="E306" s="385"/>
      <c r="F306" s="385"/>
      <c r="G306" s="385"/>
      <c r="H306" s="385"/>
      <c r="I306" s="385"/>
      <c r="J306" s="385"/>
      <c r="K306" s="385"/>
      <c r="Z306" s="25"/>
    </row>
    <row r="307" spans="1:26" s="24" customFormat="1" ht="24.95" customHeight="1" x14ac:dyDescent="0.4">
      <c r="A307" s="356"/>
      <c r="B307" s="385"/>
      <c r="C307" s="386"/>
      <c r="D307" s="386"/>
      <c r="E307" s="385"/>
      <c r="F307" s="385"/>
      <c r="G307" s="385"/>
      <c r="H307" s="385"/>
      <c r="I307" s="385"/>
      <c r="J307" s="385"/>
      <c r="K307" s="385"/>
      <c r="Z307" s="25"/>
    </row>
    <row r="308" spans="1:26" s="24" customFormat="1" ht="24.95" customHeight="1" x14ac:dyDescent="0.4">
      <c r="A308" s="356"/>
      <c r="B308" s="385"/>
      <c r="C308" s="386"/>
      <c r="D308" s="386"/>
      <c r="E308" s="385"/>
      <c r="F308" s="385"/>
      <c r="G308" s="385"/>
      <c r="H308" s="385"/>
      <c r="I308" s="385"/>
      <c r="J308" s="385"/>
      <c r="K308" s="385"/>
      <c r="Z308" s="25"/>
    </row>
    <row r="309" spans="1:26" s="24" customFormat="1" ht="24.95" customHeight="1" x14ac:dyDescent="0.4">
      <c r="A309" s="356"/>
      <c r="B309" s="385"/>
      <c r="C309" s="386"/>
      <c r="D309" s="386"/>
      <c r="E309" s="385"/>
      <c r="F309" s="385"/>
      <c r="G309" s="385"/>
      <c r="H309" s="385"/>
      <c r="I309" s="385"/>
      <c r="J309" s="385"/>
      <c r="K309" s="385"/>
      <c r="Z309" s="25"/>
    </row>
    <row r="310" spans="1:26" s="24" customFormat="1" ht="24.95" customHeight="1" x14ac:dyDescent="0.4">
      <c r="A310" s="356"/>
      <c r="B310" s="385"/>
      <c r="C310" s="386"/>
      <c r="D310" s="386"/>
      <c r="E310" s="385"/>
      <c r="F310" s="385"/>
      <c r="G310" s="385"/>
      <c r="H310" s="385"/>
      <c r="I310" s="385"/>
      <c r="J310" s="385"/>
      <c r="K310" s="385"/>
      <c r="Z310" s="25"/>
    </row>
    <row r="311" spans="1:26" s="24" customFormat="1" ht="24.95" customHeight="1" x14ac:dyDescent="0.4">
      <c r="A311" s="356"/>
      <c r="B311" s="385"/>
      <c r="C311" s="386"/>
      <c r="D311" s="386"/>
      <c r="E311" s="385"/>
      <c r="F311" s="385"/>
      <c r="G311" s="385"/>
      <c r="H311" s="385"/>
      <c r="I311" s="385"/>
      <c r="J311" s="385"/>
      <c r="K311" s="385"/>
      <c r="Z311" s="25"/>
    </row>
    <row r="312" spans="1:26" s="24" customFormat="1" ht="24.95" customHeight="1" x14ac:dyDescent="0.4">
      <c r="A312" s="356"/>
      <c r="B312" s="385"/>
      <c r="C312" s="386"/>
      <c r="D312" s="386"/>
      <c r="E312" s="385"/>
      <c r="F312" s="385"/>
      <c r="G312" s="385"/>
      <c r="H312" s="385"/>
      <c r="I312" s="385"/>
      <c r="J312" s="385"/>
      <c r="K312" s="385"/>
      <c r="Z312" s="25"/>
    </row>
    <row r="313" spans="1:26" s="24" customFormat="1" ht="24.95" customHeight="1" x14ac:dyDescent="0.4">
      <c r="A313" s="356"/>
      <c r="B313" s="385"/>
      <c r="C313" s="386"/>
      <c r="D313" s="386"/>
      <c r="E313" s="385"/>
      <c r="F313" s="385"/>
      <c r="G313" s="385"/>
      <c r="H313" s="385"/>
      <c r="I313" s="385"/>
      <c r="J313" s="385"/>
      <c r="K313" s="385"/>
      <c r="Z313" s="25"/>
    </row>
    <row r="314" spans="1:26" s="24" customFormat="1" ht="24.95" customHeight="1" x14ac:dyDescent="0.4">
      <c r="A314" s="356"/>
      <c r="B314" s="385"/>
      <c r="C314" s="386"/>
      <c r="D314" s="386"/>
      <c r="E314" s="385"/>
      <c r="F314" s="385"/>
      <c r="G314" s="385"/>
      <c r="H314" s="385"/>
      <c r="I314" s="385"/>
      <c r="J314" s="385"/>
      <c r="K314" s="385"/>
      <c r="Z314" s="25"/>
    </row>
    <row r="315" spans="1:26" s="24" customFormat="1" ht="24.95" customHeight="1" x14ac:dyDescent="0.4">
      <c r="A315" s="356"/>
      <c r="B315" s="385"/>
      <c r="C315" s="386"/>
      <c r="D315" s="386"/>
      <c r="E315" s="385"/>
      <c r="F315" s="385"/>
      <c r="G315" s="385"/>
      <c r="H315" s="385"/>
      <c r="I315" s="385"/>
      <c r="J315" s="385"/>
      <c r="K315" s="385"/>
      <c r="Z315" s="25"/>
    </row>
    <row r="316" spans="1:26" s="24" customFormat="1" ht="24.95" customHeight="1" x14ac:dyDescent="0.4">
      <c r="A316" s="356"/>
      <c r="B316" s="385"/>
      <c r="C316" s="386"/>
      <c r="D316" s="386"/>
      <c r="E316" s="385"/>
      <c r="F316" s="385"/>
      <c r="G316" s="385"/>
      <c r="H316" s="385"/>
      <c r="I316" s="385"/>
      <c r="J316" s="385"/>
      <c r="K316" s="385"/>
      <c r="Z316" s="25"/>
    </row>
    <row r="317" spans="1:26" s="24" customFormat="1" ht="24.95" customHeight="1" x14ac:dyDescent="0.4">
      <c r="A317" s="356"/>
      <c r="B317" s="385"/>
      <c r="C317" s="386"/>
      <c r="D317" s="386"/>
      <c r="E317" s="385"/>
      <c r="F317" s="385"/>
      <c r="G317" s="385"/>
      <c r="H317" s="385"/>
      <c r="I317" s="385"/>
      <c r="J317" s="385"/>
      <c r="K317" s="385"/>
      <c r="Z317" s="25"/>
    </row>
    <row r="318" spans="1:26" s="24" customFormat="1" ht="24.95" customHeight="1" x14ac:dyDescent="0.4">
      <c r="A318" s="356"/>
      <c r="B318" s="385"/>
      <c r="C318" s="386"/>
      <c r="D318" s="386"/>
      <c r="E318" s="385"/>
      <c r="F318" s="385"/>
      <c r="G318" s="385"/>
      <c r="H318" s="385"/>
      <c r="I318" s="385"/>
      <c r="J318" s="385"/>
      <c r="K318" s="385"/>
      <c r="L318" s="389"/>
      <c r="Z318" s="25"/>
    </row>
    <row r="319" spans="1:26" s="24" customFormat="1" ht="24.95" customHeight="1" x14ac:dyDescent="0.4">
      <c r="A319" s="356"/>
      <c r="B319" s="385"/>
      <c r="C319" s="386"/>
      <c r="D319" s="386"/>
      <c r="E319" s="385"/>
      <c r="F319" s="385"/>
      <c r="G319" s="385"/>
      <c r="H319" s="385"/>
      <c r="I319" s="385"/>
      <c r="J319" s="385"/>
      <c r="K319" s="385"/>
      <c r="Z319" s="25"/>
    </row>
    <row r="320" spans="1:26" s="24" customFormat="1" ht="24.95" customHeight="1" x14ac:dyDescent="0.4">
      <c r="A320" s="356"/>
      <c r="B320" s="385"/>
      <c r="C320" s="386"/>
      <c r="D320" s="386"/>
      <c r="E320" s="385"/>
      <c r="F320" s="385"/>
      <c r="G320" s="385"/>
      <c r="H320" s="385"/>
      <c r="I320" s="385"/>
      <c r="J320" s="385"/>
      <c r="K320" s="385"/>
      <c r="Z320" s="25"/>
    </row>
    <row r="321" spans="1:26" s="24" customFormat="1" ht="24.95" customHeight="1" x14ac:dyDescent="0.4">
      <c r="A321" s="356"/>
      <c r="B321" s="385"/>
      <c r="C321" s="386"/>
      <c r="D321" s="386"/>
      <c r="E321" s="385"/>
      <c r="F321" s="385"/>
      <c r="G321" s="385"/>
      <c r="H321" s="385"/>
      <c r="I321" s="385"/>
      <c r="J321" s="385"/>
      <c r="K321" s="385"/>
      <c r="Z321" s="25"/>
    </row>
    <row r="322" spans="1:26" s="24" customFormat="1" ht="24.95" customHeight="1" x14ac:dyDescent="0.4">
      <c r="A322" s="356"/>
      <c r="B322" s="385"/>
      <c r="C322" s="386"/>
      <c r="D322" s="386"/>
      <c r="E322" s="385"/>
      <c r="F322" s="385"/>
      <c r="G322" s="385"/>
      <c r="H322" s="385"/>
      <c r="I322" s="385"/>
      <c r="J322" s="385"/>
      <c r="K322" s="385"/>
      <c r="Z322" s="25"/>
    </row>
    <row r="323" spans="1:26" s="24" customFormat="1" ht="24.95" customHeight="1" x14ac:dyDescent="0.4">
      <c r="A323" s="356"/>
      <c r="B323" s="385"/>
      <c r="C323" s="386"/>
      <c r="D323" s="386"/>
      <c r="E323" s="385"/>
      <c r="F323" s="385"/>
      <c r="G323" s="385"/>
      <c r="H323" s="385"/>
      <c r="I323" s="385"/>
      <c r="J323" s="385"/>
      <c r="K323" s="385"/>
      <c r="Z323" s="25"/>
    </row>
    <row r="324" spans="1:26" s="24" customFormat="1" ht="24.95" customHeight="1" x14ac:dyDescent="0.4">
      <c r="A324" s="356"/>
      <c r="B324" s="385"/>
      <c r="C324" s="386"/>
      <c r="D324" s="386"/>
      <c r="E324" s="385"/>
      <c r="F324" s="385"/>
      <c r="G324" s="385"/>
      <c r="H324" s="385"/>
      <c r="I324" s="385"/>
      <c r="J324" s="385"/>
      <c r="K324" s="385"/>
      <c r="Z324" s="25"/>
    </row>
    <row r="325" spans="1:26" s="24" customFormat="1" ht="24.95" customHeight="1" x14ac:dyDescent="0.4">
      <c r="A325" s="356"/>
      <c r="B325" s="385"/>
      <c r="C325" s="386"/>
      <c r="D325" s="386"/>
      <c r="E325" s="385"/>
      <c r="F325" s="385"/>
      <c r="G325" s="385"/>
      <c r="H325" s="385"/>
      <c r="I325" s="385"/>
      <c r="J325" s="385"/>
      <c r="K325" s="385"/>
      <c r="Z325" s="25"/>
    </row>
    <row r="326" spans="1:26" s="24" customFormat="1" ht="24.95" customHeight="1" x14ac:dyDescent="0.4">
      <c r="A326" s="356"/>
      <c r="B326" s="385"/>
      <c r="C326" s="386"/>
      <c r="D326" s="386"/>
      <c r="E326" s="385"/>
      <c r="F326" s="385"/>
      <c r="G326" s="385"/>
      <c r="H326" s="385"/>
      <c r="I326" s="385"/>
      <c r="J326" s="385"/>
      <c r="K326" s="385"/>
      <c r="Z326" s="25"/>
    </row>
    <row r="327" spans="1:26" s="24" customFormat="1" ht="24.95" customHeight="1" x14ac:dyDescent="0.4">
      <c r="A327" s="356"/>
      <c r="B327" s="385"/>
      <c r="C327" s="386"/>
      <c r="D327" s="386"/>
      <c r="E327" s="385"/>
      <c r="F327" s="385"/>
      <c r="G327" s="385"/>
      <c r="H327" s="385"/>
      <c r="I327" s="385"/>
      <c r="J327" s="385"/>
      <c r="K327" s="385"/>
      <c r="Z327" s="25"/>
    </row>
    <row r="328" spans="1:26" s="24" customFormat="1" ht="24.95" customHeight="1" x14ac:dyDescent="0.4">
      <c r="A328" s="356"/>
      <c r="B328" s="385"/>
      <c r="C328" s="386"/>
      <c r="D328" s="386"/>
      <c r="E328" s="385"/>
      <c r="F328" s="385"/>
      <c r="G328" s="385"/>
      <c r="H328" s="385"/>
      <c r="I328" s="385"/>
      <c r="J328" s="385"/>
      <c r="K328" s="385"/>
      <c r="Z328" s="25"/>
    </row>
    <row r="329" spans="1:26" s="24" customFormat="1" ht="24.95" customHeight="1" x14ac:dyDescent="0.4">
      <c r="A329" s="356"/>
      <c r="B329" s="385"/>
      <c r="C329" s="386"/>
      <c r="D329" s="386"/>
      <c r="E329" s="385"/>
      <c r="F329" s="385"/>
      <c r="G329" s="385"/>
      <c r="H329" s="385"/>
      <c r="I329" s="385"/>
      <c r="J329" s="385"/>
      <c r="K329" s="385"/>
      <c r="Z329" s="25"/>
    </row>
    <row r="330" spans="1:26" s="24" customFormat="1" ht="24.95" customHeight="1" x14ac:dyDescent="0.4">
      <c r="A330" s="356"/>
      <c r="B330" s="385"/>
      <c r="C330" s="386"/>
      <c r="D330" s="386"/>
      <c r="E330" s="385"/>
      <c r="F330" s="385"/>
      <c r="G330" s="385"/>
      <c r="H330" s="385"/>
      <c r="I330" s="385"/>
      <c r="J330" s="385"/>
      <c r="K330" s="385"/>
      <c r="Z330" s="25"/>
    </row>
    <row r="331" spans="1:26" s="24" customFormat="1" ht="24.95" customHeight="1" x14ac:dyDescent="0.4">
      <c r="A331" s="356"/>
      <c r="B331" s="385"/>
      <c r="C331" s="386"/>
      <c r="D331" s="386"/>
      <c r="E331" s="385"/>
      <c r="F331" s="385"/>
      <c r="G331" s="385"/>
      <c r="H331" s="385"/>
      <c r="I331" s="385"/>
      <c r="J331" s="385"/>
      <c r="K331" s="385"/>
      <c r="Z331" s="25"/>
    </row>
    <row r="332" spans="1:26" s="24" customFormat="1" ht="24.95" customHeight="1" x14ac:dyDescent="0.4">
      <c r="A332" s="356"/>
      <c r="B332" s="385"/>
      <c r="C332" s="386"/>
      <c r="D332" s="386"/>
      <c r="E332" s="385"/>
      <c r="F332" s="385"/>
      <c r="G332" s="385"/>
      <c r="H332" s="385"/>
      <c r="I332" s="385"/>
      <c r="J332" s="385"/>
      <c r="K332" s="385"/>
      <c r="Z332" s="25"/>
    </row>
    <row r="333" spans="1:26" s="24" customFormat="1" ht="43.5" customHeight="1" x14ac:dyDescent="0.4">
      <c r="A333" s="153" t="s">
        <v>514</v>
      </c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331"/>
      <c r="Z333" s="25"/>
    </row>
    <row r="334" spans="1:26" s="24" customFormat="1" ht="30" customHeight="1" x14ac:dyDescent="0.4">
      <c r="A334" s="387"/>
      <c r="B334" s="387"/>
      <c r="C334" s="387"/>
      <c r="D334" s="387"/>
      <c r="E334" s="387"/>
      <c r="F334" s="387"/>
      <c r="G334" s="387"/>
      <c r="H334" s="387"/>
      <c r="I334" s="387"/>
      <c r="J334" s="387"/>
      <c r="K334" s="387"/>
      <c r="Z334" s="25"/>
    </row>
    <row r="335" spans="1:26" s="2" customFormat="1" ht="18" customHeight="1" thickBot="1" x14ac:dyDescent="0.25">
      <c r="A335" s="331"/>
      <c r="B335" s="331"/>
      <c r="C335" s="332"/>
      <c r="D335" s="332"/>
      <c r="E335" s="331"/>
      <c r="F335" s="331"/>
      <c r="G335" s="331"/>
      <c r="H335" s="331"/>
      <c r="I335" s="331"/>
      <c r="J335" s="331"/>
      <c r="K335" s="388"/>
      <c r="L335" s="9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12"/>
    </row>
    <row r="336" spans="1:26" s="2" customFormat="1" ht="24.95" customHeight="1" thickTop="1" x14ac:dyDescent="0.35">
      <c r="A336" s="1063" t="s">
        <v>917</v>
      </c>
      <c r="B336" s="1063"/>
      <c r="C336" s="358">
        <f>IF(ISBLANK(OBRAZ1!B4),"-",OBRAZ1!B4)</f>
        <v>3</v>
      </c>
      <c r="D336" s="419"/>
      <c r="E336" s="359" t="str">
        <f>IF(LEN(OBRAZ1!C4)&gt;0,"(" &amp; OBRAZ1!C4 &amp; ")", "-")</f>
        <v>(2019)</v>
      </c>
      <c r="F336" s="331"/>
      <c r="G336" s="1061" t="s">
        <v>2412</v>
      </c>
      <c r="H336" s="1061"/>
      <c r="I336" s="1061"/>
      <c r="J336" s="1061"/>
      <c r="K336" s="1061"/>
      <c r="L336" s="9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12"/>
    </row>
    <row r="337" spans="1:26" s="2" customFormat="1" ht="24.95" customHeight="1" x14ac:dyDescent="0.25">
      <c r="A337" s="1007" t="s">
        <v>918</v>
      </c>
      <c r="B337" s="1007"/>
      <c r="C337" s="362">
        <f>IF(ISBLANK(OBRAZ1!B5),"-",OBRAZ1!B5)</f>
        <v>11</v>
      </c>
      <c r="D337" s="420"/>
      <c r="E337" s="363" t="str">
        <f>IF(LEN(OBRAZ1!C5)&gt;0,"(" &amp; OBRAZ1!C5 &amp; ")", "-")</f>
        <v>(2019)</v>
      </c>
      <c r="F337" s="331"/>
      <c r="G337" s="264"/>
      <c r="H337" s="408"/>
      <c r="I337" s="408"/>
      <c r="J337" s="408"/>
      <c r="K337" s="331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12"/>
    </row>
    <row r="338" spans="1:26" s="2" customFormat="1" ht="24.95" customHeight="1" thickBot="1" x14ac:dyDescent="0.25">
      <c r="A338" s="1006" t="s">
        <v>1397</v>
      </c>
      <c r="B338" s="1006"/>
      <c r="C338" s="365">
        <f>IF(ISBLANK(OBRAZ1!B6),"-",OBRAZ1!B6)</f>
        <v>474</v>
      </c>
      <c r="D338" s="421"/>
      <c r="E338" s="366" t="str">
        <f>IF(LEN(OBRAZ1!C6)&gt;0,"(" &amp; OBRAZ1!C6 &amp; ")", "-")</f>
        <v>(2019)</v>
      </c>
      <c r="F338" s="331"/>
      <c r="G338" s="448"/>
      <c r="H338" s="849" t="s">
        <v>513</v>
      </c>
      <c r="I338" s="849" t="s">
        <v>516</v>
      </c>
      <c r="J338" s="849" t="s">
        <v>517</v>
      </c>
      <c r="K338" s="331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12"/>
    </row>
    <row r="339" spans="1:26" s="2" customFormat="1" ht="39.950000000000003" customHeight="1" x14ac:dyDescent="0.2">
      <c r="A339" s="1007" t="s">
        <v>515</v>
      </c>
      <c r="B339" s="1007"/>
      <c r="C339" s="428">
        <f>IF(ISBLANK(OBRAZ1!B7),"-",OBRAZ1!B7)</f>
        <v>53.1</v>
      </c>
      <c r="D339" s="420"/>
      <c r="E339" s="363" t="str">
        <f>IF(LEN(OBRAZ1!C7)&gt;0,"(" &amp; OBRAZ1!C7 &amp; ")", "-")</f>
        <v>(2019)</v>
      </c>
      <c r="F339" s="331"/>
      <c r="G339" s="862" t="s">
        <v>2390</v>
      </c>
      <c r="H339" s="873">
        <f>IF(ISBLANK(OBRAZ2!H6),"-",OBRAZ2!H6)</f>
        <v>1518</v>
      </c>
      <c r="I339" s="873">
        <f>IF(ISBLANK(OBRAZ2!I6),"-",OBRAZ2!I6)</f>
        <v>1304</v>
      </c>
      <c r="J339" s="873">
        <f>IF(ISBLANK(OBRAZ2!J6),"-",OBRAZ2!J6)</f>
        <v>214</v>
      </c>
      <c r="K339" s="331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12"/>
    </row>
    <row r="340" spans="1:26" s="2" customFormat="1" ht="39.950000000000003" customHeight="1" x14ac:dyDescent="0.2">
      <c r="A340" s="1006" t="s">
        <v>1398</v>
      </c>
      <c r="B340" s="1006"/>
      <c r="C340" s="365">
        <f>IF(ISBLANK(OBRAZ1!B8),"-",OBRAZ1!B8)</f>
        <v>744</v>
      </c>
      <c r="D340" s="421"/>
      <c r="E340" s="366" t="str">
        <f>IF(LEN(OBRAZ1!C8)&gt;0,"(" &amp; OBRAZ1!C8 &amp; ")", "-")</f>
        <v>(2019)</v>
      </c>
      <c r="F340" s="331"/>
      <c r="G340" s="843" t="s">
        <v>2391</v>
      </c>
      <c r="H340" s="435">
        <f>IF(ISBLANK(OBRAZ2!H7),"-",OBRAZ2!H7)</f>
        <v>145</v>
      </c>
      <c r="I340" s="435">
        <f>IF(ISBLANK(OBRAZ2!I7),"-",OBRAZ2!I7)</f>
        <v>129</v>
      </c>
      <c r="J340" s="435">
        <f>IF(ISBLANK(OBRAZ2!J7),"-",OBRAZ2!J7)</f>
        <v>16</v>
      </c>
      <c r="K340" s="331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12"/>
    </row>
    <row r="341" spans="1:26" s="2" customFormat="1" ht="63" customHeight="1" thickBot="1" x14ac:dyDescent="0.25">
      <c r="A341" s="1007" t="s">
        <v>951</v>
      </c>
      <c r="B341" s="1007"/>
      <c r="C341" s="428">
        <f>IF(ISBLANK(OBRAZ1!B9),"-",OBRAZ1!B9)</f>
        <v>91.6</v>
      </c>
      <c r="D341" s="420"/>
      <c r="E341" s="363" t="str">
        <f>IF(LEN(OBRAZ1!C9)&gt;0,"(" &amp; OBRAZ1!C9 &amp; ")", "-")</f>
        <v>(2019)</v>
      </c>
      <c r="F341" s="331"/>
      <c r="G341" s="887" t="s">
        <v>518</v>
      </c>
      <c r="H341" s="872">
        <f>IF(ISBLANK(OBRAZ2!H8),"-",OBRAZ2!H8)</f>
        <v>0</v>
      </c>
      <c r="I341" s="872">
        <f>IF(ISBLANK(OBRAZ2!I8),"-",OBRAZ2!I8)</f>
        <v>0</v>
      </c>
      <c r="J341" s="872">
        <f>IF(ISBLANK(OBRAZ2!J8),"-",OBRAZ2!J8)</f>
        <v>0</v>
      </c>
      <c r="K341" s="331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12"/>
    </row>
    <row r="342" spans="1:26" s="2" customFormat="1" ht="24.95" customHeight="1" thickBot="1" x14ac:dyDescent="0.25">
      <c r="A342" s="1062" t="s">
        <v>1399</v>
      </c>
      <c r="B342" s="1062"/>
      <c r="C342" s="370">
        <f>IF(ISBLANK(OBRAZ1!B10),"-",OBRAZ1!B10)</f>
        <v>300</v>
      </c>
      <c r="D342" s="427"/>
      <c r="E342" s="371" t="str">
        <f>IF(LEN(OBRAZ1!C10)&gt;0,"(" &amp; OBRAZ1!C10 &amp; ")", "-")</f>
        <v>(2019)</v>
      </c>
      <c r="F342" s="331"/>
      <c r="G342" s="331"/>
      <c r="H342" s="331"/>
      <c r="I342" s="331"/>
      <c r="J342" s="331"/>
      <c r="K342" s="388"/>
      <c r="L342" s="9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12"/>
    </row>
    <row r="343" spans="1:26" s="2" customFormat="1" ht="24.95" customHeight="1" thickTop="1" x14ac:dyDescent="0.2">
      <c r="A343" s="436"/>
      <c r="B343" s="331"/>
      <c r="C343" s="332"/>
      <c r="D343" s="332"/>
      <c r="E343" s="331"/>
      <c r="F343" s="331"/>
      <c r="G343" s="331"/>
      <c r="H343" s="331"/>
      <c r="I343" s="331"/>
      <c r="J343" s="331"/>
      <c r="K343" s="388"/>
      <c r="L343" s="9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12"/>
    </row>
    <row r="344" spans="1:26" s="2" customFormat="1" ht="24.95" customHeight="1" x14ac:dyDescent="0.2">
      <c r="A344" s="436"/>
      <c r="B344" s="331"/>
      <c r="C344" s="332"/>
      <c r="D344" s="332"/>
      <c r="E344" s="331"/>
      <c r="F344" s="331"/>
      <c r="G344" s="331"/>
      <c r="H344" s="331"/>
      <c r="I344" s="331"/>
      <c r="J344" s="331"/>
      <c r="K344" s="388"/>
      <c r="L344" s="9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12"/>
    </row>
    <row r="345" spans="1:26" s="2" customFormat="1" ht="24.95" customHeight="1" x14ac:dyDescent="0.2">
      <c r="A345" s="436"/>
      <c r="B345" s="331"/>
      <c r="C345" s="332"/>
      <c r="D345" s="332"/>
      <c r="E345" s="331"/>
      <c r="F345" s="331"/>
      <c r="G345" s="331"/>
      <c r="H345" s="331"/>
      <c r="I345" s="331"/>
      <c r="J345" s="331"/>
      <c r="K345" s="388"/>
      <c r="L345" s="9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12"/>
    </row>
    <row r="346" spans="1:26" s="2" customFormat="1" ht="24.95" customHeight="1" x14ac:dyDescent="0.25">
      <c r="A346" s="160"/>
      <c r="B346" s="5"/>
      <c r="C346" s="3"/>
      <c r="D346" s="3"/>
      <c r="E346" s="5"/>
      <c r="F346" s="5"/>
      <c r="G346" s="5"/>
      <c r="H346" s="5"/>
      <c r="I346" s="5"/>
      <c r="J346" s="5"/>
      <c r="L346" s="464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12"/>
    </row>
    <row r="347" spans="1:26" s="2" customFormat="1" ht="24.95" customHeight="1" x14ac:dyDescent="0.2">
      <c r="A347" s="160"/>
      <c r="B347" s="5"/>
      <c r="C347" s="3"/>
      <c r="D347" s="3"/>
      <c r="E347" s="5"/>
      <c r="F347" s="5"/>
      <c r="G347" s="5"/>
      <c r="H347" s="5"/>
      <c r="I347" s="5"/>
      <c r="J347" s="5"/>
      <c r="K347" s="388"/>
      <c r="L347" s="352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12"/>
    </row>
    <row r="348" spans="1:26" s="2" customFormat="1" ht="24.95" customHeight="1" x14ac:dyDescent="0.2">
      <c r="A348" s="160"/>
      <c r="B348" s="5"/>
      <c r="C348" s="3"/>
      <c r="D348" s="3"/>
      <c r="E348" s="5"/>
      <c r="F348" s="5"/>
      <c r="G348" s="5"/>
      <c r="H348" s="5"/>
      <c r="I348" s="5"/>
      <c r="J348" s="5"/>
      <c r="K348" s="388"/>
      <c r="L348" s="352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12"/>
    </row>
    <row r="349" spans="1:26" s="2" customFormat="1" ht="24.95" customHeight="1" thickBot="1" x14ac:dyDescent="0.25">
      <c r="A349" s="160"/>
      <c r="B349" s="5"/>
      <c r="C349" s="3"/>
      <c r="D349" s="3"/>
      <c r="E349" s="5"/>
      <c r="F349" s="5"/>
      <c r="G349" s="5"/>
      <c r="H349" s="796">
        <f>OBRAZ2!B11</f>
        <v>2017</v>
      </c>
      <c r="I349" s="796">
        <f>OBRAZ2!C11</f>
        <v>2018</v>
      </c>
      <c r="J349" s="796">
        <f>OBRAZ2!D11</f>
        <v>2019</v>
      </c>
      <c r="K349" s="388"/>
      <c r="L349" s="352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12"/>
    </row>
    <row r="350" spans="1:26" s="2" customFormat="1" ht="24.95" customHeight="1" x14ac:dyDescent="0.2">
      <c r="A350" s="160"/>
      <c r="B350" s="5"/>
      <c r="C350" s="3"/>
      <c r="D350" s="3"/>
      <c r="E350" s="5"/>
      <c r="F350" s="5"/>
      <c r="G350" s="888" t="s">
        <v>1630</v>
      </c>
      <c r="H350" s="928">
        <f>IF(ISBLANK(OBRAZ2!B12),"-",OBRAZ2!B21)</f>
        <v>0</v>
      </c>
      <c r="I350" s="928">
        <f>IF(ISBLANK(OBRAZ2!C12),"-",OBRAZ2!C21)</f>
        <v>0.38119440914866581</v>
      </c>
      <c r="J350" s="928">
        <f>IF(ISBLANK(OBRAZ2!D12),"-",OBRAZ2!D21)</f>
        <v>0</v>
      </c>
      <c r="L350" s="9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12"/>
    </row>
    <row r="351" spans="1:26" s="2" customFormat="1" ht="39.950000000000003" customHeight="1" x14ac:dyDescent="0.2">
      <c r="A351" s="160"/>
      <c r="B351" s="5"/>
      <c r="C351" s="3"/>
      <c r="D351" s="3"/>
      <c r="E351" s="5"/>
      <c r="F351" s="5"/>
      <c r="G351" s="155" t="s">
        <v>1631</v>
      </c>
      <c r="H351" s="929">
        <f>IF(ISBLANK(OBRAZ2!B13),"-",OBRAZ2!B22)</f>
        <v>0</v>
      </c>
      <c r="I351" s="929">
        <f>IF(ISBLANK(OBRAZ2!C13),"-",OBRAZ2!C22)</f>
        <v>0</v>
      </c>
      <c r="J351" s="929">
        <f>IF(ISBLANK(OBRAZ2!D13),"-",OBRAZ2!D22)</f>
        <v>0</v>
      </c>
      <c r="L351" s="9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12"/>
    </row>
    <row r="352" spans="1:26" s="2" customFormat="1" ht="24.95" customHeight="1" x14ac:dyDescent="0.2">
      <c r="A352" s="160"/>
      <c r="B352" s="5"/>
      <c r="C352" s="3"/>
      <c r="D352" s="3"/>
      <c r="E352" s="5"/>
      <c r="F352" s="5"/>
      <c r="G352" s="155" t="s">
        <v>971</v>
      </c>
      <c r="H352" s="929">
        <f>IF(ISBLANK(OBRAZ2!B14),"-",OBRAZ2!B23)</f>
        <v>77.34375</v>
      </c>
      <c r="I352" s="929">
        <f>IF(ISBLANK(OBRAZ2!C14),"-",OBRAZ2!C23)</f>
        <v>79.097839898348155</v>
      </c>
      <c r="J352" s="929">
        <f>IF(ISBLANK(OBRAZ2!D14),"-",OBRAZ2!D23)</f>
        <v>80.237154150197625</v>
      </c>
      <c r="L352" s="9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12"/>
    </row>
    <row r="353" spans="1:26" s="2" customFormat="1" ht="24.95" customHeight="1" x14ac:dyDescent="0.2">
      <c r="A353" s="160"/>
      <c r="B353" s="5"/>
      <c r="C353" s="3"/>
      <c r="D353" s="3"/>
      <c r="E353" s="5"/>
      <c r="F353" s="5"/>
      <c r="G353" s="155" t="s">
        <v>1632</v>
      </c>
      <c r="H353" s="929">
        <f>IF(ISBLANK(OBRAZ2!B15),"-",OBRAZ2!B24)</f>
        <v>0</v>
      </c>
      <c r="I353" s="929">
        <f>IF(ISBLANK(OBRAZ2!C15),"-",OBRAZ2!C24)</f>
        <v>0</v>
      </c>
      <c r="J353" s="929">
        <f>IF(ISBLANK(OBRAZ2!D15),"-",OBRAZ2!D24)</f>
        <v>0</v>
      </c>
      <c r="L353" s="9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12"/>
    </row>
    <row r="354" spans="1:26" s="2" customFormat="1" ht="24.95" customHeight="1" x14ac:dyDescent="0.2">
      <c r="A354" s="160"/>
      <c r="B354" s="5"/>
      <c r="C354" s="3"/>
      <c r="D354" s="3"/>
      <c r="E354" s="5"/>
      <c r="F354" s="5"/>
      <c r="G354" s="155" t="s">
        <v>972</v>
      </c>
      <c r="H354" s="929">
        <f>IF(ISBLANK(OBRAZ2!B16),"-",OBRAZ2!B25)</f>
        <v>1.171875</v>
      </c>
      <c r="I354" s="929">
        <f>IF(ISBLANK(OBRAZ2!C16),"-",OBRAZ2!C25)</f>
        <v>1.1435832274459974</v>
      </c>
      <c r="J354" s="929">
        <f>IF(ISBLANK(OBRAZ2!D16),"-",OBRAZ2!D25)</f>
        <v>0</v>
      </c>
      <c r="L354" s="9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12"/>
    </row>
    <row r="355" spans="1:26" s="2" customFormat="1" ht="39.950000000000003" customHeight="1" x14ac:dyDescent="0.2">
      <c r="A355" s="160"/>
      <c r="B355" s="5"/>
      <c r="C355" s="3"/>
      <c r="D355" s="3"/>
      <c r="E355" s="5"/>
      <c r="F355" s="5"/>
      <c r="G355" s="155" t="s">
        <v>973</v>
      </c>
      <c r="H355" s="930">
        <f>IF(ISBLANK(OBRAZ2!B17),"-",OBRAZ2!B26)</f>
        <v>21.484375</v>
      </c>
      <c r="I355" s="930">
        <f>IF(ISBLANK(OBRAZ2!C17),"-",OBRAZ2!C26)</f>
        <v>19.377382465057181</v>
      </c>
      <c r="J355" s="930">
        <f>IF(ISBLANK(OBRAZ2!D17),"-",OBRAZ2!D26)</f>
        <v>19.762845849802371</v>
      </c>
      <c r="L355" s="9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12"/>
    </row>
    <row r="356" spans="1:26" s="2" customFormat="1" ht="24.95" customHeight="1" thickBot="1" x14ac:dyDescent="0.25">
      <c r="A356" s="160"/>
      <c r="B356" s="5"/>
      <c r="C356" s="3"/>
      <c r="D356" s="3"/>
      <c r="E356" s="5"/>
      <c r="F356" s="5"/>
      <c r="G356" s="889" t="s">
        <v>871</v>
      </c>
      <c r="H356" s="889">
        <v>100</v>
      </c>
      <c r="I356" s="889">
        <v>100</v>
      </c>
      <c r="J356" s="889">
        <v>100</v>
      </c>
      <c r="L356" s="9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12"/>
    </row>
    <row r="357" spans="1:26" s="2" customFormat="1" ht="24.95" customHeight="1" x14ac:dyDescent="0.2">
      <c r="A357" s="160"/>
      <c r="B357" s="5"/>
      <c r="C357" s="3"/>
      <c r="D357" s="3"/>
      <c r="E357" s="5"/>
      <c r="F357" s="5"/>
      <c r="G357" s="5"/>
      <c r="H357" s="5"/>
      <c r="I357" s="5"/>
      <c r="J357" s="5"/>
      <c r="L357" s="9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12"/>
    </row>
    <row r="358" spans="1:26" s="2" customFormat="1" ht="24.95" customHeight="1" x14ac:dyDescent="0.2">
      <c r="A358" s="160"/>
      <c r="B358" s="5"/>
      <c r="C358" s="3"/>
      <c r="D358" s="3"/>
      <c r="E358" s="5"/>
      <c r="F358" s="5"/>
      <c r="G358" s="5"/>
      <c r="H358" s="5"/>
      <c r="I358" s="5"/>
      <c r="J358" s="5"/>
      <c r="L358" s="9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12"/>
    </row>
    <row r="359" spans="1:26" s="2" customFormat="1" ht="24.95" customHeight="1" x14ac:dyDescent="0.2">
      <c r="A359" s="160"/>
      <c r="B359" s="5"/>
      <c r="C359" s="3"/>
      <c r="D359" s="3"/>
      <c r="E359" s="5"/>
      <c r="F359" s="5"/>
      <c r="G359" s="5"/>
      <c r="H359" s="5"/>
      <c r="I359" s="5"/>
      <c r="J359" s="5"/>
      <c r="L359" s="9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12"/>
    </row>
    <row r="360" spans="1:26" s="2" customFormat="1" ht="24.95" customHeight="1" x14ac:dyDescent="0.2">
      <c r="A360" s="160"/>
      <c r="B360" s="5"/>
      <c r="C360" s="3"/>
      <c r="D360" s="3"/>
      <c r="E360" s="5"/>
      <c r="F360" s="5"/>
      <c r="G360" s="5"/>
      <c r="H360" s="5"/>
      <c r="I360" s="5"/>
      <c r="J360" s="5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2">
      <c r="A361" s="160"/>
      <c r="B361" s="5"/>
      <c r="C361" s="3"/>
      <c r="D361" s="3"/>
      <c r="E361" s="5"/>
      <c r="F361" s="5"/>
      <c r="G361" s="5"/>
      <c r="H361" s="5"/>
      <c r="I361" s="5"/>
      <c r="J361" s="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">
      <c r="A362" s="160"/>
      <c r="B362" s="5"/>
      <c r="C362" s="3"/>
      <c r="D362" s="3"/>
      <c r="E362" s="5"/>
      <c r="F362" s="5"/>
      <c r="G362" s="5"/>
      <c r="H362" s="5"/>
      <c r="I362" s="5"/>
      <c r="J362" s="5"/>
      <c r="L362" s="9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12"/>
    </row>
    <row r="363" spans="1:26" s="2" customFormat="1" ht="24.95" customHeight="1" x14ac:dyDescent="0.25">
      <c r="A363" s="160"/>
      <c r="B363" s="5"/>
      <c r="C363" s="3"/>
      <c r="D363" s="3"/>
      <c r="E363" s="5"/>
      <c r="F363" s="5"/>
      <c r="G363" s="5"/>
      <c r="H363" s="5"/>
      <c r="I363" s="5"/>
      <c r="J363" s="5"/>
      <c r="L363" s="464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12"/>
    </row>
    <row r="364" spans="1:26" s="2" customFormat="1" ht="24.95" customHeight="1" x14ac:dyDescent="0.2">
      <c r="A364" s="160"/>
      <c r="B364" s="5"/>
      <c r="C364" s="3"/>
      <c r="D364" s="3"/>
      <c r="E364" s="5"/>
      <c r="F364" s="5"/>
      <c r="G364" s="5"/>
      <c r="H364" s="5"/>
      <c r="I364" s="5"/>
      <c r="J364" s="5"/>
      <c r="L364" s="9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12"/>
    </row>
    <row r="365" spans="1:26" s="2" customFormat="1" ht="24.95" customHeight="1" x14ac:dyDescent="0.2">
      <c r="A365" s="160"/>
      <c r="B365" s="5"/>
      <c r="C365" s="3"/>
      <c r="D365" s="3"/>
      <c r="E365" s="5"/>
      <c r="F365" s="5"/>
      <c r="G365" s="5"/>
      <c r="H365" s="5"/>
      <c r="I365" s="5"/>
      <c r="J365" s="5"/>
      <c r="L365" s="9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12"/>
    </row>
    <row r="366" spans="1:26" s="2" customFormat="1" ht="24.95" customHeight="1" x14ac:dyDescent="0.2">
      <c r="A366" s="160"/>
      <c r="B366" s="5"/>
      <c r="C366" s="3"/>
      <c r="D366" s="3"/>
      <c r="E366" s="5"/>
      <c r="F366" s="5"/>
      <c r="G366" s="5"/>
      <c r="H366" s="5"/>
      <c r="I366" s="5"/>
      <c r="J366" s="5"/>
      <c r="L366" s="9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12"/>
    </row>
    <row r="367" spans="1:26" s="2" customFormat="1" ht="24.95" customHeight="1" x14ac:dyDescent="0.2">
      <c r="A367" s="160"/>
      <c r="B367" s="5"/>
      <c r="C367" s="3"/>
      <c r="D367" s="3"/>
      <c r="E367" s="5"/>
      <c r="F367" s="5"/>
      <c r="G367" s="5"/>
      <c r="H367" s="5"/>
      <c r="I367" s="5"/>
      <c r="J367" s="5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160"/>
      <c r="B368" s="5"/>
      <c r="C368" s="3"/>
      <c r="D368" s="3"/>
      <c r="E368" s="5"/>
      <c r="F368" s="5"/>
      <c r="G368" s="5"/>
      <c r="H368" s="5"/>
      <c r="I368" s="5"/>
      <c r="J368" s="5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160"/>
      <c r="B369" s="5"/>
      <c r="C369" s="3"/>
      <c r="D369" s="3"/>
      <c r="E369" s="5"/>
      <c r="F369" s="5"/>
      <c r="G369" s="5"/>
      <c r="H369" s="5"/>
      <c r="I369" s="5"/>
      <c r="J369" s="5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60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60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60"/>
      <c r="B372" s="5"/>
      <c r="C372" s="3"/>
      <c r="D372" s="3"/>
      <c r="E372" s="5"/>
      <c r="F372" s="5"/>
      <c r="G372" s="5"/>
      <c r="H372" s="5"/>
      <c r="I372" s="5"/>
      <c r="J372" s="5"/>
      <c r="L372" s="9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5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x14ac:dyDescent="0.2">
      <c r="A374" s="5"/>
      <c r="B374" s="5"/>
      <c r="C374" s="3"/>
      <c r="D374" s="3"/>
      <c r="E374" s="5"/>
      <c r="F374" s="5"/>
      <c r="G374" s="5"/>
      <c r="H374" s="5"/>
      <c r="I374" s="5"/>
      <c r="J374" s="5"/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5"/>
      <c r="B375" s="5"/>
      <c r="C375" s="3"/>
      <c r="D375" s="3"/>
      <c r="E375" s="5"/>
      <c r="F375" s="5"/>
      <c r="G375" s="5"/>
      <c r="H375" s="5"/>
      <c r="I375" s="5"/>
      <c r="J375" s="5"/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24.95" customHeight="1" x14ac:dyDescent="0.2">
      <c r="A376" s="5"/>
      <c r="B376" s="5"/>
      <c r="C376" s="3"/>
      <c r="D376" s="3"/>
      <c r="E376" s="5"/>
      <c r="F376" s="5"/>
      <c r="G376" s="5"/>
      <c r="H376" s="5"/>
      <c r="I376" s="5"/>
      <c r="J376" s="5"/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5"/>
      <c r="B377" s="5"/>
      <c r="C377" s="3"/>
      <c r="D377" s="3"/>
      <c r="E377" s="5"/>
      <c r="F377" s="5"/>
      <c r="G377" s="5"/>
      <c r="H377" s="5"/>
      <c r="I377" s="5"/>
      <c r="J377" s="5"/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5"/>
      <c r="B378" s="5"/>
      <c r="C378" s="3"/>
      <c r="D378" s="3"/>
      <c r="E378" s="5"/>
      <c r="F378" s="5"/>
      <c r="G378" s="5"/>
      <c r="H378" s="5"/>
      <c r="I378" s="5"/>
      <c r="J378" s="5"/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5"/>
      <c r="B379" s="5"/>
      <c r="C379" s="3"/>
      <c r="D379" s="3"/>
      <c r="E379" s="5"/>
      <c r="F379" s="5"/>
      <c r="G379" s="5"/>
      <c r="H379" s="5"/>
      <c r="I379" s="5"/>
      <c r="J379" s="5"/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43.5" customHeight="1" x14ac:dyDescent="0.2">
      <c r="A380" s="153" t="s">
        <v>522</v>
      </c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480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30" customHeight="1" x14ac:dyDescent="0.2">
      <c r="A381" s="387"/>
      <c r="B381" s="387"/>
      <c r="C381" s="387"/>
      <c r="D381" s="387"/>
      <c r="E381" s="387"/>
      <c r="F381" s="387"/>
      <c r="G381" s="387"/>
      <c r="H381" s="387"/>
      <c r="I381" s="387"/>
      <c r="J381" s="387"/>
      <c r="K381" s="387"/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18" customHeight="1" thickBot="1" x14ac:dyDescent="0.25">
      <c r="A382" s="330"/>
      <c r="B382" s="331"/>
      <c r="C382" s="332"/>
      <c r="D382" s="332"/>
      <c r="E382" s="331"/>
      <c r="F382" s="331"/>
      <c r="G382" s="331"/>
      <c r="H382" s="331"/>
      <c r="I382" s="331"/>
      <c r="J382" s="331"/>
      <c r="K382" s="388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017" t="s">
        <v>1400</v>
      </c>
      <c r="B383" s="1017"/>
      <c r="C383" s="576">
        <f>IF(ISBLANK(OBRAZ5!B4),"-",OBRAZ5!B4)</f>
        <v>4</v>
      </c>
      <c r="D383" s="883"/>
      <c r="E383" s="858" t="str">
        <f>IF(LEN(OBRAZ5!C4)&gt;0,"(" &amp; OBRAZ5!C4 &amp; ")", "-")</f>
        <v>(2019)</v>
      </c>
      <c r="F383" s="331"/>
      <c r="G383" s="51"/>
      <c r="H383" s="5"/>
      <c r="I383" s="5"/>
      <c r="J383" s="5"/>
      <c r="L383" s="352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002" t="s">
        <v>1401</v>
      </c>
      <c r="B384" s="1002"/>
      <c r="C384" s="362">
        <f>IF(ISBLANK(OBRAZ5!B5),"-",OBRAZ5!B5)</f>
        <v>1</v>
      </c>
      <c r="D384" s="420"/>
      <c r="E384" s="363" t="str">
        <f>IF(LEN(OBRAZ5!C5)&gt;0,"(" &amp; OBRAZ5!C5 &amp; ")", "-")</f>
        <v>(2019)</v>
      </c>
      <c r="F384" s="331"/>
      <c r="G384" s="51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006" t="s">
        <v>1402</v>
      </c>
      <c r="B385" s="1006"/>
      <c r="C385" s="365"/>
      <c r="D385" s="421"/>
      <c r="E385" s="366"/>
      <c r="F385" s="331"/>
      <c r="G385" s="51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422" t="s">
        <v>1558</v>
      </c>
      <c r="B386" s="256"/>
      <c r="C386" s="334">
        <f>IF(ISBLANK(OBRAZ5!B7),"-",OBRAZ5!B7)</f>
        <v>1154</v>
      </c>
      <c r="D386" s="158"/>
      <c r="E386" s="335" t="str">
        <f>IF(LEN(OBRAZ5!C7)&gt;0,"(" &amp; OBRAZ5!C7 &amp; ")", "-")</f>
        <v>(2019)</v>
      </c>
      <c r="F386" s="331"/>
      <c r="G386" s="51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422" t="s">
        <v>523</v>
      </c>
      <c r="B387" s="256"/>
      <c r="C387" s="334">
        <f>IF(ISBLANK(OBRAZ5!B8),"-",OBRAZ5!B8)</f>
        <v>1086</v>
      </c>
      <c r="D387" s="158"/>
      <c r="E387" s="335" t="str">
        <f>IF(LEN(OBRAZ5!C8)&gt;0,"(" &amp; OBRAZ5!C8 &amp; ")", "-")</f>
        <v>(2019)</v>
      </c>
      <c r="F387" s="331"/>
      <c r="G387" s="51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39.950000000000003" customHeight="1" x14ac:dyDescent="0.2">
      <c r="A388" s="1010" t="s">
        <v>1403</v>
      </c>
      <c r="B388" s="1010"/>
      <c r="C388" s="334"/>
      <c r="D388" s="158"/>
      <c r="E388" s="335"/>
      <c r="F388" s="331"/>
      <c r="G388" s="51"/>
      <c r="H388" s="5"/>
      <c r="I388" s="5"/>
      <c r="J388" s="5"/>
      <c r="L388" s="9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422" t="s">
        <v>1558</v>
      </c>
      <c r="B389" s="256"/>
      <c r="C389" s="334">
        <f>IF(ISBLANK(OBRAZ5!B10),"-",OBRAZ5!B10)</f>
        <v>114</v>
      </c>
      <c r="D389" s="158"/>
      <c r="E389" s="335" t="str">
        <f>IF(LEN(OBRAZ5!C10)&gt;0,"(" &amp; OBRAZ5!C10 &amp; ")", "-")</f>
        <v>(2019)</v>
      </c>
      <c r="F389" s="331"/>
      <c r="G389" s="51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423" t="s">
        <v>523</v>
      </c>
      <c r="B390" s="424"/>
      <c r="C390" s="362">
        <f>IF(ISBLANK(OBRAZ5!B11),"-",OBRAZ5!B11)</f>
        <v>101</v>
      </c>
      <c r="D390" s="420"/>
      <c r="E390" s="363" t="str">
        <f>IF(LEN(OBRAZ5!C11)&gt;0,"(" &amp; OBRAZ5!C11 &amp; ")", "-")</f>
        <v>(2019)</v>
      </c>
      <c r="F390" s="331"/>
      <c r="G390" s="51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75" customHeight="1" x14ac:dyDescent="0.2">
      <c r="A391" s="1011" t="s">
        <v>1031</v>
      </c>
      <c r="B391" s="1011"/>
      <c r="C391" s="425">
        <f>IF(ISBLANK(OBRAZ5!B12),"-",OBRAZ5!B12)</f>
        <v>90.6</v>
      </c>
      <c r="D391" s="421"/>
      <c r="E391" s="366" t="str">
        <f>IF(LEN(OBRAZ5!C12)&gt;0,"(" &amp; OBRAZ5!C12 &amp; ")", "-")</f>
        <v>(2019)</v>
      </c>
      <c r="F391" s="331"/>
      <c r="G391" s="51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010" t="s">
        <v>1404</v>
      </c>
      <c r="B392" s="1010"/>
      <c r="C392" s="334">
        <f>IF(ISBLANK(OBRAZ5!B13),"-",OBRAZ5!B13)</f>
        <v>294</v>
      </c>
      <c r="D392" s="158"/>
      <c r="E392" s="335" t="str">
        <f>IF(LEN(OBRAZ5!C13)&gt;0,"(" &amp; OBRAZ5!C13 &amp; ")", "-")</f>
        <v>(2019)</v>
      </c>
      <c r="F392" s="331"/>
      <c r="G392" s="51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008" t="s">
        <v>524</v>
      </c>
      <c r="B393" s="1008"/>
      <c r="C393" s="426">
        <f>IF(ISBLANK(OBRAZ5!B14),"-",OBRAZ5!B14)</f>
        <v>86.2</v>
      </c>
      <c r="D393" s="158"/>
      <c r="E393" s="335" t="str">
        <f>IF(LEN(OBRAZ5!C14)&gt;0,"(" &amp; OBRAZ5!C14 &amp; ")", "-")</f>
        <v>(2019)</v>
      </c>
      <c r="F393" s="331"/>
      <c r="G393" s="51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007" t="s">
        <v>1751</v>
      </c>
      <c r="B394" s="1007"/>
      <c r="C394" s="428">
        <f>IF(ISBLANK(OBRAZ5!B15),"-",OBRAZ5!B15)</f>
        <v>0.8</v>
      </c>
      <c r="D394" s="420"/>
      <c r="E394" s="363" t="str">
        <f>IF(LEN(OBRAZ5!C15)&gt;0,"(" &amp; OBRAZ5!C15 &amp; ")", "-")</f>
        <v>(2019)</v>
      </c>
      <c r="F394" s="331"/>
      <c r="G394" s="51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39.950000000000003" customHeight="1" x14ac:dyDescent="0.2">
      <c r="A395" s="1010" t="s">
        <v>525</v>
      </c>
      <c r="B395" s="1010"/>
      <c r="C395" s="334">
        <f>IF(ISBLANK(OBRAZ5!B16),"-",OBRAZ5!B16)</f>
        <v>0</v>
      </c>
      <c r="D395" s="158"/>
      <c r="E395" s="335" t="str">
        <f>IF(LEN(OBRAZ5!C16)&gt;0,"(" &amp; OBRAZ5!C16 &amp; ")", "-")</f>
        <v>(2019)</v>
      </c>
      <c r="F395" s="331"/>
      <c r="G395" s="51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thickBot="1" x14ac:dyDescent="0.25">
      <c r="A396" s="1004" t="s">
        <v>526</v>
      </c>
      <c r="B396" s="1004"/>
      <c r="C396" s="484">
        <f>IF(ISBLANK(OBRAZ5!B17),"-",OBRAZ5!B17)</f>
        <v>0</v>
      </c>
      <c r="D396" s="884"/>
      <c r="E396" s="860" t="str">
        <f>IF(LEN(OBRAZ5!C17)&gt;0,"(" &amp; OBRAZ5!C17 &amp; ")", "-")</f>
        <v>(2019)</v>
      </c>
      <c r="F396" s="331"/>
      <c r="G396" s="51"/>
      <c r="H396" s="6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330"/>
      <c r="B397" s="331"/>
      <c r="C397" s="332"/>
      <c r="D397" s="332"/>
      <c r="E397" s="331"/>
      <c r="F397" s="331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330"/>
      <c r="B398" s="331"/>
      <c r="C398" s="332"/>
      <c r="D398" s="332"/>
      <c r="E398" s="331"/>
      <c r="F398" s="331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330"/>
      <c r="B399" s="331"/>
      <c r="C399" s="332"/>
      <c r="D399" s="332"/>
      <c r="E399" s="331"/>
      <c r="F399" s="331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4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4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4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4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4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">
      <c r="A405" s="45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24.95" customHeight="1" x14ac:dyDescent="0.2">
      <c r="A406" s="45"/>
      <c r="B406" s="5"/>
      <c r="C406" s="3"/>
      <c r="D406" s="3"/>
      <c r="E406" s="5"/>
      <c r="F406" s="5"/>
      <c r="G406" s="5"/>
      <c r="H406" s="5"/>
      <c r="I406" s="5"/>
      <c r="J406" s="5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24.95" customHeight="1" x14ac:dyDescent="0.2">
      <c r="A407" s="45"/>
      <c r="B407" s="5"/>
      <c r="C407" s="3"/>
      <c r="D407" s="3"/>
      <c r="E407" s="5"/>
      <c r="F407" s="5"/>
      <c r="G407" s="5"/>
      <c r="H407" s="5"/>
      <c r="I407" s="5"/>
      <c r="J407" s="5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45"/>
      <c r="B408" s="5"/>
      <c r="C408" s="3"/>
      <c r="D408" s="3"/>
      <c r="E408" s="5"/>
      <c r="F408" s="5"/>
      <c r="G408" s="5"/>
      <c r="H408" s="5"/>
      <c r="I408" s="5"/>
      <c r="J408" s="5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45"/>
      <c r="B409" s="5"/>
      <c r="C409" s="3"/>
      <c r="D409" s="3"/>
      <c r="E409" s="5"/>
      <c r="F409" s="5"/>
      <c r="G409" s="5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45"/>
      <c r="B410" s="5"/>
      <c r="C410" s="3"/>
      <c r="D410" s="3"/>
      <c r="E410" s="5"/>
      <c r="F410" s="5"/>
      <c r="G410" s="5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5"/>
      <c r="B411" s="5"/>
      <c r="C411" s="3"/>
      <c r="D411" s="3"/>
      <c r="E411" s="5"/>
      <c r="F411" s="5"/>
      <c r="G411" s="5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5"/>
      <c r="B412" s="5"/>
      <c r="C412" s="3"/>
      <c r="D412" s="3"/>
      <c r="E412" s="5"/>
      <c r="F412" s="5"/>
      <c r="G412" s="5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5"/>
      <c r="B413" s="5"/>
      <c r="C413" s="3"/>
      <c r="D413" s="3"/>
      <c r="E413" s="5"/>
      <c r="F413" s="5"/>
      <c r="G413" s="5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5"/>
      <c r="B414" s="5"/>
      <c r="C414" s="3"/>
      <c r="D414" s="3"/>
      <c r="E414" s="5"/>
      <c r="F414" s="5"/>
      <c r="G414" s="5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5"/>
      <c r="B415" s="5"/>
      <c r="C415" s="3"/>
      <c r="D415" s="3"/>
      <c r="E415" s="5"/>
      <c r="F415" s="5"/>
      <c r="G415" s="5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5"/>
      <c r="B416" s="5"/>
      <c r="C416" s="3"/>
      <c r="D416" s="3"/>
      <c r="E416" s="5"/>
      <c r="F416" s="5"/>
      <c r="G416" s="5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43.5" customHeight="1" x14ac:dyDescent="0.2">
      <c r="A417" s="153" t="s">
        <v>529</v>
      </c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480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30" customHeight="1" thickBot="1" x14ac:dyDescent="0.25">
      <c r="A418" s="387"/>
      <c r="B418" s="387"/>
      <c r="C418" s="387"/>
      <c r="D418" s="387"/>
      <c r="E418" s="387"/>
      <c r="F418" s="387"/>
      <c r="G418" s="387"/>
      <c r="H418" s="387"/>
      <c r="I418" s="387"/>
      <c r="J418" s="387"/>
      <c r="K418" s="387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035" t="s">
        <v>1405</v>
      </c>
      <c r="B419" s="1035"/>
      <c r="C419" s="576">
        <f>IF(ISBLANK(OBRAZ7!B4),"-",OBRAZ7!B4)</f>
        <v>0</v>
      </c>
      <c r="D419" s="883"/>
      <c r="E419" s="858" t="str">
        <f>IF(LEN(OBRAZ7!C4)&gt;0,"(" &amp; OBRAZ7!C4 &amp; ")", "-")</f>
        <v>(2019)</v>
      </c>
      <c r="F419" s="331"/>
      <c r="G419" s="331"/>
      <c r="H419" s="331"/>
      <c r="I419" s="331"/>
      <c r="J419" s="331"/>
      <c r="K419" s="388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24.95" customHeight="1" x14ac:dyDescent="0.2">
      <c r="A420" s="1036" t="s">
        <v>1406</v>
      </c>
      <c r="B420" s="1036"/>
      <c r="C420" s="334">
        <f>IF(COUNT(OBRAZ8!B7,OBRAZ8!E7,OBRAZ8!H7)=0,"-",OBRAZ8!K7)</f>
        <v>0</v>
      </c>
      <c r="D420" s="158"/>
      <c r="E420" s="335" t="str">
        <f>IF(COUNT(OBRAZ8!B7,OBRAZ8!E7,OBRAZ8!H7)=0,"-","(" &amp; OBRAZ8!A7 &amp; ")")</f>
        <v>(2019)</v>
      </c>
      <c r="F420" s="331"/>
      <c r="G420" s="331"/>
      <c r="H420" s="331"/>
      <c r="I420" s="331"/>
      <c r="J420" s="331"/>
      <c r="K420" s="388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x14ac:dyDescent="0.2">
      <c r="A421" s="1034" t="s">
        <v>530</v>
      </c>
      <c r="B421" s="1034"/>
      <c r="C421" s="428" t="str">
        <f>IF(ISBLANK(OBRAZ7!B6),"-",OBRAZ7!B6)</f>
        <v>-</v>
      </c>
      <c r="D421" s="420"/>
      <c r="E421" s="363" t="str">
        <f>IF(LEN(OBRAZ7!C6)&gt;0,"(" &amp; OBRAZ7!C6 &amp; ")", "-")</f>
        <v>-</v>
      </c>
      <c r="F421" s="331"/>
      <c r="G421" s="331"/>
      <c r="H421" s="331"/>
      <c r="I421" s="331"/>
      <c r="J421" s="331"/>
      <c r="K421" s="388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1033" t="s">
        <v>1407</v>
      </c>
      <c r="B422" s="1033"/>
      <c r="C422" s="365">
        <f>IF(COUNT(OBRAZ8!B23,OBRAZ8!E23,OBRAZ8!H23)=0,"-",OBRAZ8!K23)</f>
        <v>0</v>
      </c>
      <c r="D422" s="421"/>
      <c r="E422" s="366" t="str">
        <f>IF(COUNT(OBRAZ8!B23,OBRAZ8!E23,OBRAZ8!H23)=0,"-","(" &amp; OBRAZ8!A23 &amp; ")")</f>
        <v>(2019)</v>
      </c>
      <c r="F422" s="331"/>
      <c r="G422" s="331"/>
      <c r="H422" s="331"/>
      <c r="I422" s="331"/>
      <c r="J422" s="331"/>
      <c r="K422" s="388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1034" t="s">
        <v>1752</v>
      </c>
      <c r="B423" s="1034"/>
      <c r="C423" s="428" t="str">
        <f>IF(ISBLANK(OBRAZ7!B8),"-",OBRAZ7!B8)</f>
        <v>-</v>
      </c>
      <c r="D423" s="420"/>
      <c r="E423" s="363" t="str">
        <f>IF(LEN(OBRAZ7!C8)&gt;0,"(" &amp; OBRAZ7!C8 &amp; ")", "-")</f>
        <v>-</v>
      </c>
      <c r="F423" s="331"/>
      <c r="G423" s="331"/>
      <c r="H423" s="331"/>
      <c r="I423" s="331"/>
      <c r="J423" s="331"/>
      <c r="K423" s="388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1005" t="s">
        <v>1753</v>
      </c>
      <c r="B424" s="1005"/>
      <c r="C424" s="426">
        <f>IF(ISBLANK(OBRAZ7!B9),"-",OBRAZ7!B9)</f>
        <v>0</v>
      </c>
      <c r="D424" s="158"/>
      <c r="E424" s="335" t="str">
        <f>IF(LEN(OBRAZ7!C9)&gt;0,"(" &amp; OBRAZ7!C9 &amp; ")", "-")</f>
        <v>(2019)</v>
      </c>
      <c r="F424" s="331"/>
      <c r="G424" s="331"/>
      <c r="H424" s="331"/>
      <c r="I424" s="331"/>
      <c r="J424" s="331"/>
      <c r="K424" s="388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39.950000000000003" customHeight="1" thickBot="1" x14ac:dyDescent="0.25">
      <c r="A425" s="1031" t="s">
        <v>531</v>
      </c>
      <c r="B425" s="1031"/>
      <c r="C425" s="484">
        <f>IF(ISBLANK(OBRAZ7!B10),"-",OBRAZ7!B10)</f>
        <v>0</v>
      </c>
      <c r="D425" s="884"/>
      <c r="E425" s="860" t="str">
        <f>IF(LEN(OBRAZ7!C10)&gt;0,"(" &amp; OBRAZ7!C10 &amp; ")", "-")</f>
        <v>(2019)</v>
      </c>
      <c r="F425" s="331"/>
      <c r="G425" s="331"/>
      <c r="H425" s="331"/>
      <c r="I425" s="331"/>
      <c r="J425" s="331"/>
      <c r="K425" s="388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392"/>
      <c r="B426" s="392"/>
      <c r="C426" s="334"/>
      <c r="D426" s="158"/>
      <c r="E426" s="335"/>
      <c r="F426" s="331"/>
      <c r="G426" s="331"/>
      <c r="H426" s="331"/>
      <c r="I426" s="331"/>
      <c r="J426" s="331"/>
      <c r="K426" s="388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392"/>
      <c r="B427" s="392"/>
      <c r="C427" s="334"/>
      <c r="D427" s="158"/>
      <c r="E427" s="335"/>
      <c r="F427" s="331"/>
      <c r="G427" s="331"/>
      <c r="H427" s="331"/>
      <c r="I427" s="331"/>
      <c r="J427" s="331"/>
      <c r="K427" s="388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392"/>
      <c r="B428" s="392"/>
      <c r="C428" s="334"/>
      <c r="D428" s="158"/>
      <c r="E428" s="335"/>
      <c r="F428" s="331"/>
      <c r="G428" s="331"/>
      <c r="H428" s="331"/>
      <c r="I428" s="331"/>
      <c r="J428" s="331"/>
      <c r="K428" s="388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24.95" customHeight="1" x14ac:dyDescent="0.2">
      <c r="A442" s="45"/>
      <c r="B442" s="5"/>
      <c r="C442" s="3"/>
      <c r="D442" s="3"/>
      <c r="E442" s="5"/>
      <c r="F442" s="5"/>
      <c r="G442" s="5"/>
      <c r="H442" s="5"/>
      <c r="I442" s="5"/>
      <c r="J442" s="5"/>
      <c r="L442" s="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24.95" customHeight="1" x14ac:dyDescent="0.2">
      <c r="A443" s="45"/>
      <c r="B443" s="5"/>
      <c r="C443" s="3"/>
      <c r="D443" s="3"/>
      <c r="E443" s="5"/>
      <c r="F443" s="5"/>
      <c r="G443" s="5"/>
      <c r="H443" s="45"/>
      <c r="I443" s="5"/>
      <c r="J443" s="5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45"/>
      <c r="B444" s="5"/>
      <c r="C444" s="3"/>
      <c r="D444" s="3"/>
      <c r="E444" s="5"/>
      <c r="F444" s="5"/>
      <c r="G444" s="5"/>
      <c r="H444" s="45"/>
      <c r="I444" s="5"/>
      <c r="J444" s="5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45"/>
      <c r="B445" s="5"/>
      <c r="C445" s="3"/>
      <c r="D445" s="3"/>
      <c r="E445" s="5"/>
      <c r="F445" s="5"/>
      <c r="G445" s="5"/>
      <c r="H445" s="45"/>
      <c r="I445" s="5"/>
      <c r="J445" s="5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15" customHeight="1" x14ac:dyDescent="0.2">
      <c r="A446" s="45"/>
      <c r="B446" s="5"/>
      <c r="C446" s="3"/>
      <c r="D446" s="3"/>
      <c r="E446" s="5"/>
      <c r="F446" s="5"/>
      <c r="G446" s="5"/>
      <c r="H446" s="45"/>
      <c r="I446" s="5"/>
      <c r="J446" s="5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330"/>
      <c r="B447" s="331"/>
      <c r="C447" s="332"/>
      <c r="D447" s="332"/>
      <c r="E447" s="331"/>
      <c r="F447" s="331"/>
      <c r="G447" s="331"/>
      <c r="H447" s="330"/>
      <c r="I447" s="331"/>
      <c r="J447" s="331"/>
      <c r="K447" s="388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4" customFormat="1" ht="43.5" customHeight="1" x14ac:dyDescent="0.55000000000000004">
      <c r="A448" s="488" t="s">
        <v>1256</v>
      </c>
      <c r="B448" s="492"/>
      <c r="C448" s="493"/>
      <c r="D448" s="493"/>
      <c r="E448" s="492"/>
      <c r="F448" s="492"/>
      <c r="G448" s="492"/>
      <c r="H448" s="492"/>
      <c r="I448" s="492"/>
      <c r="J448" s="492"/>
      <c r="K448" s="492"/>
      <c r="L448" s="480"/>
      <c r="Z448" s="25"/>
    </row>
    <row r="449" spans="1:26" s="2" customFormat="1" ht="24.95" customHeight="1" x14ac:dyDescent="0.2">
      <c r="A449" s="45"/>
      <c r="B449" s="5"/>
      <c r="C449" s="3"/>
      <c r="D449" s="3"/>
      <c r="E449" s="5"/>
      <c r="F449" s="5"/>
      <c r="G449" s="5"/>
      <c r="H449" s="45"/>
      <c r="I449" s="5"/>
      <c r="J449" s="5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0" customHeight="1" x14ac:dyDescent="0.2">
      <c r="A450" s="45"/>
      <c r="B450" s="5"/>
      <c r="C450" s="3"/>
      <c r="D450" s="3"/>
      <c r="E450" s="5"/>
      <c r="F450" s="5"/>
      <c r="G450" s="5"/>
      <c r="H450" s="45"/>
      <c r="I450" s="5"/>
      <c r="J450" s="5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30" customHeight="1" thickBot="1" x14ac:dyDescent="0.4">
      <c r="A451" s="924" t="s">
        <v>2386</v>
      </c>
      <c r="B451" s="5"/>
      <c r="C451" s="3"/>
      <c r="D451" s="3"/>
      <c r="E451" s="5"/>
      <c r="F451" s="5"/>
      <c r="G451" s="5"/>
      <c r="H451" s="45"/>
      <c r="I451" s="5"/>
      <c r="J451" s="5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862" t="s">
        <v>1235</v>
      </c>
      <c r="B452" s="576" t="str">
        <f>IF(ISBLANK(KULT1!B4),"-",KULT1!B4)</f>
        <v>-</v>
      </c>
      <c r="C452" s="858" t="str">
        <f>IF(LEN(KULT1!C4)&gt;0,"(" &amp; KULT1!C4 &amp; ")", "-")</f>
        <v>-</v>
      </c>
      <c r="D452" s="3"/>
      <c r="E452" s="5"/>
      <c r="F452" s="5"/>
      <c r="G452" s="5"/>
      <c r="H452" s="45"/>
      <c r="I452" s="5"/>
      <c r="J452" s="5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450" t="s">
        <v>1236</v>
      </c>
      <c r="B453" s="362">
        <f>IF(ISBLANK(KULT1!B5),"-",KULT1!B5)</f>
        <v>0</v>
      </c>
      <c r="C453" s="363" t="str">
        <f>IF(LEN(KULT1!C5)&gt;0,"(" &amp; KULT1!C5 &amp; ")", "-")</f>
        <v>(2018)</v>
      </c>
      <c r="D453" s="3"/>
      <c r="E453" s="5"/>
      <c r="F453" s="5"/>
      <c r="G453" s="5"/>
      <c r="H453" s="45"/>
      <c r="I453" s="5"/>
      <c r="J453" s="5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578" t="s">
        <v>1237</v>
      </c>
      <c r="B454" s="365" t="str">
        <f>IF(ISBLANK(KULT1!B6),"-",KULT1!B6)</f>
        <v>-</v>
      </c>
      <c r="C454" s="366" t="str">
        <f>IF(LEN(KULT1!C6)&gt;0,"(" &amp; KULT1!C6 &amp; ")", "-")</f>
        <v>-</v>
      </c>
      <c r="D454" s="3"/>
      <c r="E454" s="5"/>
      <c r="F454" s="5"/>
      <c r="G454" s="5"/>
      <c r="H454" s="4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0" t="s">
        <v>1238</v>
      </c>
      <c r="B455" s="362" t="str">
        <f>IF(ISBLANK(KULT1!B7),"-",KULT1!B7)</f>
        <v>-</v>
      </c>
      <c r="C455" s="363" t="str">
        <f>IF(LEN(KULT1!C7)&gt;0,"(" &amp; KULT1!C7 &amp; ")", "-")</f>
        <v>-</v>
      </c>
      <c r="D455" s="3"/>
      <c r="E455" s="5"/>
      <c r="F455" s="5"/>
      <c r="G455" s="5"/>
      <c r="H455" s="4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843" t="s">
        <v>1239</v>
      </c>
      <c r="B456" s="365" t="str">
        <f>IF(ISBLANK(KULT1!B8),"-",KULT1!B8)</f>
        <v>-</v>
      </c>
      <c r="C456" s="366" t="str">
        <f>IF(LEN(KULT1!C8)&gt;0,"(" &amp; KULT1!C8 &amp; ")", "-")</f>
        <v>-</v>
      </c>
      <c r="D456" s="3"/>
      <c r="E456" s="5"/>
      <c r="F456" s="5"/>
      <c r="G456" s="5"/>
      <c r="H456" s="4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843" t="s">
        <v>1240</v>
      </c>
      <c r="B457" s="334" t="str">
        <f>IF(ISBLANK(KULT1!B9),"-",KULT1!B9)</f>
        <v>-</v>
      </c>
      <c r="C457" s="335" t="str">
        <f>IF(LEN(KULT1!C9)&gt;0,"(" &amp; KULT1!C9 &amp; ")", "-")</f>
        <v>-</v>
      </c>
      <c r="D457" s="3"/>
      <c r="E457" s="5"/>
      <c r="F457" s="5"/>
      <c r="G457" s="5"/>
      <c r="H457" s="4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thickBot="1" x14ac:dyDescent="0.25">
      <c r="A458" s="887" t="s">
        <v>1241</v>
      </c>
      <c r="B458" s="484" t="str">
        <f>IF(ISBLANK(KULT1!B10),"-",KULT1!B10)</f>
        <v>-</v>
      </c>
      <c r="C458" s="860" t="str">
        <f>IF(LEN(KULT1!C10)&gt;0,"(" &amp; KULT1!C10 &amp; ")", "-")</f>
        <v>-</v>
      </c>
      <c r="D458" s="3"/>
      <c r="E458" s="5"/>
      <c r="F458" s="5"/>
      <c r="G458" s="5"/>
      <c r="H458" s="4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4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4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4" customFormat="1" ht="43.5" customHeight="1" x14ac:dyDescent="0.55000000000000004">
      <c r="A461" s="488" t="s">
        <v>1017</v>
      </c>
      <c r="B461" s="492"/>
      <c r="C461" s="493"/>
      <c r="D461" s="493"/>
      <c r="E461" s="492"/>
      <c r="F461" s="492"/>
      <c r="G461" s="492"/>
      <c r="H461" s="492"/>
      <c r="I461" s="492"/>
      <c r="J461" s="492"/>
      <c r="K461" s="492"/>
      <c r="L461" s="331"/>
      <c r="Z461" s="25"/>
    </row>
    <row r="462" spans="1:26" s="24" customFormat="1" ht="30" customHeight="1" x14ac:dyDescent="0.4">
      <c r="A462" s="356"/>
      <c r="B462" s="385"/>
      <c r="C462" s="386"/>
      <c r="D462" s="386"/>
      <c r="E462" s="385"/>
      <c r="F462" s="385"/>
      <c r="G462" s="385"/>
      <c r="H462" s="385"/>
      <c r="I462" s="385"/>
      <c r="J462" s="385"/>
      <c r="K462" s="385"/>
      <c r="L462" s="389"/>
      <c r="M462" s="389"/>
      <c r="N462" s="389"/>
      <c r="Z462" s="25"/>
    </row>
    <row r="463" spans="1:26" s="24" customFormat="1" ht="30" customHeight="1" x14ac:dyDescent="0.4">
      <c r="A463" s="356"/>
      <c r="B463" s="385"/>
      <c r="C463" s="386"/>
      <c r="D463" s="386"/>
      <c r="E463" s="385"/>
      <c r="F463" s="385"/>
      <c r="G463" s="385"/>
      <c r="H463" s="385"/>
      <c r="I463" s="385"/>
      <c r="J463" s="385"/>
      <c r="K463" s="385"/>
      <c r="L463" s="389"/>
      <c r="M463" s="389"/>
      <c r="N463" s="389"/>
      <c r="Z463" s="25"/>
    </row>
    <row r="464" spans="1:26" s="2" customFormat="1" ht="30" customHeight="1" thickBot="1" x14ac:dyDescent="0.4">
      <c r="A464" s="924" t="s">
        <v>2386</v>
      </c>
      <c r="B464" s="331"/>
      <c r="C464" s="332"/>
      <c r="D464" s="332"/>
      <c r="E464" s="331"/>
      <c r="F464" s="331"/>
      <c r="G464" s="331"/>
      <c r="H464" s="330"/>
      <c r="I464" s="331"/>
      <c r="J464" s="331"/>
      <c r="K464" s="388"/>
      <c r="L464" s="352"/>
      <c r="M464" s="331"/>
      <c r="N464" s="331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1003" t="s">
        <v>535</v>
      </c>
      <c r="B465" s="1003"/>
      <c r="C465" s="1003"/>
      <c r="D465" s="890"/>
      <c r="E465" s="576" t="str">
        <f>IF(ISBLANK(ZDRAV1!B4),"-",ZDRAV1!B4)</f>
        <v>-</v>
      </c>
      <c r="F465" s="335"/>
      <c r="G465" s="331"/>
      <c r="H465" s="330"/>
      <c r="I465" s="331"/>
      <c r="J465" s="331"/>
      <c r="K465" s="388"/>
      <c r="L465" s="352"/>
      <c r="M465" s="331"/>
      <c r="N465" s="331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1010" t="s">
        <v>536</v>
      </c>
      <c r="B466" s="1010"/>
      <c r="C466" s="1010"/>
      <c r="D466" s="847"/>
      <c r="E466" s="426" t="str">
        <f>IF(ISBLANK(ZDRAV1!B5),"-",ZDRAV1!B5)</f>
        <v>-</v>
      </c>
      <c r="F466" s="335"/>
      <c r="G466" s="331"/>
      <c r="H466" s="330"/>
      <c r="I466" s="331"/>
      <c r="J466" s="331"/>
      <c r="K466" s="388"/>
      <c r="L466" s="352"/>
      <c r="M466" s="331"/>
      <c r="N466" s="331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1010" t="s">
        <v>1408</v>
      </c>
      <c r="B467" s="1010"/>
      <c r="C467" s="1010"/>
      <c r="D467" s="847"/>
      <c r="E467" s="426" t="str">
        <f>IF(ISBLANK(ZDRAV1!B6),"-",ZDRAV1!B6)</f>
        <v>-</v>
      </c>
      <c r="F467" s="335"/>
      <c r="G467" s="331"/>
      <c r="H467" s="330"/>
      <c r="I467" s="331"/>
      <c r="J467" s="331"/>
      <c r="K467" s="388"/>
      <c r="L467" s="352"/>
      <c r="M467" s="331"/>
      <c r="N467" s="331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39.950000000000003" customHeight="1" x14ac:dyDescent="0.2">
      <c r="A468" s="1010" t="s">
        <v>1409</v>
      </c>
      <c r="B468" s="1010"/>
      <c r="C468" s="1010"/>
      <c r="D468" s="847"/>
      <c r="E468" s="426" t="str">
        <f>IF(ISBLANK(ZDRAV1!B7),"-",ZDRAV1!B7)</f>
        <v>-</v>
      </c>
      <c r="F468" s="335"/>
      <c r="G468" s="331"/>
      <c r="H468" s="330"/>
      <c r="I468" s="331"/>
      <c r="J468" s="331"/>
      <c r="K468" s="388"/>
      <c r="L468" s="352"/>
      <c r="M468" s="331"/>
      <c r="N468" s="331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1010" t="s">
        <v>1410</v>
      </c>
      <c r="B469" s="1010"/>
      <c r="C469" s="1010"/>
      <c r="D469" s="847"/>
      <c r="E469" s="426" t="str">
        <f>IF(ISBLANK(ZDRAV1!B8),"-",ZDRAV1!B8)</f>
        <v>-</v>
      </c>
      <c r="F469" s="335"/>
      <c r="G469" s="331"/>
      <c r="H469" s="330"/>
      <c r="I469" s="331"/>
      <c r="J469" s="331"/>
      <c r="K469" s="388"/>
      <c r="L469" s="352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39.950000000000003" customHeight="1" x14ac:dyDescent="0.2">
      <c r="A470" s="1010" t="s">
        <v>1411</v>
      </c>
      <c r="B470" s="1010"/>
      <c r="C470" s="1010"/>
      <c r="D470" s="847"/>
      <c r="E470" s="426" t="str">
        <f>IF(ISBLANK(ZDRAV1!B9),"-",ZDRAV1!B9)</f>
        <v>-</v>
      </c>
      <c r="F470" s="335"/>
      <c r="G470" s="331"/>
      <c r="H470" s="330"/>
      <c r="I470" s="331"/>
      <c r="J470" s="331"/>
      <c r="K470" s="388"/>
      <c r="L470" s="352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24.95" customHeight="1" x14ac:dyDescent="0.2">
      <c r="A471" s="1007" t="s">
        <v>1412</v>
      </c>
      <c r="B471" s="1007"/>
      <c r="C471" s="1007"/>
      <c r="D471" s="845"/>
      <c r="E471" s="405" t="str">
        <f>IF(ISBLANK(ZDRAV1!B10),"-",ZDRAV1!B10)</f>
        <v>-</v>
      </c>
      <c r="F471" s="335"/>
      <c r="G471" s="331"/>
      <c r="H471" s="330"/>
      <c r="I471" s="331"/>
      <c r="J471" s="331"/>
      <c r="K471" s="388"/>
      <c r="L471" s="352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39.950000000000003" customHeight="1" x14ac:dyDescent="0.2">
      <c r="A472" s="1006" t="s">
        <v>537</v>
      </c>
      <c r="B472" s="1006"/>
      <c r="C472" s="1006"/>
      <c r="D472" s="844"/>
      <c r="E472" s="425" t="str">
        <f>IF(ISBLANK(ZDRAV1!B11),"-",ZDRAV1!B11)</f>
        <v>-</v>
      </c>
      <c r="F472" s="335"/>
      <c r="G472" s="331"/>
      <c r="H472" s="330"/>
      <c r="I472" s="331"/>
      <c r="J472" s="331"/>
      <c r="K472" s="388"/>
      <c r="L472" s="352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" customFormat="1" ht="24.95" customHeight="1" x14ac:dyDescent="0.2">
      <c r="A473" s="1007" t="s">
        <v>539</v>
      </c>
      <c r="B473" s="1007"/>
      <c r="C473" s="1007"/>
      <c r="D473" s="845"/>
      <c r="E473" s="428" t="str">
        <f>IF(ISBLANK(ZDRAV1!B12),"-",ZDRAV1!B12)</f>
        <v>-</v>
      </c>
      <c r="F473" s="335"/>
      <c r="G473" s="331"/>
      <c r="H473" s="330"/>
      <c r="I473" s="330"/>
      <c r="J473" s="330"/>
      <c r="K473" s="330"/>
      <c r="L473" s="352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12"/>
    </row>
    <row r="474" spans="1:26" s="2" customFormat="1" ht="24.95" customHeight="1" x14ac:dyDescent="0.2">
      <c r="A474" s="1006" t="s">
        <v>2657</v>
      </c>
      <c r="B474" s="1006"/>
      <c r="C474" s="1006"/>
      <c r="D474" s="844"/>
      <c r="E474" s="365" t="str">
        <f>IF(ISBLANK(ZDRAV1!B15),"-",ZDRAV1!B15)</f>
        <v>-</v>
      </c>
      <c r="F474" s="335"/>
      <c r="G474" s="331"/>
      <c r="H474" s="388"/>
      <c r="I474" s="388"/>
      <c r="J474" s="388"/>
      <c r="K474" s="388"/>
      <c r="L474" s="352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24.95" customHeight="1" x14ac:dyDescent="0.2">
      <c r="A475" s="1007" t="s">
        <v>2658</v>
      </c>
      <c r="B475" s="1007"/>
      <c r="C475" s="1007"/>
      <c r="D475" s="852"/>
      <c r="E475" s="362" t="str">
        <f>IF(ISBLANK(ZDRAV1!B16),"-",ZDRAV1!B16)</f>
        <v>-</v>
      </c>
      <c r="F475" s="335"/>
      <c r="G475" s="331"/>
      <c r="H475" s="388"/>
      <c r="I475" s="388"/>
      <c r="J475" s="388"/>
      <c r="K475" s="388"/>
      <c r="L475" s="352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9.950000000000003" customHeight="1" x14ac:dyDescent="0.25">
      <c r="A476" s="1010" t="s">
        <v>2659</v>
      </c>
      <c r="B476" s="1010"/>
      <c r="C476" s="1010"/>
      <c r="D476" s="408"/>
      <c r="E476" s="426" t="str">
        <f>IF(ISBLANK(ZDRAV1!B19),"-",ZDRAV1!B19)</f>
        <v>-</v>
      </c>
      <c r="F476" s="335"/>
      <c r="G476" s="408"/>
      <c r="H476" s="388"/>
      <c r="I476" s="388"/>
      <c r="J476" s="388"/>
      <c r="K476" s="388"/>
      <c r="L476" s="352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thickBot="1" x14ac:dyDescent="0.3">
      <c r="A477" s="1004" t="s">
        <v>2660</v>
      </c>
      <c r="B477" s="1004"/>
      <c r="C477" s="1004"/>
      <c r="D477" s="891"/>
      <c r="E477" s="866" t="str">
        <f>IF(ISBLANK(ZDRAV1!B20),"-",ZDRAV1!B20)</f>
        <v>-</v>
      </c>
      <c r="F477" s="335"/>
      <c r="G477" s="408"/>
      <c r="H477" s="388"/>
      <c r="I477" s="388"/>
      <c r="J477" s="331"/>
      <c r="K477" s="388"/>
      <c r="L477" s="352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330"/>
      <c r="B478" s="331"/>
      <c r="C478" s="332"/>
      <c r="D478" s="332"/>
      <c r="E478" s="331"/>
      <c r="F478" s="331"/>
      <c r="G478" s="331"/>
      <c r="H478" s="330"/>
      <c r="I478" s="331"/>
      <c r="J478" s="331"/>
      <c r="K478" s="388"/>
      <c r="L478" s="352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330"/>
      <c r="B479" s="331"/>
      <c r="C479" s="332"/>
      <c r="D479" s="332"/>
      <c r="E479" s="331"/>
      <c r="F479" s="331"/>
      <c r="G479" s="331"/>
      <c r="H479" s="330"/>
      <c r="I479" s="331"/>
      <c r="J479" s="331"/>
      <c r="K479" s="388"/>
      <c r="L479" s="352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360"/>
      <c r="B480" s="360"/>
      <c r="C480" s="360"/>
      <c r="D480" s="360"/>
      <c r="E480" s="334"/>
      <c r="F480" s="335"/>
      <c r="G480" s="360"/>
      <c r="H480" s="388"/>
      <c r="I480" s="388"/>
      <c r="J480" s="331"/>
      <c r="K480" s="388"/>
      <c r="L480" s="352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360"/>
      <c r="B481" s="360"/>
      <c r="C481" s="360"/>
      <c r="D481" s="360"/>
      <c r="E481" s="334"/>
      <c r="F481" s="335"/>
      <c r="G481" s="360"/>
      <c r="H481" s="388"/>
      <c r="I481" s="388"/>
      <c r="J481" s="331"/>
      <c r="K481" s="388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154"/>
      <c r="B482" s="155"/>
      <c r="C482" s="155"/>
      <c r="D482" s="360"/>
      <c r="E482" s="394"/>
      <c r="F482" s="157"/>
      <c r="G482" s="15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x14ac:dyDescent="0.2">
      <c r="A483" s="154"/>
      <c r="B483" s="155"/>
      <c r="C483" s="155"/>
      <c r="D483" s="360"/>
      <c r="E483" s="394"/>
      <c r="F483" s="157"/>
      <c r="G483" s="15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154"/>
      <c r="B484" s="155"/>
      <c r="C484" s="155"/>
      <c r="D484" s="360"/>
      <c r="E484" s="394"/>
      <c r="F484" s="157"/>
      <c r="G484" s="15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154"/>
      <c r="B485" s="155"/>
      <c r="C485" s="155"/>
      <c r="D485" s="360"/>
      <c r="E485" s="394"/>
      <c r="F485" s="157"/>
      <c r="G485" s="15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" customFormat="1" ht="24.95" customHeight="1" x14ac:dyDescent="0.2">
      <c r="A486" s="154"/>
      <c r="B486" s="155"/>
      <c r="C486" s="155"/>
      <c r="D486" s="360"/>
      <c r="E486" s="394"/>
      <c r="F486" s="157"/>
      <c r="G486" s="155"/>
      <c r="J486" s="5"/>
      <c r="L486" s="9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12"/>
    </row>
    <row r="487" spans="1:26" s="2" customFormat="1" ht="24.95" customHeight="1" x14ac:dyDescent="0.2">
      <c r="A487" s="154"/>
      <c r="B487" s="155"/>
      <c r="C487" s="155"/>
      <c r="D487" s="360"/>
      <c r="E487" s="394"/>
      <c r="F487" s="157"/>
      <c r="G487" s="155"/>
      <c r="J487" s="5"/>
      <c r="L487" s="9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12"/>
    </row>
    <row r="488" spans="1:26" s="2" customFormat="1" ht="24.95" customHeight="1" x14ac:dyDescent="0.2">
      <c r="A488" s="154"/>
      <c r="B488" s="155"/>
      <c r="C488" s="155"/>
      <c r="D488" s="360"/>
      <c r="E488" s="394"/>
      <c r="F488" s="157"/>
      <c r="G488" s="155"/>
      <c r="J488" s="5"/>
      <c r="L488" s="9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12"/>
    </row>
    <row r="489" spans="1:26" s="2" customFormat="1" ht="24.95" customHeight="1" x14ac:dyDescent="0.2">
      <c r="A489" s="154"/>
      <c r="B489" s="155"/>
      <c r="C489" s="155"/>
      <c r="D489" s="360"/>
      <c r="E489" s="394"/>
      <c r="F489" s="157"/>
      <c r="G489" s="155"/>
      <c r="J489" s="5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54"/>
      <c r="B490" s="155"/>
      <c r="C490" s="155"/>
      <c r="D490" s="360"/>
      <c r="E490" s="394"/>
      <c r="F490" s="157"/>
      <c r="G490" s="15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54"/>
      <c r="B491" s="155"/>
      <c r="C491" s="155"/>
      <c r="D491" s="360"/>
      <c r="E491" s="394"/>
      <c r="F491" s="157"/>
      <c r="G491" s="15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54"/>
      <c r="B492" s="155"/>
      <c r="C492" s="155"/>
      <c r="D492" s="360"/>
      <c r="E492" s="394"/>
      <c r="F492" s="157"/>
      <c r="G492" s="15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24.95" customHeight="1" x14ac:dyDescent="0.2">
      <c r="A493" s="154"/>
      <c r="B493" s="155"/>
      <c r="C493" s="155"/>
      <c r="D493" s="360"/>
      <c r="E493" s="394"/>
      <c r="F493" s="157"/>
      <c r="G493" s="15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24.95" customHeight="1" x14ac:dyDescent="0.2">
      <c r="A494" s="154"/>
      <c r="B494" s="155"/>
      <c r="C494" s="155"/>
      <c r="D494" s="360"/>
      <c r="E494" s="394"/>
      <c r="F494" s="157"/>
      <c r="G494" s="15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54"/>
      <c r="B495" s="155"/>
      <c r="C495" s="155"/>
      <c r="D495" s="360"/>
      <c r="E495" s="394"/>
      <c r="F495" s="157"/>
      <c r="G495" s="15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24.95" customHeight="1" x14ac:dyDescent="0.2">
      <c r="A496" s="154"/>
      <c r="B496" s="155"/>
      <c r="C496" s="155"/>
      <c r="D496" s="360"/>
      <c r="E496" s="394"/>
      <c r="F496" s="157"/>
      <c r="G496" s="15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39.75" customHeight="1" x14ac:dyDescent="0.2">
      <c r="A497" s="154"/>
      <c r="B497" s="155"/>
      <c r="C497" s="155"/>
      <c r="D497" s="360"/>
      <c r="E497" s="394"/>
      <c r="F497" s="157"/>
      <c r="G497" s="155"/>
      <c r="J497" s="5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4" customFormat="1" ht="43.5" customHeight="1" x14ac:dyDescent="0.4">
      <c r="A498" s="488" t="s">
        <v>1258</v>
      </c>
      <c r="B498" s="490"/>
      <c r="C498" s="491"/>
      <c r="D498" s="491"/>
      <c r="E498" s="490"/>
      <c r="F498" s="490"/>
      <c r="G498" s="490"/>
      <c r="H498" s="490"/>
      <c r="I498" s="490"/>
      <c r="J498" s="490"/>
      <c r="K498" s="490"/>
      <c r="L498" s="480"/>
      <c r="Z498" s="25"/>
    </row>
    <row r="499" spans="1:26" s="24" customFormat="1" ht="30" customHeight="1" x14ac:dyDescent="0.4">
      <c r="A499" s="356"/>
      <c r="B499" s="385"/>
      <c r="C499" s="386"/>
      <c r="D499" s="386"/>
      <c r="E499" s="385"/>
      <c r="F499" s="385"/>
      <c r="G499" s="385"/>
      <c r="H499" s="385"/>
      <c r="I499" s="385"/>
      <c r="J499" s="385"/>
      <c r="K499" s="385"/>
      <c r="Z499" s="25"/>
    </row>
    <row r="500" spans="1:26" ht="18" customHeight="1" thickBot="1" x14ac:dyDescent="0.25">
      <c r="A500" s="331"/>
      <c r="B500" s="331"/>
      <c r="C500" s="332"/>
      <c r="D500" s="332"/>
      <c r="E500" s="331"/>
      <c r="F500" s="331"/>
      <c r="G500" s="331"/>
      <c r="H500" s="331"/>
      <c r="I500" s="331"/>
      <c r="J500" s="331"/>
      <c r="K500" s="331"/>
    </row>
    <row r="501" spans="1:26" s="2" customFormat="1" ht="39.950000000000003" customHeight="1" x14ac:dyDescent="0.2">
      <c r="A501" s="1003" t="s">
        <v>1413</v>
      </c>
      <c r="B501" s="1003"/>
      <c r="C501" s="1003"/>
      <c r="D501" s="862"/>
      <c r="E501" s="576" t="str">
        <f>IF(ISBLANK('SOC1'!B4),"-",'SOC1'!B4)</f>
        <v>-</v>
      </c>
      <c r="F501" s="858" t="str">
        <f>IF(LEN('SOC1'!C4)&gt;0,"(" &amp; 'SOC1'!C4 &amp; ")", "-")</f>
        <v>-</v>
      </c>
      <c r="G501" s="16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1007" t="s">
        <v>2355</v>
      </c>
      <c r="B502" s="1007"/>
      <c r="C502" s="1007"/>
      <c r="D502" s="845"/>
      <c r="E502" s="428" t="str">
        <f>IF(ISBLANK('SOC1'!B5),"-",'SOC1'!B5)</f>
        <v>-</v>
      </c>
      <c r="F502" s="363" t="str">
        <f>IF(LEN('SOC1'!C5)&gt;0,"(" &amp; 'SOC1'!C5 &amp; ")", "-")</f>
        <v>-</v>
      </c>
      <c r="G502" s="166"/>
      <c r="J502" s="5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1010" t="s">
        <v>2356</v>
      </c>
      <c r="B503" s="1010"/>
      <c r="C503" s="1010"/>
      <c r="D503" s="847"/>
      <c r="E503" s="334" t="str">
        <f>IF(ISBLANK('SOC1'!B8),"-",'SOC1'!B8)</f>
        <v>-</v>
      </c>
      <c r="F503" s="335" t="str">
        <f>IF(LEN('SOC1'!C8)&gt;0,"(" &amp; 'SOC1'!C8 &amp; ")", "-")</f>
        <v>-</v>
      </c>
      <c r="G503" s="166"/>
      <c r="J503" s="5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39.950000000000003" customHeight="1" x14ac:dyDescent="0.2">
      <c r="A504" s="1010" t="s">
        <v>983</v>
      </c>
      <c r="B504" s="1010"/>
      <c r="C504" s="1010"/>
      <c r="D504" s="847"/>
      <c r="E504" s="334" t="str">
        <f>IF(ISBLANK('SOC1'!B9),"-",'SOC1'!B9)</f>
        <v>-</v>
      </c>
      <c r="F504" s="335" t="str">
        <f>IF(LEN('SOC1'!C9)&gt;0,"(" &amp; 'SOC1'!C9 &amp; ")", "-")</f>
        <v>-</v>
      </c>
      <c r="G504" s="166"/>
      <c r="J504" s="5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39.950000000000003" customHeight="1" thickBot="1" x14ac:dyDescent="0.25">
      <c r="A505" s="1004" t="s">
        <v>984</v>
      </c>
      <c r="B505" s="1004"/>
      <c r="C505" s="1004"/>
      <c r="D505" s="892"/>
      <c r="E505" s="484" t="str">
        <f>IF(ISBLANK('SOC1'!B10),"-",'SOC1'!B10)</f>
        <v>-</v>
      </c>
      <c r="F505" s="860" t="str">
        <f>IF(LEN('SOC1'!C10)&gt;0,"(" &amp; 'SOC1'!C10 &amp; ")", "-")</f>
        <v>-</v>
      </c>
      <c r="G505" s="166"/>
      <c r="J505" s="5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30"/>
      <c r="B506" s="331"/>
      <c r="C506" s="332"/>
      <c r="D506" s="332"/>
      <c r="E506" s="331"/>
      <c r="F506" s="331"/>
      <c r="G506" s="5"/>
      <c r="H506" s="5"/>
      <c r="I506" s="5"/>
      <c r="J506" s="6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30"/>
      <c r="B507" s="331"/>
      <c r="C507" s="332"/>
      <c r="D507" s="332"/>
      <c r="E507" s="331"/>
      <c r="F507" s="331"/>
      <c r="G507" s="5"/>
      <c r="H507" s="5"/>
      <c r="I507" s="5"/>
      <c r="J507" s="6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330"/>
      <c r="B508" s="331"/>
      <c r="C508" s="332"/>
      <c r="D508" s="332"/>
      <c r="E508" s="331"/>
      <c r="F508" s="331"/>
      <c r="G508" s="5"/>
      <c r="H508" s="5"/>
      <c r="I508" s="5"/>
      <c r="J508" s="6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330"/>
      <c r="B509" s="331"/>
      <c r="C509" s="332"/>
      <c r="D509" s="332"/>
      <c r="E509" s="331"/>
      <c r="F509" s="331"/>
      <c r="G509" s="5"/>
      <c r="H509" s="5"/>
      <c r="I509" s="5"/>
      <c r="J509" s="6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330"/>
      <c r="B510" s="331"/>
      <c r="C510" s="332"/>
      <c r="D510" s="332"/>
      <c r="E510" s="331"/>
      <c r="F510" s="331"/>
      <c r="G510" s="5"/>
      <c r="H510" s="5"/>
      <c r="I510" s="5"/>
      <c r="J510" s="6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330"/>
      <c r="B511" s="331"/>
      <c r="C511" s="332"/>
      <c r="D511" s="332"/>
      <c r="E511" s="331"/>
      <c r="F511" s="331"/>
      <c r="G511" s="5"/>
      <c r="H511" s="5"/>
      <c r="I511" s="5"/>
      <c r="J511" s="6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330"/>
      <c r="B512" s="331"/>
      <c r="C512" s="332"/>
      <c r="D512" s="332"/>
      <c r="E512" s="331"/>
      <c r="F512" s="331"/>
      <c r="G512" s="5"/>
      <c r="H512" s="5"/>
      <c r="I512" s="5"/>
      <c r="J512" s="6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330"/>
      <c r="B513" s="331"/>
      <c r="C513" s="332"/>
      <c r="D513" s="332"/>
      <c r="E513" s="331"/>
      <c r="F513" s="331"/>
      <c r="G513" s="5"/>
      <c r="H513" s="5"/>
      <c r="I513" s="5"/>
      <c r="J513" s="6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45"/>
      <c r="B514" s="5"/>
      <c r="C514" s="3"/>
      <c r="D514" s="3"/>
      <c r="E514" s="5"/>
      <c r="F514" s="5"/>
      <c r="G514" s="5"/>
      <c r="H514" s="5"/>
      <c r="I514" s="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43.5" customHeight="1" x14ac:dyDescent="0.2">
      <c r="A515" s="152" t="s">
        <v>540</v>
      </c>
      <c r="B515" s="152"/>
      <c r="C515" s="152"/>
      <c r="D515" s="152"/>
      <c r="E515" s="152"/>
      <c r="F515" s="152"/>
      <c r="G515" s="152"/>
      <c r="H515" s="152"/>
      <c r="I515" s="152"/>
      <c r="J515" s="152"/>
      <c r="K515" s="152"/>
      <c r="L515" s="480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30" customHeight="1" x14ac:dyDescent="0.2">
      <c r="A516" s="395"/>
      <c r="B516" s="395"/>
      <c r="C516" s="395"/>
      <c r="D516" s="395"/>
      <c r="E516" s="395"/>
      <c r="F516" s="395"/>
      <c r="G516" s="395"/>
      <c r="H516" s="395"/>
      <c r="I516" s="395"/>
      <c r="J516" s="395"/>
      <c r="K516" s="39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18" customHeight="1" thickBot="1" x14ac:dyDescent="0.25">
      <c r="A517" s="330"/>
      <c r="B517" s="331"/>
      <c r="C517" s="332"/>
      <c r="D517" s="332"/>
      <c r="E517" s="331"/>
      <c r="F517" s="331"/>
      <c r="G517" s="331"/>
      <c r="H517" s="331"/>
      <c r="I517" s="331"/>
      <c r="J517" s="331"/>
      <c r="K517" s="388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029" t="s">
        <v>1925</v>
      </c>
      <c r="B518" s="1029"/>
      <c r="C518" s="1029"/>
      <c r="D518" s="893"/>
      <c r="E518" s="894" t="str">
        <f>IF(ISBLANK('SOC9'!E7),"-",'SOC9'!E7)</f>
        <v/>
      </c>
      <c r="F518" s="895" t="str">
        <f>IF(LEN('SOC9'!D7)&gt;0,"(" &amp; 'SOC9'!D7 &amp; ")", "-")</f>
        <v>-</v>
      </c>
      <c r="G518" s="5"/>
      <c r="H518" s="5"/>
      <c r="I518" s="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008" t="s">
        <v>1926</v>
      </c>
      <c r="B519" s="1008"/>
      <c r="C519" s="1008"/>
      <c r="D519" s="846"/>
      <c r="E519" s="334" t="str">
        <f>IF(ISBLANK('SOC3'!B4),"-",'SOC3'!B4)</f>
        <v>-</v>
      </c>
      <c r="F519" s="335" t="str">
        <f>IF(LEN('SOC3'!C4)&gt;0,"(" &amp; 'SOC3'!C4 &amp; ")", "-")</f>
        <v>-</v>
      </c>
      <c r="I519" s="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002" t="s">
        <v>1927</v>
      </c>
      <c r="B520" s="1002"/>
      <c r="C520" s="1002"/>
      <c r="D520" s="842"/>
      <c r="E520" s="428" t="str">
        <f>IF(ISBLANK('SOC3'!B5),"-",'SOC3'!B5)</f>
        <v>-</v>
      </c>
      <c r="F520" s="363" t="str">
        <f>IF(LEN('SOC3'!C5)&gt;0,"(" &amp; 'SOC3'!C5 &amp; ")", "-")</f>
        <v>-</v>
      </c>
      <c r="I520" s="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011" t="s">
        <v>1928</v>
      </c>
      <c r="B521" s="1011"/>
      <c r="C521" s="1011"/>
      <c r="D521" s="848"/>
      <c r="E521" s="425" t="str">
        <f>IF(ISBLANK('SOC3'!B6),"-",'SOC3'!B6)</f>
        <v>-</v>
      </c>
      <c r="F521" s="366" t="str">
        <f>IF(LEN('SOC3'!C6)&gt;0,"(" &amp; 'SOC3'!C6 &amp; ")", "-")</f>
        <v>-</v>
      </c>
      <c r="I521" s="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002" t="s">
        <v>1929</v>
      </c>
      <c r="B522" s="1002"/>
      <c r="C522" s="1002"/>
      <c r="D522" s="842"/>
      <c r="E522" s="428" t="str">
        <f>IF(ISBLANK('SOC3'!B7),"-",'SOC3'!B7)</f>
        <v>-</v>
      </c>
      <c r="F522" s="363" t="str">
        <f>IF(LEN('SOC3'!C7)&gt;0,"(" &amp; 'SOC3'!C7 &amp; ")", "-")</f>
        <v>-</v>
      </c>
      <c r="I522" s="5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24.95" customHeight="1" x14ac:dyDescent="0.2">
      <c r="A523" s="1060" t="s">
        <v>1930</v>
      </c>
      <c r="B523" s="1060"/>
      <c r="C523" s="1060"/>
      <c r="D523" s="856"/>
      <c r="E523" s="433" t="str">
        <f>IF(ISBLANK('SOC3'!B8),"-",'SOC3'!B8)</f>
        <v>-</v>
      </c>
      <c r="F523" s="434" t="str">
        <f>IF(LEN('SOC3'!C8)&gt;0,"(" &amp; 'SOC3'!C8 &amp; ")", "-")</f>
        <v>-</v>
      </c>
      <c r="I523" s="5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" customFormat="1" ht="39.950000000000003" customHeight="1" x14ac:dyDescent="0.2">
      <c r="A524" s="1010" t="s">
        <v>1931</v>
      </c>
      <c r="B524" s="1010"/>
      <c r="C524" s="1010"/>
      <c r="D524" s="847"/>
      <c r="E524" s="334" t="str">
        <f>IF(ISBLANK('SOC3'!B9),"-",'SOC3'!B9)</f>
        <v>-</v>
      </c>
      <c r="F524" s="335" t="str">
        <f>IF(LEN('SOC3'!C9)&gt;0,"(" &amp; 'SOC3'!C9 &amp; ")", "-")</f>
        <v>-</v>
      </c>
      <c r="I524" s="5"/>
      <c r="J524" s="5"/>
      <c r="L524" s="9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12"/>
    </row>
    <row r="525" spans="1:26" s="2" customFormat="1" ht="39.950000000000003" customHeight="1" thickBot="1" x14ac:dyDescent="0.25">
      <c r="A525" s="1004" t="s">
        <v>1932</v>
      </c>
      <c r="B525" s="1004"/>
      <c r="C525" s="1004"/>
      <c r="D525" s="892"/>
      <c r="E525" s="866" t="str">
        <f>IF(ISBLANK('SOC3'!B10),"-",'SOC3'!B10)</f>
        <v>-</v>
      </c>
      <c r="F525" s="860" t="str">
        <f>IF(LEN('SOC3'!C10)&gt;0,"(" &amp; 'SOC3'!C10 &amp; ")", "-")</f>
        <v>-</v>
      </c>
      <c r="I525" s="5"/>
      <c r="J525" s="5"/>
      <c r="L525" s="9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12"/>
    </row>
    <row r="526" spans="1:26" s="2" customFormat="1" ht="24.95" customHeight="1" x14ac:dyDescent="0.2">
      <c r="A526" s="1009"/>
      <c r="B526" s="1009"/>
      <c r="C526" s="1009"/>
      <c r="D526" s="257"/>
      <c r="E526" s="158"/>
      <c r="F526" s="335"/>
      <c r="G526" s="5"/>
      <c r="H526" s="5"/>
      <c r="I526" s="5"/>
      <c r="J526" s="5"/>
      <c r="L526" s="9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12"/>
    </row>
    <row r="527" spans="1:26" s="2" customFormat="1" ht="24.95" customHeight="1" x14ac:dyDescent="0.2">
      <c r="A527" s="398"/>
      <c r="B527" s="398"/>
      <c r="C527" s="398"/>
      <c r="D527" s="257"/>
      <c r="E527" s="158"/>
      <c r="F527" s="335"/>
      <c r="G527" s="5"/>
      <c r="H527" s="5"/>
      <c r="I527" s="5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398"/>
      <c r="B528" s="398"/>
      <c r="C528" s="398"/>
      <c r="D528" s="257"/>
      <c r="E528" s="158"/>
      <c r="F528" s="335"/>
      <c r="G528" s="5"/>
      <c r="H528" s="5"/>
      <c r="I528" s="5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398"/>
      <c r="B529" s="398"/>
      <c r="C529" s="398"/>
      <c r="D529" s="257"/>
      <c r="E529" s="158"/>
      <c r="F529" s="335"/>
      <c r="G529" s="5"/>
      <c r="H529" s="5"/>
      <c r="I529" s="5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24.95" customHeight="1" x14ac:dyDescent="0.2">
      <c r="A530" s="329"/>
      <c r="B530" s="256"/>
      <c r="C530" s="257"/>
      <c r="D530" s="257"/>
      <c r="E530" s="256"/>
      <c r="F530" s="256"/>
      <c r="G530" s="5"/>
      <c r="H530" s="5"/>
      <c r="I530" s="5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24.95" customHeight="1" x14ac:dyDescent="0.2">
      <c r="A531" s="329"/>
      <c r="B531" s="256"/>
      <c r="C531" s="257"/>
      <c r="D531" s="257"/>
      <c r="E531" s="256"/>
      <c r="F531" s="256"/>
      <c r="G531" s="5"/>
      <c r="H531" s="5"/>
      <c r="I531" s="5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45"/>
      <c r="B532" s="5"/>
      <c r="C532" s="3"/>
      <c r="D532" s="3"/>
      <c r="E532" s="5"/>
      <c r="F532" s="5"/>
      <c r="G532" s="5"/>
      <c r="H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43.5" customHeight="1" x14ac:dyDescent="0.2">
      <c r="A533" s="152" t="s">
        <v>543</v>
      </c>
      <c r="B533" s="152"/>
      <c r="C533" s="152"/>
      <c r="D533" s="152"/>
      <c r="E533" s="152"/>
      <c r="F533" s="152"/>
      <c r="G533" s="152"/>
      <c r="H533" s="152"/>
      <c r="I533" s="152"/>
      <c r="J533" s="152"/>
      <c r="K533" s="152"/>
      <c r="L533" s="480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30" customHeight="1" x14ac:dyDescent="0.2">
      <c r="A534" s="395"/>
      <c r="B534" s="395"/>
      <c r="C534" s="395"/>
      <c r="D534" s="395"/>
      <c r="E534" s="395"/>
      <c r="F534" s="395"/>
      <c r="G534" s="395"/>
      <c r="H534" s="395"/>
      <c r="I534" s="395"/>
      <c r="J534" s="395"/>
      <c r="K534" s="395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18" customHeight="1" thickBot="1" x14ac:dyDescent="0.25">
      <c r="A535" s="330"/>
      <c r="B535" s="331"/>
      <c r="C535" s="332"/>
      <c r="D535" s="332"/>
      <c r="E535" s="331"/>
      <c r="F535" s="331"/>
      <c r="G535" s="331"/>
      <c r="H535" s="331"/>
      <c r="I535" s="331"/>
      <c r="J535" s="331"/>
      <c r="K535" s="388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1003" t="s">
        <v>1933</v>
      </c>
      <c r="B536" s="1003"/>
      <c r="C536" s="1003"/>
      <c r="D536" s="890"/>
      <c r="E536" s="576" t="str">
        <f>IF(ISBLANK('SOC5'!B4),"-",'SOC5'!B4)</f>
        <v>-</v>
      </c>
      <c r="F536" s="858" t="str">
        <f>IF(LEN('SOC5'!C4)&gt;0,"(" &amp; 'SOC5'!C4 &amp; ")", "-")</f>
        <v>-</v>
      </c>
      <c r="I536" s="5"/>
      <c r="J536" s="5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39.950000000000003" customHeight="1" x14ac:dyDescent="0.2">
      <c r="A537" s="1007" t="s">
        <v>1934</v>
      </c>
      <c r="B537" s="1007"/>
      <c r="C537" s="1007"/>
      <c r="D537" s="845"/>
      <c r="E537" s="428" t="str">
        <f>IF(ISBLANK('SOC5'!B5),"-",'SOC5'!B5)</f>
        <v>-</v>
      </c>
      <c r="F537" s="363" t="str">
        <f>IF(LEN('SOC5'!C5)&gt;0,"(" &amp; 'SOC5'!C5 &amp; ")", "-")</f>
        <v>-</v>
      </c>
      <c r="I537" s="5"/>
      <c r="J537" s="5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1006" t="s">
        <v>1935</v>
      </c>
      <c r="B538" s="1006"/>
      <c r="C538" s="1006"/>
      <c r="D538" s="844"/>
      <c r="E538" s="365">
        <f>IF(ISBLANK('SOC5'!B6),"-",'SOC5'!B6)</f>
        <v>667</v>
      </c>
      <c r="F538" s="366" t="str">
        <f>IF(LEN('SOC5'!C6)&gt;0,"(" &amp; 'SOC5'!C6 &amp; ")", "-")</f>
        <v>(2019)</v>
      </c>
      <c r="I538" s="5"/>
      <c r="J538" s="5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1007" t="s">
        <v>1936</v>
      </c>
      <c r="B539" s="1007"/>
      <c r="C539" s="1007"/>
      <c r="D539" s="845"/>
      <c r="E539" s="428">
        <f>IF(ISBLANK('SOC5'!B7),"-",'SOC5'!B7)</f>
        <v>11.6</v>
      </c>
      <c r="F539" s="363" t="str">
        <f>IF(LEN('SOC5'!C7)&gt;0,"(" &amp; 'SOC5'!C7 &amp; ")", "-")</f>
        <v>(2019)</v>
      </c>
      <c r="I539" s="5"/>
      <c r="J539" s="5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1006" t="s">
        <v>1937</v>
      </c>
      <c r="B540" s="1006"/>
      <c r="C540" s="1006"/>
      <c r="D540" s="844"/>
      <c r="E540" s="365">
        <f>IF(ISBLANK('SOC5'!B8),"-",'SOC5'!B8)</f>
        <v>236</v>
      </c>
      <c r="F540" s="366" t="str">
        <f>IF(LEN('SOC5'!C8)&gt;0,"(" &amp; 'SOC5'!C8 &amp; ")", "-")</f>
        <v>(2019)</v>
      </c>
      <c r="I540" s="5"/>
      <c r="J540" s="5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39.950000000000003" customHeight="1" x14ac:dyDescent="0.2">
      <c r="A541" s="1007" t="s">
        <v>1938</v>
      </c>
      <c r="B541" s="1007"/>
      <c r="C541" s="1007"/>
      <c r="D541" s="845"/>
      <c r="E541" s="428">
        <f>IF(ISBLANK('SOC5'!B9),"-",'SOC5'!B9)</f>
        <v>4.0999999999999996</v>
      </c>
      <c r="F541" s="363" t="str">
        <f>IF(LEN('SOC5'!C9)&gt;0,"(" &amp; 'SOC5'!C9 &amp; ")", "-")</f>
        <v>(2019)</v>
      </c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9.950000000000003" customHeight="1" x14ac:dyDescent="0.2">
      <c r="A542" s="1010" t="s">
        <v>1939</v>
      </c>
      <c r="B542" s="1010"/>
      <c r="C542" s="1010"/>
      <c r="D542" s="847"/>
      <c r="E542" s="334" t="str">
        <f>IF('SOC6'!E7&gt;0,'SOC6'!E7,"-")</f>
        <v>-</v>
      </c>
      <c r="F542" s="335" t="str">
        <f>IF('SOC6'!E7&gt;0,"(" &amp; 'SOC6'!A7 &amp; ")", "-")</f>
        <v>-</v>
      </c>
      <c r="I542" s="5"/>
      <c r="J542" s="5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9.950000000000003" customHeight="1" x14ac:dyDescent="0.2">
      <c r="A543" s="1010" t="s">
        <v>1940</v>
      </c>
      <c r="B543" s="1010"/>
      <c r="C543" s="1010"/>
      <c r="D543" s="847"/>
      <c r="E543" s="334" t="str">
        <f>IF(ISBLANK('SOC5'!B11),"-",'SOC5'!B11)</f>
        <v>-</v>
      </c>
      <c r="F543" s="335" t="str">
        <f>IF(LEN('SOC5'!C11)&gt;0,"(" &amp; 'SOC5'!C11 &amp; ")", "-")</f>
        <v>-</v>
      </c>
      <c r="I543" s="5"/>
      <c r="J543" s="5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39.950000000000003" customHeight="1" thickBot="1" x14ac:dyDescent="0.25">
      <c r="A544" s="1004" t="s">
        <v>1941</v>
      </c>
      <c r="B544" s="1004"/>
      <c r="C544" s="1004"/>
      <c r="D544" s="892"/>
      <c r="E544" s="866" t="str">
        <f>IF(ISBLANK('SOC5'!B12),"-",'SOC5'!B12)</f>
        <v>-</v>
      </c>
      <c r="F544" s="860" t="str">
        <f>IF(LEN('SOC5'!C12)&gt;0,"(" &amp; 'SOC5'!C12 &amp; ")", "-")</f>
        <v>-</v>
      </c>
      <c r="I544" s="5"/>
      <c r="J544" s="5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330"/>
      <c r="B545" s="331"/>
      <c r="C545" s="332"/>
      <c r="D545" s="332"/>
      <c r="E545" s="331"/>
      <c r="F545" s="331"/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45"/>
      <c r="B546" s="5"/>
      <c r="C546" s="3"/>
      <c r="D546" s="3"/>
      <c r="E546" s="5"/>
      <c r="F546" s="5"/>
      <c r="G546" s="5"/>
      <c r="H546" s="5"/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45"/>
      <c r="B547" s="5"/>
      <c r="C547" s="3"/>
      <c r="D547" s="3"/>
      <c r="E547" s="5"/>
      <c r="F547" s="5"/>
      <c r="G547" s="5"/>
      <c r="H547" s="5"/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45"/>
      <c r="B548" s="5"/>
      <c r="C548" s="3"/>
      <c r="D548" s="3"/>
      <c r="E548" s="5"/>
      <c r="F548" s="5"/>
      <c r="G548" s="5"/>
      <c r="H548" s="5"/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45"/>
      <c r="B549" s="5"/>
      <c r="C549" s="3"/>
      <c r="D549" s="3"/>
      <c r="E549" s="5"/>
      <c r="F549" s="5"/>
      <c r="G549" s="5"/>
      <c r="H549" s="5"/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15" customHeight="1" x14ac:dyDescent="0.2">
      <c r="A550" s="45"/>
      <c r="B550" s="5"/>
      <c r="C550" s="3"/>
      <c r="D550" s="3"/>
      <c r="E550" s="5"/>
      <c r="F550" s="5"/>
      <c r="G550" s="5"/>
      <c r="H550" s="5"/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24.95" customHeight="1" x14ac:dyDescent="0.2">
      <c r="A551" s="45"/>
      <c r="B551" s="5"/>
      <c r="C551" s="3"/>
      <c r="D551" s="3"/>
      <c r="E551" s="5"/>
      <c r="F551" s="5"/>
      <c r="G551" s="5"/>
      <c r="H551" s="5"/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45"/>
      <c r="B552" s="5"/>
      <c r="C552" s="3"/>
      <c r="D552" s="3"/>
      <c r="E552" s="5"/>
      <c r="F552" s="5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45"/>
      <c r="B553" s="5"/>
      <c r="C553" s="3"/>
      <c r="D553" s="3"/>
      <c r="E553" s="5"/>
      <c r="F553" s="5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45"/>
      <c r="B554" s="5"/>
      <c r="C554" s="3"/>
      <c r="D554" s="3"/>
      <c r="E554" s="5"/>
      <c r="F554" s="5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45"/>
      <c r="B555" s="5"/>
      <c r="C555" s="3"/>
      <c r="D555" s="3"/>
      <c r="E555" s="5"/>
      <c r="F555" s="5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45"/>
      <c r="B556" s="5"/>
      <c r="C556" s="3"/>
      <c r="D556" s="3"/>
      <c r="E556" s="5"/>
      <c r="F556" s="5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45"/>
      <c r="B557" s="5"/>
      <c r="C557" s="3"/>
      <c r="D557" s="3"/>
      <c r="E557" s="5"/>
      <c r="F557" s="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45"/>
      <c r="B558" s="5"/>
      <c r="C558" s="3"/>
      <c r="D558" s="3"/>
      <c r="E558" s="5"/>
      <c r="F558" s="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I560" s="5"/>
      <c r="J560" s="5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24.95" customHeight="1" x14ac:dyDescent="0.2">
      <c r="A561" s="45"/>
      <c r="B561" s="5"/>
      <c r="C561" s="3"/>
      <c r="D561" s="3"/>
      <c r="E561" s="5"/>
      <c r="F561" s="5"/>
      <c r="G561" s="5"/>
      <c r="H561" s="5"/>
      <c r="I561" s="5"/>
      <c r="J561" s="5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24.95" customHeight="1" x14ac:dyDescent="0.2">
      <c r="A562" s="6"/>
      <c r="B562" s="5"/>
      <c r="C562" s="3"/>
      <c r="D562" s="3"/>
      <c r="E562" s="5"/>
      <c r="F562" s="5"/>
      <c r="G562" s="6"/>
      <c r="H562" s="5"/>
      <c r="I562" s="5"/>
      <c r="J562" s="5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6"/>
      <c r="B563" s="5"/>
      <c r="C563" s="3"/>
      <c r="D563" s="3"/>
      <c r="E563" s="5"/>
      <c r="F563" s="5"/>
      <c r="G563" s="6"/>
      <c r="H563" s="5"/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6"/>
      <c r="B564" s="5"/>
      <c r="C564" s="3"/>
      <c r="D564" s="3"/>
      <c r="E564" s="5"/>
      <c r="F564" s="5"/>
      <c r="G564" s="6"/>
      <c r="H564" s="5"/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45"/>
      <c r="B565" s="5"/>
      <c r="C565" s="3"/>
      <c r="D565" s="3"/>
      <c r="E565" s="5"/>
      <c r="F565" s="5"/>
      <c r="G565" s="5"/>
      <c r="H565" s="5"/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43.5" customHeight="1" x14ac:dyDescent="0.2">
      <c r="A566" s="152" t="s">
        <v>544</v>
      </c>
      <c r="B566" s="152"/>
      <c r="C566" s="152"/>
      <c r="D566" s="152"/>
      <c r="E566" s="152"/>
      <c r="F566" s="152"/>
      <c r="G566" s="152"/>
      <c r="H566" s="152"/>
      <c r="I566" s="152"/>
      <c r="J566" s="152"/>
      <c r="K566" s="152"/>
      <c r="L566" s="480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30" customHeight="1" x14ac:dyDescent="0.2">
      <c r="A567" s="395"/>
      <c r="B567" s="395"/>
      <c r="C567" s="395"/>
      <c r="D567" s="395"/>
      <c r="E567" s="395"/>
      <c r="F567" s="395"/>
      <c r="G567" s="395"/>
      <c r="H567" s="395"/>
      <c r="I567" s="395"/>
      <c r="J567" s="395"/>
      <c r="K567" s="39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18" customHeight="1" thickBot="1" x14ac:dyDescent="0.25">
      <c r="A568" s="330"/>
      <c r="B568" s="331"/>
      <c r="C568" s="332"/>
      <c r="D568" s="332"/>
      <c r="E568" s="331"/>
      <c r="F568" s="331"/>
      <c r="G568" s="331"/>
      <c r="H568" s="331"/>
      <c r="I568" s="331"/>
      <c r="J568" s="331"/>
      <c r="K568" s="388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017" t="s">
        <v>1328</v>
      </c>
      <c r="B569" s="1017"/>
      <c r="C569" s="1017"/>
      <c r="D569" s="896"/>
      <c r="E569" s="576" t="str">
        <f>IF(ISBLANK('SOC7'!B5),"-",'SOC7'!B5)</f>
        <v>-</v>
      </c>
      <c r="F569" s="858" t="str">
        <f>IF(LEN('SOC7'!C5)&gt;0,"(" &amp; 'SOC7'!C5 &amp; ")", "-")</f>
        <v>-</v>
      </c>
      <c r="G569" s="331"/>
      <c r="H569" s="331"/>
      <c r="I569" s="331"/>
      <c r="J569" s="331"/>
      <c r="K569" s="388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002" t="s">
        <v>1329</v>
      </c>
      <c r="B570" s="1002"/>
      <c r="C570" s="1002"/>
      <c r="D570" s="842"/>
      <c r="E570" s="362" t="str">
        <f>IF(ISBLANK('SOC7'!B6),"-",'SOC7'!B6)</f>
        <v>-</v>
      </c>
      <c r="F570" s="363" t="str">
        <f>IF(LEN('SOC7'!C6)&gt;0,"(" &amp; 'SOC7'!C6 &amp; ")", "-")</f>
        <v>-</v>
      </c>
      <c r="G570" s="331"/>
      <c r="H570" s="331"/>
      <c r="I570" s="331"/>
      <c r="J570" s="331"/>
      <c r="K570" s="388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24.95" customHeight="1" x14ac:dyDescent="0.2">
      <c r="A571" s="1008" t="s">
        <v>545</v>
      </c>
      <c r="B571" s="1008"/>
      <c r="C571" s="1008"/>
      <c r="D571" s="846"/>
      <c r="E571" s="334" t="str">
        <f>IF(ISBLANK('SOC7'!B9),"-",'SOC7'!B9)</f>
        <v>-</v>
      </c>
      <c r="F571" s="335" t="str">
        <f>IF(LEN('SOC7'!C9)&gt;0,"(" &amp; 'SOC7'!C9 &amp; ")", "-")</f>
        <v>-</v>
      </c>
      <c r="G571" s="331"/>
      <c r="H571" s="331"/>
      <c r="I571" s="331"/>
      <c r="J571" s="331"/>
      <c r="K571" s="388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thickBot="1" x14ac:dyDescent="0.25">
      <c r="A572" s="1012" t="s">
        <v>952</v>
      </c>
      <c r="B572" s="1012"/>
      <c r="C572" s="1012"/>
      <c r="D572" s="897"/>
      <c r="E572" s="484" t="str">
        <f>IF(ISBLANK('SOC7'!B10),"-",'SOC7'!B10)</f>
        <v>-</v>
      </c>
      <c r="F572" s="860" t="str">
        <f>IF(LEN('SOC7'!C10)&gt;0,"(" &amp; 'SOC7'!C10 &amp; ")", "-")</f>
        <v>-</v>
      </c>
      <c r="G572" s="331"/>
      <c r="H572" s="331"/>
      <c r="I572" s="331"/>
      <c r="J572" s="331"/>
      <c r="K572" s="388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33"/>
      <c r="B573" s="333"/>
      <c r="C573" s="333"/>
      <c r="D573" s="333"/>
      <c r="E573" s="334"/>
      <c r="F573" s="335"/>
      <c r="G573" s="331"/>
      <c r="H573" s="331"/>
      <c r="I573" s="331"/>
      <c r="J573" s="331"/>
      <c r="K573" s="388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333"/>
      <c r="B574" s="333"/>
      <c r="C574" s="333"/>
      <c r="D574" s="333"/>
      <c r="E574" s="334"/>
      <c r="F574" s="335"/>
      <c r="G574" s="331"/>
      <c r="H574" s="331"/>
      <c r="I574" s="331"/>
      <c r="J574" s="331"/>
      <c r="K574" s="388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333"/>
      <c r="B575" s="333"/>
      <c r="C575" s="333"/>
      <c r="D575" s="333"/>
      <c r="E575" s="334"/>
      <c r="F575" s="335"/>
      <c r="G575" s="331"/>
      <c r="H575" s="331"/>
      <c r="I575" s="331"/>
      <c r="J575" s="331"/>
      <c r="K575" s="388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330"/>
      <c r="B576" s="331"/>
      <c r="C576" s="332"/>
      <c r="D576" s="332"/>
      <c r="E576" s="331"/>
      <c r="F576" s="331"/>
      <c r="G576" s="331"/>
      <c r="H576" s="331"/>
      <c r="I576" s="331"/>
      <c r="J576" s="331"/>
      <c r="K576" s="388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352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6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6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6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6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6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6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6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6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6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6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6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45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45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45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6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496" t="s">
        <v>1018</v>
      </c>
      <c r="B594" s="496"/>
      <c r="C594" s="496"/>
      <c r="D594" s="496"/>
      <c r="E594" s="496"/>
      <c r="F594" s="496"/>
      <c r="G594" s="496"/>
      <c r="H594" s="496"/>
      <c r="I594" s="496"/>
      <c r="J594" s="496"/>
      <c r="K594" s="496"/>
      <c r="L594" s="480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45"/>
      <c r="B595" s="5"/>
      <c r="C595" s="3"/>
      <c r="D595" s="3"/>
      <c r="E595" s="5"/>
      <c r="F595" s="5"/>
      <c r="G595" s="6"/>
      <c r="H595" s="5"/>
      <c r="I595" s="5"/>
      <c r="J595" s="5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45"/>
      <c r="B596" s="5"/>
      <c r="C596" s="3"/>
      <c r="D596" s="3"/>
      <c r="E596" s="5"/>
      <c r="F596" s="5"/>
      <c r="G596" s="6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39.950000000000003" customHeight="1" x14ac:dyDescent="0.2">
      <c r="A597" s="1003" t="s">
        <v>976</v>
      </c>
      <c r="B597" s="1003"/>
      <c r="C597" s="1003"/>
      <c r="D597" s="890"/>
      <c r="E597" s="865" t="str">
        <f>IF(ISBLANK(IZBORI!B4),"-",IZBORI!B4)</f>
        <v>-</v>
      </c>
      <c r="F597" s="858" t="str">
        <f>IF(LEN(IZBORI!C4)&gt;0,"(" &amp; IZBORI!C4 &amp; ")", "-")</f>
        <v>-</v>
      </c>
      <c r="G597" s="6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39.950000000000003" customHeight="1" thickBot="1" x14ac:dyDescent="0.25">
      <c r="A598" s="1004" t="s">
        <v>2351</v>
      </c>
      <c r="B598" s="1004"/>
      <c r="C598" s="1004"/>
      <c r="D598" s="892"/>
      <c r="E598" s="866" t="str">
        <f>IF(ISBLANK(IZBORI!B5),"-",IZBORI!B5)</f>
        <v>-</v>
      </c>
      <c r="F598" s="860" t="str">
        <f>IF(LEN(IZBORI!C5)&gt;0,"(" &amp; IZBORI!C5 &amp; ")", "-")</f>
        <v>-</v>
      </c>
      <c r="G598" s="6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45"/>
      <c r="B599" s="5"/>
      <c r="C599" s="3"/>
      <c r="D599" s="3"/>
      <c r="E599" s="5"/>
      <c r="F599" s="5"/>
      <c r="G599" s="6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45"/>
      <c r="B600" s="5"/>
      <c r="C600" s="3"/>
      <c r="D600" s="3"/>
      <c r="E600" s="5"/>
      <c r="F600" s="5"/>
      <c r="G600" s="6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45"/>
      <c r="B601" s="5"/>
      <c r="C601" s="3"/>
      <c r="D601" s="3"/>
      <c r="E601" s="5"/>
      <c r="F601" s="5"/>
      <c r="G601" s="6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45"/>
      <c r="B602" s="5"/>
      <c r="C602" s="3"/>
      <c r="D602" s="3"/>
      <c r="E602" s="5"/>
      <c r="F602" s="5"/>
      <c r="G602" s="6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45"/>
      <c r="B603" s="5"/>
      <c r="C603" s="3"/>
      <c r="D603" s="3"/>
      <c r="E603" s="5"/>
      <c r="F603" s="5"/>
      <c r="G603" s="6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6"/>
      <c r="H604" s="5"/>
      <c r="I604" s="5"/>
      <c r="J604" s="5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88.5" customHeight="1" x14ac:dyDescent="0.6">
      <c r="A605" s="495" t="s">
        <v>1019</v>
      </c>
      <c r="B605" s="496"/>
      <c r="C605" s="496"/>
      <c r="D605" s="496"/>
      <c r="E605" s="496"/>
      <c r="F605" s="496"/>
      <c r="G605" s="496"/>
      <c r="H605" s="496"/>
      <c r="I605" s="496"/>
      <c r="J605" s="496"/>
      <c r="K605" s="496"/>
      <c r="L605" s="480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30" customHeight="1" x14ac:dyDescent="0.2">
      <c r="A606" s="404"/>
      <c r="B606" s="395"/>
      <c r="C606" s="395"/>
      <c r="D606" s="395"/>
      <c r="E606" s="395"/>
      <c r="F606" s="395"/>
      <c r="G606" s="395"/>
      <c r="H606" s="395"/>
      <c r="I606" s="395"/>
      <c r="J606" s="395"/>
      <c r="K606" s="39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18" customHeight="1" thickBot="1" x14ac:dyDescent="0.25">
      <c r="A607" s="330"/>
      <c r="B607" s="331"/>
      <c r="C607" s="332"/>
      <c r="D607" s="332"/>
      <c r="E607" s="331"/>
      <c r="F607" s="331"/>
      <c r="G607" s="331"/>
      <c r="H607" s="331"/>
      <c r="I607" s="331"/>
      <c r="J607" s="331"/>
      <c r="K607" s="388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39.950000000000003" customHeight="1" x14ac:dyDescent="0.2">
      <c r="A608" s="1003" t="s">
        <v>1414</v>
      </c>
      <c r="B608" s="1003"/>
      <c r="C608" s="1003"/>
      <c r="D608" s="890"/>
      <c r="E608" s="576">
        <f>IF(ISBLANK(PRAV1!B4),"-",PRAV1!B4)</f>
        <v>4</v>
      </c>
      <c r="F608" s="858" t="str">
        <f>IF(LEN(PRAV1!C4)&gt;0,"(" &amp; PRAV1!C4 &amp; ")", "-")</f>
        <v>(2019)</v>
      </c>
      <c r="G608" s="331"/>
      <c r="H608" s="331"/>
      <c r="I608" s="331"/>
      <c r="J608" s="331"/>
      <c r="K608" s="388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1010" t="s">
        <v>1415</v>
      </c>
      <c r="B609" s="1010"/>
      <c r="C609" s="1010"/>
      <c r="D609" s="847"/>
      <c r="E609" s="334">
        <f>IF(ISBLANK(PRAV1!B5),"-",PRAV1!B5)</f>
        <v>47</v>
      </c>
      <c r="F609" s="335" t="str">
        <f>IF(LEN(PRAV1!C5)&gt;0,"(" &amp; PRAV1!C5 &amp; ")", "-")</f>
        <v>(2019)</v>
      </c>
      <c r="G609" s="331"/>
      <c r="H609" s="331"/>
      <c r="I609" s="331"/>
      <c r="J609" s="331"/>
      <c r="K609" s="388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39.950000000000003" customHeight="1" thickBot="1" x14ac:dyDescent="0.25">
      <c r="A610" s="1004" t="s">
        <v>1416</v>
      </c>
      <c r="B610" s="1004"/>
      <c r="C610" s="1004"/>
      <c r="D610" s="892"/>
      <c r="E610" s="484">
        <f>IF(ISBLANK(PRAV1!B6),"-",PRAV1!B6)</f>
        <v>6</v>
      </c>
      <c r="F610" s="860" t="str">
        <f>IF(LEN(PRAV1!C6)&gt;0,"(" &amp; PRAV1!C6 &amp; ")", "-")</f>
        <v>(2019)</v>
      </c>
      <c r="G610" s="331"/>
      <c r="H610" s="331"/>
      <c r="I610" s="331"/>
      <c r="J610" s="331"/>
      <c r="K610" s="388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329"/>
      <c r="B611" s="256"/>
      <c r="C611" s="257"/>
      <c r="D611" s="257"/>
      <c r="E611" s="256"/>
      <c r="F611" s="256"/>
      <c r="G611" s="331"/>
      <c r="H611" s="331"/>
      <c r="I611" s="331"/>
      <c r="J611" s="331"/>
      <c r="K611" s="388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329"/>
      <c r="B612" s="256"/>
      <c r="C612" s="257"/>
      <c r="D612" s="257"/>
      <c r="E612" s="256"/>
      <c r="F612" s="256"/>
      <c r="G612" s="331"/>
      <c r="H612" s="331"/>
      <c r="I612" s="331"/>
      <c r="J612" s="331"/>
      <c r="K612" s="388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330"/>
      <c r="B613" s="331"/>
      <c r="C613" s="332"/>
      <c r="D613" s="332"/>
      <c r="E613" s="331"/>
      <c r="F613" s="331"/>
      <c r="G613" s="331"/>
      <c r="H613" s="331"/>
      <c r="I613" s="331"/>
      <c r="J613" s="331"/>
      <c r="K613" s="388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330"/>
      <c r="B614" s="331"/>
      <c r="C614" s="332"/>
      <c r="D614" s="332"/>
      <c r="E614" s="331"/>
      <c r="F614" s="331"/>
      <c r="G614" s="331"/>
      <c r="H614" s="331"/>
      <c r="I614" s="331"/>
      <c r="J614" s="331"/>
      <c r="K614" s="388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330"/>
      <c r="B615" s="331"/>
      <c r="C615" s="332"/>
      <c r="D615" s="332"/>
      <c r="E615" s="331"/>
      <c r="F615" s="331"/>
      <c r="G615" s="331"/>
      <c r="H615" s="331"/>
      <c r="I615" s="331"/>
      <c r="J615" s="331"/>
      <c r="K615" s="388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330"/>
      <c r="B616" s="331"/>
      <c r="C616" s="332"/>
      <c r="D616" s="332"/>
      <c r="E616" s="331"/>
      <c r="F616" s="331"/>
      <c r="G616" s="415"/>
      <c r="H616" s="331"/>
      <c r="I616" s="331"/>
      <c r="J616" s="331"/>
      <c r="K616" s="388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4" customFormat="1" ht="43.5" customHeight="1" x14ac:dyDescent="0.4">
      <c r="A617" s="488" t="s">
        <v>1020</v>
      </c>
      <c r="B617" s="490"/>
      <c r="C617" s="491"/>
      <c r="D617" s="491"/>
      <c r="E617" s="490"/>
      <c r="F617" s="490"/>
      <c r="G617" s="490"/>
      <c r="H617" s="490"/>
      <c r="I617" s="490"/>
      <c r="J617" s="490"/>
      <c r="K617" s="490"/>
      <c r="L617" s="331"/>
      <c r="Z617" s="25"/>
    </row>
    <row r="618" spans="1:26" s="24" customFormat="1" ht="30" customHeight="1" x14ac:dyDescent="0.4">
      <c r="A618" s="356"/>
      <c r="B618" s="385"/>
      <c r="C618" s="386"/>
      <c r="D618" s="386"/>
      <c r="E618" s="385"/>
      <c r="F618" s="385"/>
      <c r="G618" s="385"/>
      <c r="H618" s="385"/>
      <c r="I618" s="385"/>
      <c r="J618" s="385"/>
      <c r="K618" s="385"/>
      <c r="Z618" s="25"/>
    </row>
    <row r="619" spans="1:26" s="2" customFormat="1" ht="18" customHeight="1" thickBot="1" x14ac:dyDescent="0.25">
      <c r="A619" s="330"/>
      <c r="B619" s="331"/>
      <c r="C619" s="332"/>
      <c r="D619" s="332"/>
      <c r="E619" s="331"/>
      <c r="F619" s="331"/>
      <c r="G619" s="331"/>
      <c r="H619" s="331"/>
      <c r="I619" s="331"/>
      <c r="J619" s="331"/>
      <c r="K619" s="388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1017" t="s">
        <v>1754</v>
      </c>
      <c r="B620" s="1017"/>
      <c r="C620" s="1017"/>
      <c r="D620" s="896"/>
      <c r="E620" s="576" t="str">
        <f>IF(ISBLANK(SAOBINFR1!B4),"-",SAOBINFR1!B4)</f>
        <v>-</v>
      </c>
      <c r="F620" s="858" t="str">
        <f>IF(LEN(SAOBINFR1!C4)&gt;0,"(" &amp; SAOBINFR1!C4 &amp; ")", "-")</f>
        <v>-</v>
      </c>
      <c r="G620" s="5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1008" t="s">
        <v>1755</v>
      </c>
      <c r="B621" s="1008"/>
      <c r="C621" s="1008"/>
      <c r="D621" s="846"/>
      <c r="E621" s="334" t="str">
        <f>IF(ISBLANK(SAOBINFR1!B5),"-",SAOBINFR1!B5)</f>
        <v>-</v>
      </c>
      <c r="F621" s="335" t="str">
        <f>IF(LEN(SAOBINFR1!C5)&gt;0,"(" &amp; SAOBINFR1!C5 &amp; ")", "-")</f>
        <v>-</v>
      </c>
      <c r="G621" s="5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1007" t="s">
        <v>1615</v>
      </c>
      <c r="B622" s="1007"/>
      <c r="C622" s="1007"/>
      <c r="D622" s="845"/>
      <c r="E622" s="362" t="str">
        <f>IF(ISBLANK(SAOBINFR1!B6),"-",SAOBINFR1!B6)</f>
        <v>-</v>
      </c>
      <c r="F622" s="363" t="str">
        <f>IF(LEN(SAOBINFR1!C6)&gt;0,"(" &amp; SAOBINFR1!C6 &amp; ")", "-")</f>
        <v>-</v>
      </c>
      <c r="G622" s="5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24.95" customHeight="1" x14ac:dyDescent="0.2">
      <c r="A623" s="1011" t="s">
        <v>1756</v>
      </c>
      <c r="B623" s="1011"/>
      <c r="C623" s="1011"/>
      <c r="D623" s="848"/>
      <c r="E623" s="365" t="str">
        <f>IF(ISBLANK(SAOBINFR1!B7),"-",SAOBINFR1!B7)</f>
        <v>-</v>
      </c>
      <c r="F623" s="366" t="str">
        <f>IF(LEN(SAOBINFR1!C7)&gt;0,"(" &amp; SAOBINFR1!C7 &amp; ")", "-")</f>
        <v>-</v>
      </c>
      <c r="G623" s="5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24.95" customHeight="1" x14ac:dyDescent="0.2">
      <c r="A624" s="1007" t="s">
        <v>1616</v>
      </c>
      <c r="B624" s="1007"/>
      <c r="C624" s="1007"/>
      <c r="D624" s="845"/>
      <c r="E624" s="362" t="str">
        <f>IF(ISBLANK(SAOBINFR1!B8),"-",SAOBINFR1!B8)</f>
        <v>-</v>
      </c>
      <c r="F624" s="363" t="str">
        <f>IF(LEN(SAOBINFR1!C8)&gt;0,"(" &amp; SAOBINFR1!C8 &amp; ")", "-")</f>
        <v>-</v>
      </c>
      <c r="G624" s="5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24.95" customHeight="1" x14ac:dyDescent="0.2">
      <c r="A625" s="1011" t="s">
        <v>1757</v>
      </c>
      <c r="B625" s="1011"/>
      <c r="C625" s="1011"/>
      <c r="D625" s="848"/>
      <c r="E625" s="365">
        <f>IF(ISBLANK(SAOBINFR1!B9),"-",SAOBINFR1!B9)</f>
        <v>2421.08</v>
      </c>
      <c r="F625" s="366" t="str">
        <f>IF(LEN(SAOBINFR1!C9)&gt;0,"(" &amp; SAOBINFR1!C9 &amp; ")", "-")</f>
        <v>(2017)</v>
      </c>
      <c r="G625" s="5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x14ac:dyDescent="0.2">
      <c r="A626" s="1002" t="s">
        <v>2358</v>
      </c>
      <c r="B626" s="1002"/>
      <c r="C626" s="1002"/>
      <c r="D626" s="842"/>
      <c r="E626" s="362">
        <f>IF(ISBLANK(SAOBINFR1!B10),"-",SAOBINFR1!B10)</f>
        <v>27</v>
      </c>
      <c r="F626" s="363" t="str">
        <f>IF(LEN(SAOBINFR1!C10)&gt;0,"(" &amp; SAOBINFR1!C10 &amp; ")", "-")</f>
        <v>(2017)</v>
      </c>
      <c r="G626" s="5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1010" t="s">
        <v>1617</v>
      </c>
      <c r="B627" s="1010"/>
      <c r="C627" s="1010"/>
      <c r="D627" s="847"/>
      <c r="E627" s="334">
        <f>IF(ISBLANK(SAOBINFR1!B11),"-",SAOBINFR1!B11)</f>
        <v>4.2</v>
      </c>
      <c r="F627" s="335" t="str">
        <f>IF(LEN(SAOBINFR1!C11)&gt;0,"(" &amp; SAOBINFR1!C11 &amp; ")", "-")</f>
        <v>(2018)</v>
      </c>
      <c r="G627" s="5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thickBot="1" x14ac:dyDescent="0.25">
      <c r="A628" s="1004" t="s">
        <v>1758</v>
      </c>
      <c r="B628" s="1004"/>
      <c r="C628" s="1004"/>
      <c r="D628" s="892"/>
      <c r="E628" s="484">
        <f>IF(ISBLANK(SAOBINFR1!B12),"-",SAOBINFR1!B12)</f>
        <v>30</v>
      </c>
      <c r="F628" s="860" t="str">
        <f>IF(LEN(SAOBINFR1!C12)&gt;0,"(" &amp; SAOBINFR1!C12 &amp; ")", "-")</f>
        <v>(2019)</v>
      </c>
      <c r="G628" s="5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330"/>
      <c r="B629" s="331"/>
      <c r="C629" s="332"/>
      <c r="D629" s="332"/>
      <c r="E629" s="331"/>
      <c r="F629" s="331"/>
      <c r="G629" s="5"/>
      <c r="H629" s="6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330"/>
      <c r="B630" s="331"/>
      <c r="C630" s="332"/>
      <c r="D630" s="332"/>
      <c r="E630" s="331"/>
      <c r="F630" s="331"/>
      <c r="G630" s="5"/>
      <c r="H630" s="6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330"/>
      <c r="B631" s="331"/>
      <c r="C631" s="332"/>
      <c r="D631" s="332"/>
      <c r="E631" s="331"/>
      <c r="F631" s="331"/>
      <c r="G631" s="5"/>
      <c r="H631" s="6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24.95" customHeight="1" x14ac:dyDescent="0.2">
      <c r="A632" s="330"/>
      <c r="B632" s="331"/>
      <c r="C632" s="332"/>
      <c r="D632" s="332"/>
      <c r="E632" s="331"/>
      <c r="F632" s="331"/>
      <c r="G632" s="5"/>
      <c r="H632" s="6"/>
      <c r="I632" s="5"/>
      <c r="J632" s="5"/>
      <c r="L632" s="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24.95" customHeight="1" x14ac:dyDescent="0.2">
      <c r="A633" s="330"/>
      <c r="B633" s="331"/>
      <c r="C633" s="332"/>
      <c r="D633" s="332"/>
      <c r="E633" s="331"/>
      <c r="F633" s="331"/>
      <c r="G633" s="5"/>
      <c r="H633" s="6"/>
      <c r="I633" s="5"/>
      <c r="J633" s="5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24.95" customHeight="1" x14ac:dyDescent="0.2">
      <c r="A634" s="330"/>
      <c r="B634" s="331"/>
      <c r="C634" s="332"/>
      <c r="D634" s="332"/>
      <c r="E634" s="331"/>
      <c r="F634" s="331"/>
      <c r="G634" s="5"/>
      <c r="H634" s="6"/>
      <c r="I634" s="5"/>
      <c r="J634" s="5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24.95" customHeight="1" x14ac:dyDescent="0.2">
      <c r="A635" s="45"/>
      <c r="B635" s="5"/>
      <c r="C635" s="3"/>
      <c r="D635" s="3"/>
      <c r="E635" s="5"/>
      <c r="F635" s="5"/>
      <c r="G635" s="5"/>
      <c r="H635" s="5"/>
      <c r="I635" s="5"/>
      <c r="J635" s="5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45"/>
      <c r="B636" s="5"/>
      <c r="C636" s="3"/>
      <c r="D636" s="3"/>
      <c r="E636" s="5"/>
      <c r="F636" s="5"/>
      <c r="G636" s="5"/>
      <c r="H636" s="5"/>
      <c r="I636" s="5"/>
      <c r="J636" s="5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24.95" customHeight="1" x14ac:dyDescent="0.2">
      <c r="A637" s="45"/>
      <c r="B637" s="5"/>
      <c r="C637" s="3"/>
      <c r="D637" s="3"/>
      <c r="E637" s="5"/>
      <c r="F637" s="5"/>
      <c r="G637" s="5"/>
      <c r="H637" s="5"/>
      <c r="I637" s="5"/>
      <c r="J637" s="5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45"/>
      <c r="B638" s="5"/>
      <c r="C638" s="3"/>
      <c r="D638" s="3"/>
      <c r="E638" s="5"/>
      <c r="F638" s="5"/>
      <c r="G638" s="5"/>
      <c r="H638" s="5"/>
      <c r="I638" s="5"/>
      <c r="J638" s="5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45"/>
      <c r="B639" s="5"/>
      <c r="C639" s="3"/>
      <c r="D639" s="3"/>
      <c r="E639" s="5"/>
      <c r="F639" s="5"/>
      <c r="G639" s="5"/>
      <c r="H639" s="5"/>
      <c r="I639" s="5"/>
      <c r="J639" s="5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45"/>
      <c r="B640" s="5"/>
      <c r="C640" s="3"/>
      <c r="D640" s="3"/>
      <c r="E640" s="5"/>
      <c r="F640" s="5"/>
      <c r="G640" s="5"/>
      <c r="H640" s="5"/>
      <c r="I640" s="5"/>
      <c r="J640" s="5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45"/>
      <c r="B641" s="5"/>
      <c r="C641" s="3"/>
      <c r="D641" s="3"/>
      <c r="E641" s="5"/>
      <c r="F641" s="5"/>
      <c r="G641" s="5"/>
      <c r="H641" s="5"/>
      <c r="I641" s="5"/>
      <c r="J641" s="5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45"/>
      <c r="B642" s="5"/>
      <c r="C642" s="3"/>
      <c r="D642" s="3"/>
      <c r="E642" s="5"/>
      <c r="F642" s="5"/>
      <c r="G642" s="5"/>
      <c r="H642" s="5"/>
      <c r="I642" s="5"/>
      <c r="J642" s="5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45"/>
      <c r="B643" s="5"/>
      <c r="C643" s="3"/>
      <c r="D643" s="3"/>
      <c r="E643" s="5"/>
      <c r="F643" s="5"/>
      <c r="G643" s="5"/>
      <c r="H643" s="5"/>
      <c r="I643" s="5"/>
      <c r="J643" s="5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45"/>
      <c r="B644" s="5"/>
      <c r="C644" s="3"/>
      <c r="D644" s="3"/>
      <c r="E644" s="5"/>
      <c r="F644" s="5"/>
      <c r="G644" s="5"/>
      <c r="H644" s="5"/>
      <c r="I644" s="5"/>
      <c r="J644" s="5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45"/>
      <c r="B645" s="5"/>
      <c r="C645" s="3"/>
      <c r="D645" s="3"/>
      <c r="E645" s="5"/>
      <c r="F645" s="5"/>
      <c r="G645" s="5"/>
      <c r="H645" s="5"/>
      <c r="I645" s="5"/>
      <c r="J645" s="5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" customFormat="1" ht="24.95" customHeight="1" x14ac:dyDescent="0.2">
      <c r="A646" s="45"/>
      <c r="B646" s="5"/>
      <c r="C646" s="3"/>
      <c r="D646" s="3"/>
      <c r="E646" s="5"/>
      <c r="F646" s="5"/>
      <c r="G646" s="5"/>
      <c r="H646" s="5"/>
      <c r="I646" s="5"/>
      <c r="J646" s="5"/>
      <c r="L646" s="9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12"/>
    </row>
    <row r="647" spans="1:26" s="2" customFormat="1" ht="24.95" customHeight="1" x14ac:dyDescent="0.2">
      <c r="A647" s="45"/>
      <c r="B647" s="5"/>
      <c r="C647" s="3"/>
      <c r="D647" s="3"/>
      <c r="E647" s="5"/>
      <c r="F647" s="5"/>
      <c r="G647" s="5"/>
      <c r="H647" s="6"/>
      <c r="I647" s="5"/>
      <c r="J647" s="5"/>
      <c r="L647" s="9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12"/>
    </row>
    <row r="648" spans="1:26" s="2" customFormat="1" ht="24.95" customHeight="1" x14ac:dyDescent="0.2">
      <c r="A648" s="45"/>
      <c r="B648" s="5"/>
      <c r="C648" s="3"/>
      <c r="D648" s="3"/>
      <c r="E648" s="5"/>
      <c r="F648" s="5"/>
      <c r="G648" s="5"/>
      <c r="H648" s="6"/>
      <c r="I648" s="5"/>
      <c r="J648" s="5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45"/>
      <c r="B649" s="5"/>
      <c r="C649" s="3"/>
      <c r="D649" s="3"/>
      <c r="E649" s="5"/>
      <c r="F649" s="5"/>
      <c r="G649" s="5"/>
      <c r="H649" s="6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45"/>
      <c r="B650" s="5"/>
      <c r="C650" s="3"/>
      <c r="D650" s="3"/>
      <c r="E650" s="5"/>
      <c r="F650" s="5"/>
      <c r="G650" s="5"/>
      <c r="H650" s="6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4" customFormat="1" ht="43.5" customHeight="1" x14ac:dyDescent="0.6">
      <c r="A651" s="489" t="s">
        <v>1253</v>
      </c>
      <c r="B651" s="490"/>
      <c r="C651" s="491"/>
      <c r="D651" s="491"/>
      <c r="E651" s="490"/>
      <c r="F651" s="490"/>
      <c r="G651" s="490"/>
      <c r="H651" s="490"/>
      <c r="I651" s="490"/>
      <c r="J651" s="490"/>
      <c r="K651" s="490"/>
      <c r="L651" s="331"/>
      <c r="Z651" s="25"/>
    </row>
    <row r="652" spans="1:26" s="2" customFormat="1" ht="24.95" customHeight="1" x14ac:dyDescent="0.2">
      <c r="A652" s="45"/>
      <c r="B652" s="5"/>
      <c r="C652" s="3"/>
      <c r="D652" s="3"/>
      <c r="E652" s="5"/>
      <c r="F652" s="5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18" customHeight="1" x14ac:dyDescent="0.2">
      <c r="A653" s="45"/>
      <c r="B653" s="5"/>
      <c r="C653" s="3"/>
      <c r="D653" s="3"/>
      <c r="E653" s="5"/>
      <c r="F653" s="5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thickBot="1" x14ac:dyDescent="0.35">
      <c r="A654" s="573" t="s">
        <v>1246</v>
      </c>
      <c r="B654" s="331"/>
      <c r="C654" s="332"/>
      <c r="D654" s="3"/>
      <c r="E654" s="5"/>
      <c r="F654" s="5"/>
      <c r="G654" s="583" t="s">
        <v>1417</v>
      </c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thickBot="1" x14ac:dyDescent="0.25">
      <c r="A655" s="1025" t="s">
        <v>1247</v>
      </c>
      <c r="B655" s="1025"/>
      <c r="C655" s="900">
        <f>IF(ISBLANK(INDEKSI1!B6),"-",INDEKSI1!B6)</f>
        <v>17.048580000000001</v>
      </c>
      <c r="D655" s="3"/>
      <c r="E655" s="5"/>
      <c r="F655" s="5"/>
      <c r="G655" s="5"/>
      <c r="H655" s="581" t="s">
        <v>1250</v>
      </c>
      <c r="I655" s="582" t="s">
        <v>1251</v>
      </c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1028" t="s">
        <v>1248</v>
      </c>
      <c r="B656" s="1028"/>
      <c r="C656" s="571">
        <f>IF(ISBLANK(INDEKSI1!B7),"-",INDEKSI1!B7)</f>
        <v>6</v>
      </c>
      <c r="D656" s="3"/>
      <c r="E656" s="5"/>
      <c r="F656" s="5"/>
      <c r="G656" s="903">
        <v>2012</v>
      </c>
      <c r="H656" s="901" t="str">
        <f>IF(ISBLANK(INDEKSI2!B5),"-",INDEKSI2!B5)</f>
        <v>-</v>
      </c>
      <c r="I656" s="901" t="str">
        <f>IF(ISBLANK(INDEKSI2!C5),"-",INDEKSI2!C5)</f>
        <v>-</v>
      </c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thickBot="1" x14ac:dyDescent="0.25">
      <c r="A657" s="1026" t="s">
        <v>1249</v>
      </c>
      <c r="B657" s="1026"/>
      <c r="C657" s="871">
        <f>IF(ISBLANK(INDEKSI1!B8),"-",INDEKSI1!B8)</f>
        <v>62.84</v>
      </c>
      <c r="D657" s="3"/>
      <c r="E657" s="5"/>
      <c r="F657" s="5"/>
      <c r="G657" s="904">
        <v>2013</v>
      </c>
      <c r="H657" s="587" t="str">
        <f>IF(ISBLANK(INDEKSI2!B6),"-",INDEKSI2!B6)</f>
        <v>-</v>
      </c>
      <c r="I657" s="587" t="str">
        <f>IF(ISBLANK(INDEKSI2!C6),"-",INDEKSI2!C6)</f>
        <v>-</v>
      </c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thickBot="1" x14ac:dyDescent="0.25">
      <c r="A658" s="45"/>
      <c r="B658" s="5"/>
      <c r="C658" s="3"/>
      <c r="D658" s="3"/>
      <c r="E658" s="5"/>
      <c r="F658" s="5"/>
      <c r="G658" s="905">
        <v>2014</v>
      </c>
      <c r="H658" s="902" t="str">
        <f>IF(ISBLANK(INDEKSI2!B7),"-",INDEKSI2!B7)</f>
        <v>-</v>
      </c>
      <c r="I658" s="902" t="str">
        <f>IF(ISBLANK(INDEKSI2!C7),"-",INDEKSI2!C7)</f>
        <v>-</v>
      </c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80"/>
      <c r="H659" s="587"/>
      <c r="I659" s="587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6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6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6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609"/>
      <c r="D663" s="609"/>
      <c r="E663" s="609"/>
      <c r="F663" s="609"/>
      <c r="G663" s="609"/>
      <c r="H663" s="6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4">
      <c r="A664" s="45"/>
      <c r="B664" s="1001" t="s">
        <v>1337</v>
      </c>
      <c r="C664" s="1001"/>
      <c r="D664" s="1001"/>
      <c r="E664" s="1001"/>
      <c r="F664" s="1001"/>
      <c r="G664" s="1001"/>
      <c r="H664" s="6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6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ht="24.95" customHeight="1" x14ac:dyDescent="0.3">
      <c r="B666" s="608" t="s">
        <v>1338</v>
      </c>
    </row>
    <row r="667" spans="1:26" ht="24.95" customHeight="1" x14ac:dyDescent="0.3">
      <c r="B667" s="605" t="s">
        <v>1339</v>
      </c>
    </row>
    <row r="668" spans="1:26" ht="24.95" customHeight="1" x14ac:dyDescent="0.2"/>
    <row r="669" spans="1:26" ht="24.95" customHeight="1" x14ac:dyDescent="0.2"/>
    <row r="670" spans="1:26" ht="24.95" customHeight="1" x14ac:dyDescent="0.3">
      <c r="B670" s="584" t="s">
        <v>1419</v>
      </c>
      <c r="C670" s="331"/>
      <c r="D670" s="331"/>
      <c r="E670" s="331"/>
      <c r="F670" s="331"/>
    </row>
    <row r="671" spans="1:26" ht="24.95" customHeight="1" x14ac:dyDescent="0.3">
      <c r="B671" s="605" t="s">
        <v>1332</v>
      </c>
      <c r="C671" s="331"/>
      <c r="D671" s="331"/>
      <c r="E671" s="331"/>
      <c r="F671" s="331"/>
    </row>
    <row r="672" spans="1:26" ht="24.95" customHeight="1" x14ac:dyDescent="0.2">
      <c r="B672" s="332"/>
      <c r="C672" s="331"/>
      <c r="D672" s="331"/>
      <c r="E672" s="331"/>
      <c r="F672" s="331"/>
    </row>
    <row r="673" spans="1:26" ht="24.95" customHeight="1" x14ac:dyDescent="0.2">
      <c r="B673" s="332"/>
      <c r="C673" s="331"/>
      <c r="D673" s="331"/>
      <c r="E673" s="331"/>
      <c r="F673" s="331"/>
    </row>
    <row r="674" spans="1:26" ht="24.95" customHeight="1" x14ac:dyDescent="0.3">
      <c r="B674" s="584" t="s">
        <v>1418</v>
      </c>
      <c r="C674" s="331"/>
      <c r="D674" s="331"/>
      <c r="E674" s="331"/>
      <c r="F674" s="331"/>
    </row>
    <row r="675" spans="1:26" ht="24.95" customHeight="1" x14ac:dyDescent="0.3">
      <c r="B675" s="605" t="s">
        <v>1331</v>
      </c>
    </row>
    <row r="676" spans="1:26" ht="24.95" customHeight="1" x14ac:dyDescent="0.2">
      <c r="B676" s="332"/>
    </row>
    <row r="677" spans="1:26" ht="24.95" customHeight="1" x14ac:dyDescent="0.2">
      <c r="B677" s="332"/>
    </row>
    <row r="678" spans="1:26" ht="24.95" customHeight="1" x14ac:dyDescent="0.3">
      <c r="B678" s="586" t="s">
        <v>1333</v>
      </c>
    </row>
    <row r="679" spans="1:26" ht="24.95" customHeight="1" x14ac:dyDescent="0.3">
      <c r="B679" s="605" t="s">
        <v>1245</v>
      </c>
    </row>
    <row r="680" spans="1:26" ht="24.95" customHeight="1" x14ac:dyDescent="0.3">
      <c r="B680" s="605"/>
    </row>
    <row r="681" spans="1:26" ht="24.95" customHeight="1" x14ac:dyDescent="0.3">
      <c r="B681" s="605"/>
    </row>
    <row r="682" spans="1:26" ht="24.95" customHeight="1" x14ac:dyDescent="0.3">
      <c r="B682" s="605"/>
    </row>
    <row r="683" spans="1:26" ht="24.95" customHeight="1" x14ac:dyDescent="0.3">
      <c r="B683" s="605"/>
    </row>
    <row r="684" spans="1:26" ht="24.95" customHeight="1" x14ac:dyDescent="0.2"/>
    <row r="685" spans="1:26" s="2" customFormat="1" ht="24.95" customHeight="1" x14ac:dyDescent="0.4">
      <c r="A685" s="1000" t="s">
        <v>1259</v>
      </c>
      <c r="B685" s="256"/>
      <c r="C685" s="257"/>
      <c r="D685" s="257"/>
      <c r="E685" s="256"/>
      <c r="F685" s="331"/>
      <c r="G685" s="331"/>
      <c r="H685" s="331"/>
      <c r="I685" s="331"/>
      <c r="J685" s="331"/>
      <c r="K685" s="388"/>
      <c r="L685" s="352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ht="30" customHeight="1" x14ac:dyDescent="0.2">
      <c r="A686" s="999" t="s">
        <v>1252</v>
      </c>
      <c r="B686" s="996"/>
      <c r="C686" s="997"/>
      <c r="D686" s="997"/>
      <c r="E686" s="996"/>
      <c r="F686" s="998"/>
      <c r="G686" s="999" t="s">
        <v>895</v>
      </c>
      <c r="H686" s="998"/>
      <c r="I686" s="998"/>
      <c r="J686" s="998"/>
      <c r="K686" s="998"/>
      <c r="L686" s="331"/>
    </row>
    <row r="687" spans="1:26" ht="30" customHeight="1" x14ac:dyDescent="0.2">
      <c r="A687" s="999" t="s">
        <v>891</v>
      </c>
      <c r="B687" s="996"/>
      <c r="C687" s="997"/>
      <c r="D687" s="997"/>
      <c r="E687" s="996"/>
      <c r="F687" s="998"/>
      <c r="G687" s="999" t="s">
        <v>896</v>
      </c>
      <c r="H687" s="998"/>
      <c r="I687" s="998"/>
      <c r="J687" s="998"/>
      <c r="K687" s="998"/>
      <c r="L687" s="331"/>
    </row>
    <row r="688" spans="1:26" ht="30" customHeight="1" x14ac:dyDescent="0.2">
      <c r="A688" s="999" t="s">
        <v>892</v>
      </c>
      <c r="B688" s="996"/>
      <c r="C688" s="997"/>
      <c r="D688" s="997"/>
      <c r="E688" s="996"/>
      <c r="F688" s="998"/>
      <c r="G688" s="999" t="s">
        <v>897</v>
      </c>
      <c r="H688" s="998"/>
      <c r="I688" s="998"/>
      <c r="J688" s="998"/>
      <c r="K688" s="998"/>
      <c r="L688" s="331"/>
    </row>
    <row r="689" spans="1:12" ht="30" customHeight="1" x14ac:dyDescent="0.2">
      <c r="A689" s="999" t="s">
        <v>893</v>
      </c>
      <c r="B689" s="996"/>
      <c r="C689" s="997"/>
      <c r="D689" s="997"/>
      <c r="E689" s="996"/>
      <c r="F689" s="998"/>
      <c r="G689" s="999" t="s">
        <v>898</v>
      </c>
      <c r="H689" s="998"/>
      <c r="I689" s="998"/>
      <c r="J689" s="998"/>
      <c r="K689" s="998"/>
      <c r="L689" s="331"/>
    </row>
    <row r="690" spans="1:12" ht="30" customHeight="1" x14ac:dyDescent="0.2">
      <c r="A690" s="999" t="s">
        <v>894</v>
      </c>
      <c r="B690" s="996"/>
      <c r="C690" s="997"/>
      <c r="D690" s="997"/>
      <c r="E690" s="996"/>
      <c r="F690" s="998"/>
      <c r="G690" s="999" t="s">
        <v>899</v>
      </c>
      <c r="H690" s="998"/>
      <c r="I690" s="998"/>
      <c r="J690" s="998"/>
      <c r="K690" s="998"/>
      <c r="L690" s="331"/>
    </row>
    <row r="691" spans="1:12" ht="24.95" customHeight="1" x14ac:dyDescent="0.2">
      <c r="A691" s="331"/>
      <c r="B691" s="256"/>
      <c r="C691" s="257"/>
      <c r="D691" s="257"/>
      <c r="E691" s="256"/>
      <c r="F691" s="331"/>
      <c r="G691" s="331"/>
      <c r="H691" s="331"/>
      <c r="I691" s="331"/>
      <c r="J691" s="331"/>
      <c r="K691" s="331"/>
      <c r="L691" s="331"/>
    </row>
    <row r="692" spans="1:12" ht="24.95" customHeight="1" x14ac:dyDescent="0.2"/>
    <row r="693" spans="1:12" ht="24.95" customHeight="1" x14ac:dyDescent="0.2"/>
    <row r="694" spans="1:12" ht="24.95" customHeight="1" x14ac:dyDescent="0.2"/>
    <row r="695" spans="1:12" ht="24.95" customHeight="1" x14ac:dyDescent="0.2"/>
    <row r="696" spans="1:12" ht="24.95" customHeight="1" x14ac:dyDescent="0.2"/>
    <row r="697" spans="1:12" ht="24.95" customHeight="1" x14ac:dyDescent="0.2"/>
    <row r="698" spans="1:12" ht="24.95" customHeight="1" x14ac:dyDescent="0.2"/>
    <row r="699" spans="1:12" ht="24.95" customHeight="1" x14ac:dyDescent="0.2"/>
    <row r="700" spans="1:12" ht="24.95" customHeight="1" x14ac:dyDescent="0.2"/>
    <row r="701" spans="1:12" ht="24.95" customHeight="1" x14ac:dyDescent="0.2"/>
    <row r="702" spans="1:12" ht="24.95" customHeight="1" x14ac:dyDescent="0.2"/>
    <row r="703" spans="1:12" ht="24.95" customHeight="1" x14ac:dyDescent="0.2"/>
    <row r="704" spans="1:12" ht="24.95" customHeight="1" x14ac:dyDescent="0.2"/>
    <row r="705" ht="24.95" customHeight="1" x14ac:dyDescent="0.2"/>
    <row r="706" ht="24.95" customHeight="1" x14ac:dyDescent="0.2"/>
    <row r="707" ht="24.95" customHeight="1" x14ac:dyDescent="0.2"/>
    <row r="708" ht="24.95" customHeight="1" x14ac:dyDescent="0.2"/>
    <row r="709" ht="24.95" customHeight="1" x14ac:dyDescent="0.2"/>
    <row r="710" ht="24.95" customHeight="1" x14ac:dyDescent="0.2"/>
    <row r="711" ht="24.95" customHeight="1" x14ac:dyDescent="0.2"/>
    <row r="712" ht="24.95" customHeight="1" x14ac:dyDescent="0.2"/>
    <row r="713" ht="24.95" customHeight="1" x14ac:dyDescent="0.2"/>
    <row r="714" ht="24.95" customHeight="1" x14ac:dyDescent="0.2"/>
    <row r="715" ht="24.95" customHeight="1" x14ac:dyDescent="0.2"/>
    <row r="716" ht="24.95" customHeight="1" x14ac:dyDescent="0.2"/>
    <row r="717" ht="24.95" customHeight="1" x14ac:dyDescent="0.2"/>
    <row r="718" ht="24.95" customHeight="1" x14ac:dyDescent="0.2"/>
    <row r="719" ht="24.95" customHeight="1" x14ac:dyDescent="0.2"/>
    <row r="720" ht="24.95" customHeight="1" x14ac:dyDescent="0.2"/>
    <row r="721" ht="24.95" customHeight="1" x14ac:dyDescent="0.2"/>
    <row r="722" ht="24.95" customHeight="1" x14ac:dyDescent="0.2"/>
    <row r="723" ht="24.95" customHeight="1" x14ac:dyDescent="0.2"/>
    <row r="724" ht="24.95" customHeight="1" x14ac:dyDescent="0.2"/>
    <row r="725" ht="24.95" customHeight="1" x14ac:dyDescent="0.2"/>
    <row r="726" ht="24.95" customHeight="1" x14ac:dyDescent="0.2"/>
    <row r="727" ht="24.95" customHeight="1" x14ac:dyDescent="0.2"/>
    <row r="728" ht="24.95" customHeight="1" x14ac:dyDescent="0.2"/>
    <row r="729" ht="24.95" customHeight="1" x14ac:dyDescent="0.2"/>
    <row r="730" ht="24.95" customHeight="1" x14ac:dyDescent="0.2"/>
    <row r="731" ht="24.95" customHeight="1" x14ac:dyDescent="0.2"/>
    <row r="732" ht="24.95" customHeight="1" x14ac:dyDescent="0.2"/>
    <row r="733" ht="24.95" customHeight="1" x14ac:dyDescent="0.2"/>
    <row r="734" ht="24.95" customHeight="1" x14ac:dyDescent="0.2"/>
    <row r="735" ht="24.95" customHeight="1" x14ac:dyDescent="0.2"/>
    <row r="736" ht="24.95" customHeight="1" x14ac:dyDescent="0.2"/>
    <row r="737" ht="24.95" customHeight="1" x14ac:dyDescent="0.2"/>
    <row r="738" ht="24.95" customHeight="1" x14ac:dyDescent="0.2"/>
    <row r="739" ht="24.95" customHeight="1" x14ac:dyDescent="0.2"/>
    <row r="740" ht="24.95" customHeight="1" x14ac:dyDescent="0.2"/>
    <row r="741" ht="24.95" customHeight="1" x14ac:dyDescent="0.2"/>
    <row r="742" ht="24.95" customHeight="1" x14ac:dyDescent="0.2"/>
    <row r="743" ht="24.95" customHeight="1" x14ac:dyDescent="0.2"/>
    <row r="744" ht="24.95" customHeight="1" x14ac:dyDescent="0.2"/>
    <row r="745" ht="24.95" customHeight="1" x14ac:dyDescent="0.2"/>
    <row r="746" ht="24.95" customHeight="1" x14ac:dyDescent="0.2"/>
    <row r="747" ht="24.95" customHeight="1" x14ac:dyDescent="0.2"/>
    <row r="748" ht="24.95" customHeight="1" x14ac:dyDescent="0.2"/>
    <row r="749" ht="24.95" customHeight="1" x14ac:dyDescent="0.2"/>
    <row r="750" ht="24.95" customHeight="1" x14ac:dyDescent="0.2"/>
    <row r="751" ht="24.95" customHeight="1" x14ac:dyDescent="0.2"/>
    <row r="752" ht="24.95" customHeight="1" x14ac:dyDescent="0.2"/>
    <row r="753" ht="24.95" customHeight="1" x14ac:dyDescent="0.2"/>
    <row r="754" ht="24.95" customHeight="1" x14ac:dyDescent="0.2"/>
    <row r="755" ht="24.95" customHeight="1" x14ac:dyDescent="0.2"/>
    <row r="756" ht="24.95" customHeight="1" x14ac:dyDescent="0.2"/>
    <row r="757" ht="24.95" customHeight="1" x14ac:dyDescent="0.2"/>
    <row r="758" ht="24.95" customHeight="1" x14ac:dyDescent="0.2"/>
    <row r="759" ht="24.95" customHeight="1" x14ac:dyDescent="0.2"/>
    <row r="760" ht="24.95" customHeight="1" x14ac:dyDescent="0.2"/>
    <row r="761" ht="24.95" customHeight="1" x14ac:dyDescent="0.2"/>
    <row r="762" ht="24.95" customHeight="1" x14ac:dyDescent="0.2"/>
    <row r="763" ht="24.95" customHeight="1" x14ac:dyDescent="0.2"/>
    <row r="764" ht="24.95" customHeight="1" x14ac:dyDescent="0.2"/>
    <row r="765" ht="24.95" customHeight="1" x14ac:dyDescent="0.2"/>
    <row r="766" ht="24.95" customHeight="1" x14ac:dyDescent="0.2"/>
    <row r="767" ht="24.95" customHeight="1" x14ac:dyDescent="0.2"/>
    <row r="768" ht="24.95" customHeight="1" x14ac:dyDescent="0.2"/>
    <row r="769" ht="24.95" customHeight="1" x14ac:dyDescent="0.2"/>
    <row r="770" ht="24.95" customHeight="1" x14ac:dyDescent="0.2"/>
    <row r="771" ht="24.95" customHeight="1" x14ac:dyDescent="0.2"/>
    <row r="772" ht="24.95" customHeight="1" x14ac:dyDescent="0.2"/>
    <row r="773" ht="24.95" customHeight="1" x14ac:dyDescent="0.2"/>
    <row r="774" ht="24.95" customHeight="1" x14ac:dyDescent="0.2"/>
    <row r="775" ht="24.95" customHeight="1" x14ac:dyDescent="0.2"/>
    <row r="776" ht="24.95" customHeight="1" x14ac:dyDescent="0.2"/>
    <row r="777" ht="24.95" customHeight="1" x14ac:dyDescent="0.2"/>
    <row r="778" ht="24.95" customHeight="1" x14ac:dyDescent="0.2"/>
    <row r="779" ht="24.95" customHeight="1" x14ac:dyDescent="0.2"/>
    <row r="780" ht="24.95" customHeight="1" x14ac:dyDescent="0.2"/>
    <row r="781" ht="24.95" customHeight="1" x14ac:dyDescent="0.2"/>
    <row r="782" ht="24.95" customHeight="1" x14ac:dyDescent="0.2"/>
    <row r="783" ht="24.95" customHeight="1" x14ac:dyDescent="0.2"/>
    <row r="784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</sheetData>
  <mergeCells count="139">
    <mergeCell ref="A33:E33"/>
    <mergeCell ref="F33:J33"/>
    <mergeCell ref="A70:F70"/>
    <mergeCell ref="B60:C61"/>
    <mergeCell ref="E60:F61"/>
    <mergeCell ref="A231:F231"/>
    <mergeCell ref="A222:D222"/>
    <mergeCell ref="A223:D223"/>
    <mergeCell ref="A224:D224"/>
    <mergeCell ref="A225:D225"/>
    <mergeCell ref="A226:D226"/>
    <mergeCell ref="A227:D227"/>
    <mergeCell ref="A228:D228"/>
    <mergeCell ref="A220:D220"/>
    <mergeCell ref="A221:D221"/>
    <mergeCell ref="E227:F227"/>
    <mergeCell ref="E228:F228"/>
    <mergeCell ref="A212:B212"/>
    <mergeCell ref="A213:B213"/>
    <mergeCell ref="A214:B214"/>
    <mergeCell ref="A215:B215"/>
    <mergeCell ref="A219:F219"/>
    <mergeCell ref="A238:F238"/>
    <mergeCell ref="E232:F232"/>
    <mergeCell ref="E233:F233"/>
    <mergeCell ref="E234:F234"/>
    <mergeCell ref="E235:F235"/>
    <mergeCell ref="E220:F220"/>
    <mergeCell ref="E221:F221"/>
    <mergeCell ref="E222:F222"/>
    <mergeCell ref="E223:F223"/>
    <mergeCell ref="E224:F224"/>
    <mergeCell ref="E225:F225"/>
    <mergeCell ref="E226:F226"/>
    <mergeCell ref="A232:D232"/>
    <mergeCell ref="A233:D233"/>
    <mergeCell ref="A234:D234"/>
    <mergeCell ref="A235:D235"/>
    <mergeCell ref="B287:C287"/>
    <mergeCell ref="B288:C288"/>
    <mergeCell ref="B289:C289"/>
    <mergeCell ref="B290:C290"/>
    <mergeCell ref="B291:C291"/>
    <mergeCell ref="B292:C292"/>
    <mergeCell ref="A274:E274"/>
    <mergeCell ref="D275:E275"/>
    <mergeCell ref="D276:E276"/>
    <mergeCell ref="D277:E277"/>
    <mergeCell ref="D278:E278"/>
    <mergeCell ref="D279:E279"/>
    <mergeCell ref="D280:E280"/>
    <mergeCell ref="B286:C286"/>
    <mergeCell ref="G336:K336"/>
    <mergeCell ref="A337:B337"/>
    <mergeCell ref="A394:B394"/>
    <mergeCell ref="A395:B395"/>
    <mergeCell ref="A396:B396"/>
    <mergeCell ref="A419:B419"/>
    <mergeCell ref="A420:B420"/>
    <mergeCell ref="A421:B421"/>
    <mergeCell ref="A384:B384"/>
    <mergeCell ref="A385:B385"/>
    <mergeCell ref="A388:B388"/>
    <mergeCell ref="A391:B391"/>
    <mergeCell ref="A392:B392"/>
    <mergeCell ref="A393:B393"/>
    <mergeCell ref="A338:B338"/>
    <mergeCell ref="A339:B339"/>
    <mergeCell ref="A340:B340"/>
    <mergeCell ref="A341:B341"/>
    <mergeCell ref="A342:B342"/>
    <mergeCell ref="A383:B383"/>
    <mergeCell ref="A336:B336"/>
    <mergeCell ref="A655:B655"/>
    <mergeCell ref="A656:B656"/>
    <mergeCell ref="A657:B657"/>
    <mergeCell ref="A469:C469"/>
    <mergeCell ref="A470:C470"/>
    <mergeCell ref="A504:C504"/>
    <mergeCell ref="A422:B422"/>
    <mergeCell ref="A423:B423"/>
    <mergeCell ref="A424:B424"/>
    <mergeCell ref="A425:B425"/>
    <mergeCell ref="A471:C471"/>
    <mergeCell ref="A472:C472"/>
    <mergeCell ref="A473:C473"/>
    <mergeCell ref="A474:C474"/>
    <mergeCell ref="A475:C475"/>
    <mergeCell ref="A476:C476"/>
    <mergeCell ref="A477:C477"/>
    <mergeCell ref="A625:C625"/>
    <mergeCell ref="A626:C626"/>
    <mergeCell ref="A627:C627"/>
    <mergeCell ref="A610:C610"/>
    <mergeCell ref="A620:C620"/>
    <mergeCell ref="A621:C621"/>
    <mergeCell ref="A622:C622"/>
    <mergeCell ref="A465:C465"/>
    <mergeCell ref="A466:C466"/>
    <mergeCell ref="A467:C467"/>
    <mergeCell ref="A623:C623"/>
    <mergeCell ref="A628:C628"/>
    <mergeCell ref="A624:C624"/>
    <mergeCell ref="A468:C468"/>
    <mergeCell ref="A609:C609"/>
    <mergeCell ref="A571:C571"/>
    <mergeCell ref="A572:C572"/>
    <mergeCell ref="A608:C608"/>
    <mergeCell ref="A541:C541"/>
    <mergeCell ref="A542:C542"/>
    <mergeCell ref="A543:C543"/>
    <mergeCell ref="A526:C526"/>
    <mergeCell ref="A539:C539"/>
    <mergeCell ref="A540:C540"/>
    <mergeCell ref="A536:C536"/>
    <mergeCell ref="C239:E239"/>
    <mergeCell ref="C241:E241"/>
    <mergeCell ref="A241:B241"/>
    <mergeCell ref="B664:G664"/>
    <mergeCell ref="A15:K15"/>
    <mergeCell ref="A570:C570"/>
    <mergeCell ref="A525:C525"/>
    <mergeCell ref="A537:C537"/>
    <mergeCell ref="A538:C538"/>
    <mergeCell ref="A597:C597"/>
    <mergeCell ref="A598:C598"/>
    <mergeCell ref="A544:C544"/>
    <mergeCell ref="A569:C569"/>
    <mergeCell ref="A519:C519"/>
    <mergeCell ref="A520:C520"/>
    <mergeCell ref="A521:C521"/>
    <mergeCell ref="A522:C522"/>
    <mergeCell ref="A502:C502"/>
    <mergeCell ref="A503:C503"/>
    <mergeCell ref="A518:C518"/>
    <mergeCell ref="A505:C505"/>
    <mergeCell ref="A523:C523"/>
    <mergeCell ref="A524:C524"/>
    <mergeCell ref="A501:C501"/>
  </mergeCells>
  <hyperlinks>
    <hyperlink ref="G690" r:id="rId1"/>
    <hyperlink ref="A687" r:id="rId2"/>
    <hyperlink ref="A689" r:id="rId3"/>
    <hyperlink ref="G687" r:id="rId4"/>
    <hyperlink ref="G688" r:id="rId5"/>
    <hyperlink ref="G689" r:id="rId6"/>
    <hyperlink ref="A688" r:id="rId7"/>
    <hyperlink ref="A690" r:id="rId8"/>
    <hyperlink ref="G686" r:id="rId9"/>
    <hyperlink ref="A686" r:id="rId10"/>
    <hyperlink ref="B671" r:id="rId11"/>
    <hyperlink ref="B679" r:id="rId12"/>
    <hyperlink ref="B667" r:id="rId13"/>
    <hyperlink ref="B675" r:id="rId14"/>
  </hyperlinks>
  <pageMargins left="0.23622047244094491" right="0.23622047244094491" top="0.39370078740157483" bottom="0.23622047244094491" header="0" footer="0.19685039370078741"/>
  <pageSetup paperSize="9" scale="52" fitToHeight="9" orientation="portrait" r:id="rId15"/>
  <headerFooter alignWithMargins="0">
    <oddFooter>&amp;C&amp;"Arial,Regular"&amp;P</oddFooter>
  </headerFooter>
  <rowBreaks count="13" manualBreakCount="13">
    <brk id="34" max="10" man="1"/>
    <brk id="90" max="10" man="1"/>
    <brk id="152" max="10" man="1"/>
    <brk id="210" max="10" man="1"/>
    <brk id="261" max="10" man="1"/>
    <brk id="294" max="10" man="1"/>
    <brk id="344" max="10" man="1"/>
    <brk id="400" max="10" man="1"/>
    <brk id="459" max="10" man="1"/>
    <brk id="496" max="10" man="1"/>
    <brk id="549" max="10" man="1"/>
    <brk id="603" max="10" man="1"/>
    <brk id="661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087" t="s">
        <v>4</v>
      </c>
      <c r="B3" s="537" t="s">
        <v>189</v>
      </c>
      <c r="C3" s="1072" t="s">
        <v>190</v>
      </c>
      <c r="D3" s="1073"/>
      <c r="E3" s="1111"/>
      <c r="F3" s="1109" t="s">
        <v>191</v>
      </c>
      <c r="G3" s="1079"/>
      <c r="H3" s="1080"/>
      <c r="I3" s="1078" t="s">
        <v>192</v>
      </c>
      <c r="J3" s="1079"/>
      <c r="K3" s="1110"/>
      <c r="L3" s="1109" t="s">
        <v>193</v>
      </c>
      <c r="M3" s="1079"/>
      <c r="N3" s="1079"/>
      <c r="O3" s="1078" t="s">
        <v>194</v>
      </c>
      <c r="P3" s="1079"/>
      <c r="Q3" s="1079"/>
      <c r="R3" s="1109" t="s">
        <v>195</v>
      </c>
      <c r="S3" s="1079"/>
      <c r="T3" s="1110"/>
    </row>
    <row r="4" spans="1:20" ht="18.75" customHeight="1" x14ac:dyDescent="0.25">
      <c r="A4" s="1088"/>
      <c r="B4" s="534" t="s">
        <v>16</v>
      </c>
      <c r="C4" s="531" t="s">
        <v>16</v>
      </c>
      <c r="D4" s="532" t="s">
        <v>212</v>
      </c>
      <c r="E4" s="532" t="s">
        <v>213</v>
      </c>
      <c r="F4" s="535" t="s">
        <v>16</v>
      </c>
      <c r="G4" s="532" t="s">
        <v>17</v>
      </c>
      <c r="H4" s="533" t="s">
        <v>18</v>
      </c>
      <c r="I4" s="531" t="s">
        <v>16</v>
      </c>
      <c r="J4" s="532" t="s">
        <v>17</v>
      </c>
      <c r="K4" s="536" t="s">
        <v>18</v>
      </c>
      <c r="L4" s="535" t="s">
        <v>16</v>
      </c>
      <c r="M4" s="532" t="s">
        <v>17</v>
      </c>
      <c r="N4" s="532" t="s">
        <v>18</v>
      </c>
      <c r="O4" s="531" t="s">
        <v>16</v>
      </c>
      <c r="P4" s="532" t="s">
        <v>17</v>
      </c>
      <c r="Q4" s="532" t="s">
        <v>18</v>
      </c>
      <c r="R4" s="535" t="s">
        <v>16</v>
      </c>
      <c r="S4" s="532" t="s">
        <v>17</v>
      </c>
      <c r="T4" s="536" t="s">
        <v>18</v>
      </c>
    </row>
    <row r="5" spans="1:20" x14ac:dyDescent="0.25">
      <c r="A5" s="228">
        <v>2016</v>
      </c>
      <c r="B5" s="693"/>
      <c r="C5" s="644"/>
      <c r="D5" s="645"/>
      <c r="E5" s="645"/>
      <c r="F5" s="969"/>
      <c r="G5" s="645"/>
      <c r="H5" s="959"/>
      <c r="I5" s="632"/>
      <c r="J5" s="645"/>
      <c r="K5" s="970"/>
      <c r="L5" s="969"/>
      <c r="M5" s="645"/>
      <c r="N5" s="650"/>
      <c r="O5" s="632"/>
      <c r="P5" s="645"/>
      <c r="Q5" s="650"/>
      <c r="R5" s="969"/>
      <c r="S5" s="645"/>
      <c r="T5" s="970"/>
    </row>
    <row r="6" spans="1:20" x14ac:dyDescent="0.25">
      <c r="A6" s="303">
        <v>2017</v>
      </c>
      <c r="B6" s="635">
        <v>3</v>
      </c>
      <c r="C6" s="634">
        <v>11</v>
      </c>
      <c r="D6" s="646">
        <v>8</v>
      </c>
      <c r="E6" s="646">
        <v>3</v>
      </c>
      <c r="F6" s="971">
        <v>431</v>
      </c>
      <c r="G6" s="646">
        <v>221</v>
      </c>
      <c r="H6" s="972">
        <v>210</v>
      </c>
      <c r="I6" s="973">
        <v>45.2</v>
      </c>
      <c r="J6" s="646">
        <v>47.1</v>
      </c>
      <c r="K6" s="974">
        <v>43.3</v>
      </c>
      <c r="L6" s="971">
        <v>757</v>
      </c>
      <c r="M6" s="646">
        <v>362</v>
      </c>
      <c r="N6" s="651">
        <v>395</v>
      </c>
      <c r="O6" s="973">
        <v>97.1</v>
      </c>
      <c r="P6" s="646">
        <v>90</v>
      </c>
      <c r="Q6" s="651">
        <v>104.6</v>
      </c>
      <c r="R6" s="971">
        <v>348</v>
      </c>
      <c r="S6" s="646">
        <v>181</v>
      </c>
      <c r="T6" s="974">
        <v>167</v>
      </c>
    </row>
    <row r="7" spans="1:20" x14ac:dyDescent="0.25">
      <c r="A7" s="229">
        <v>2018</v>
      </c>
      <c r="B7" s="635">
        <v>3</v>
      </c>
      <c r="C7" s="634">
        <v>11</v>
      </c>
      <c r="D7" s="646">
        <v>8</v>
      </c>
      <c r="E7" s="646">
        <v>3</v>
      </c>
      <c r="F7" s="971">
        <v>498</v>
      </c>
      <c r="G7" s="646">
        <v>248</v>
      </c>
      <c r="H7" s="972">
        <v>250</v>
      </c>
      <c r="I7" s="973">
        <v>53.7</v>
      </c>
      <c r="J7" s="646">
        <v>53.6</v>
      </c>
      <c r="K7" s="974">
        <v>53.9</v>
      </c>
      <c r="L7" s="971">
        <v>753</v>
      </c>
      <c r="M7" s="646">
        <v>352</v>
      </c>
      <c r="N7" s="651">
        <v>401</v>
      </c>
      <c r="O7" s="973">
        <v>95.4</v>
      </c>
      <c r="P7" s="646">
        <v>90.1</v>
      </c>
      <c r="Q7" s="651">
        <v>100.6</v>
      </c>
      <c r="R7" s="971">
        <v>323</v>
      </c>
      <c r="S7" s="646">
        <v>165</v>
      </c>
      <c r="T7" s="974">
        <v>158</v>
      </c>
    </row>
    <row r="8" spans="1:20" x14ac:dyDescent="0.25">
      <c r="A8" s="230">
        <v>2019</v>
      </c>
      <c r="B8" s="652">
        <v>3</v>
      </c>
      <c r="C8" s="975">
        <v>11</v>
      </c>
      <c r="D8" s="976">
        <v>8</v>
      </c>
      <c r="E8" s="976">
        <v>3</v>
      </c>
      <c r="F8" s="977">
        <v>474</v>
      </c>
      <c r="G8" s="976">
        <v>234</v>
      </c>
      <c r="H8" s="965">
        <v>240</v>
      </c>
      <c r="I8" s="805">
        <v>53.1</v>
      </c>
      <c r="J8" s="976">
        <v>51.9</v>
      </c>
      <c r="K8" s="978">
        <v>54.3</v>
      </c>
      <c r="L8" s="977">
        <v>744</v>
      </c>
      <c r="M8" s="976">
        <v>389</v>
      </c>
      <c r="N8" s="733">
        <v>355</v>
      </c>
      <c r="O8" s="805">
        <v>91.6</v>
      </c>
      <c r="P8" s="976">
        <v>98.2</v>
      </c>
      <c r="Q8" s="733">
        <v>85.3</v>
      </c>
      <c r="R8" s="977">
        <v>300</v>
      </c>
      <c r="S8" s="976">
        <v>156</v>
      </c>
      <c r="T8" s="978">
        <v>144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2.285156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64"/>
      <c r="B1" s="264"/>
      <c r="C1" s="264"/>
      <c r="D1" s="264"/>
      <c r="E1" s="264"/>
      <c r="F1" s="264"/>
      <c r="G1" s="264"/>
      <c r="H1" s="264"/>
      <c r="I1" s="264"/>
      <c r="J1" s="264"/>
    </row>
    <row r="2" spans="1:10" x14ac:dyDescent="0.25">
      <c r="A2" s="264"/>
      <c r="B2" s="264"/>
      <c r="C2" s="264"/>
      <c r="D2" s="264"/>
      <c r="E2" s="264"/>
      <c r="F2" s="264"/>
      <c r="G2" s="264"/>
      <c r="H2" s="264"/>
      <c r="I2" s="264"/>
      <c r="J2" s="264"/>
    </row>
    <row r="3" spans="1:10" ht="15.75" x14ac:dyDescent="0.25">
      <c r="A3" s="270" t="s">
        <v>2</v>
      </c>
      <c r="B3" s="270" t="s">
        <v>3</v>
      </c>
      <c r="C3" s="270" t="s">
        <v>4</v>
      </c>
      <c r="D3" s="264"/>
      <c r="E3" s="264"/>
      <c r="F3" s="264"/>
      <c r="G3" s="264"/>
      <c r="H3" s="264"/>
      <c r="I3" s="264"/>
      <c r="J3" s="264"/>
    </row>
    <row r="4" spans="1:10" x14ac:dyDescent="0.25">
      <c r="A4" s="120" t="s">
        <v>941</v>
      </c>
      <c r="B4" s="55">
        <v>4</v>
      </c>
      <c r="C4" s="55">
        <v>2019</v>
      </c>
      <c r="D4" s="279" t="s">
        <v>5</v>
      </c>
      <c r="E4" s="264"/>
      <c r="F4" s="264"/>
      <c r="G4" s="264"/>
      <c r="H4" s="264"/>
      <c r="I4" s="264"/>
      <c r="J4" s="264"/>
    </row>
    <row r="5" spans="1:10" x14ac:dyDescent="0.25">
      <c r="A5" s="128" t="s">
        <v>942</v>
      </c>
      <c r="B5" s="58">
        <v>1</v>
      </c>
      <c r="C5" s="58">
        <v>2019</v>
      </c>
      <c r="D5" s="280" t="s">
        <v>5</v>
      </c>
      <c r="E5" s="264"/>
      <c r="F5" s="264"/>
      <c r="G5" s="264"/>
      <c r="H5" s="264"/>
      <c r="I5" s="264"/>
      <c r="J5" s="264"/>
    </row>
    <row r="6" spans="1:10" x14ac:dyDescent="0.25">
      <c r="A6" s="128" t="s">
        <v>943</v>
      </c>
      <c r="B6" s="76"/>
      <c r="C6" s="76"/>
      <c r="D6" s="280"/>
      <c r="E6" s="264"/>
      <c r="F6" s="264"/>
      <c r="G6" s="264"/>
      <c r="H6" s="264"/>
      <c r="I6" s="264"/>
      <c r="J6" s="264"/>
    </row>
    <row r="7" spans="1:10" x14ac:dyDescent="0.25">
      <c r="A7" s="50" t="s">
        <v>239</v>
      </c>
      <c r="B7" s="595">
        <v>1154</v>
      </c>
      <c r="C7" s="595">
        <v>2019</v>
      </c>
      <c r="D7" s="282" t="s">
        <v>5</v>
      </c>
      <c r="E7" s="264"/>
      <c r="F7" s="264"/>
      <c r="G7" s="264"/>
      <c r="H7" s="264"/>
      <c r="I7" s="264"/>
      <c r="J7" s="264"/>
    </row>
    <row r="8" spans="1:10" x14ac:dyDescent="0.25">
      <c r="A8" s="50" t="s">
        <v>240</v>
      </c>
      <c r="B8" s="595">
        <v>1086</v>
      </c>
      <c r="C8" s="595">
        <v>2019</v>
      </c>
      <c r="D8" s="282" t="s">
        <v>5</v>
      </c>
      <c r="E8" s="264"/>
      <c r="F8" s="264"/>
      <c r="G8" s="264"/>
      <c r="H8" s="264"/>
      <c r="I8" s="264"/>
      <c r="J8" s="264"/>
    </row>
    <row r="9" spans="1:10" x14ac:dyDescent="0.25">
      <c r="A9" s="128" t="s">
        <v>944</v>
      </c>
      <c r="B9" s="76"/>
      <c r="C9" s="76"/>
      <c r="D9" s="280"/>
      <c r="E9" s="264"/>
      <c r="F9" s="264"/>
      <c r="G9" s="264"/>
      <c r="H9" s="264"/>
      <c r="I9" s="264"/>
      <c r="J9" s="264"/>
    </row>
    <row r="10" spans="1:10" x14ac:dyDescent="0.25">
      <c r="A10" s="50" t="s">
        <v>239</v>
      </c>
      <c r="B10" s="595">
        <v>114</v>
      </c>
      <c r="C10" s="595">
        <v>2019</v>
      </c>
      <c r="D10" s="282" t="s">
        <v>5</v>
      </c>
      <c r="E10" s="264"/>
      <c r="F10" s="264"/>
      <c r="G10" s="264"/>
      <c r="H10" s="264"/>
      <c r="I10" s="264"/>
      <c r="J10" s="264"/>
    </row>
    <row r="11" spans="1:10" x14ac:dyDescent="0.25">
      <c r="A11" s="50" t="s">
        <v>240</v>
      </c>
      <c r="B11" s="595">
        <v>101</v>
      </c>
      <c r="C11" s="595">
        <v>2019</v>
      </c>
      <c r="D11" s="282" t="s">
        <v>5</v>
      </c>
      <c r="E11" s="264"/>
      <c r="F11" s="264"/>
      <c r="G11" s="264"/>
      <c r="H11" s="264"/>
      <c r="I11" s="264"/>
      <c r="J11" s="264"/>
    </row>
    <row r="12" spans="1:10" x14ac:dyDescent="0.25">
      <c r="A12" s="505" t="s">
        <v>1030</v>
      </c>
      <c r="B12" s="58">
        <v>90.6</v>
      </c>
      <c r="C12" s="58">
        <v>2019</v>
      </c>
      <c r="D12" s="280" t="s">
        <v>5</v>
      </c>
      <c r="E12" s="264"/>
      <c r="F12" s="264"/>
      <c r="G12" s="264"/>
      <c r="H12" s="264"/>
      <c r="I12" s="264"/>
      <c r="J12" s="264"/>
    </row>
    <row r="13" spans="1:10" x14ac:dyDescent="0.25">
      <c r="A13" s="128" t="s">
        <v>945</v>
      </c>
      <c r="B13" s="58">
        <v>294</v>
      </c>
      <c r="C13" s="58">
        <v>2019</v>
      </c>
      <c r="D13" s="280" t="s">
        <v>5</v>
      </c>
      <c r="E13" s="264"/>
      <c r="F13" s="264"/>
      <c r="G13" s="264"/>
      <c r="H13" s="264"/>
      <c r="I13" s="264"/>
      <c r="J13" s="264"/>
    </row>
    <row r="14" spans="1:10" x14ac:dyDescent="0.25">
      <c r="A14" s="128" t="s">
        <v>946</v>
      </c>
      <c r="B14" s="58">
        <v>86.2</v>
      </c>
      <c r="C14" s="58">
        <v>2019</v>
      </c>
      <c r="D14" s="280" t="s">
        <v>5</v>
      </c>
      <c r="E14" s="264"/>
      <c r="F14" s="264"/>
      <c r="G14" s="264"/>
      <c r="H14" s="264"/>
      <c r="I14" s="264"/>
      <c r="J14" s="264"/>
    </row>
    <row r="15" spans="1:10" x14ac:dyDescent="0.25">
      <c r="A15" s="505" t="s">
        <v>1322</v>
      </c>
      <c r="B15" s="58">
        <v>0.8</v>
      </c>
      <c r="C15" s="58">
        <v>2019</v>
      </c>
      <c r="D15" s="280" t="s">
        <v>5</v>
      </c>
      <c r="E15" s="264"/>
      <c r="F15" s="264"/>
      <c r="G15" s="264"/>
      <c r="H15" s="264"/>
      <c r="I15" s="264"/>
      <c r="J15" s="264"/>
    </row>
    <row r="16" spans="1:10" x14ac:dyDescent="0.25">
      <c r="A16" s="128" t="s">
        <v>1652</v>
      </c>
      <c r="B16" s="58">
        <v>0</v>
      </c>
      <c r="C16" s="58">
        <v>2019</v>
      </c>
      <c r="D16" s="280" t="s">
        <v>5</v>
      </c>
      <c r="E16" s="264"/>
      <c r="F16" s="264"/>
      <c r="G16" s="264"/>
      <c r="H16" s="264"/>
      <c r="I16" s="264"/>
      <c r="J16" s="264"/>
    </row>
    <row r="17" spans="1:10" x14ac:dyDescent="0.25">
      <c r="A17" s="373" t="s">
        <v>485</v>
      </c>
      <c r="B17" s="61">
        <v>0</v>
      </c>
      <c r="C17" s="61">
        <v>2019</v>
      </c>
      <c r="D17" s="281" t="s">
        <v>5</v>
      </c>
      <c r="E17" s="264"/>
      <c r="F17" s="264"/>
      <c r="G17" s="264"/>
      <c r="H17" s="264"/>
      <c r="I17" s="264"/>
      <c r="J17" s="264"/>
    </row>
    <row r="18" spans="1:10" x14ac:dyDescent="0.25">
      <c r="D18" s="264"/>
      <c r="E18" s="264"/>
      <c r="F18" s="264"/>
      <c r="G18" s="264"/>
      <c r="H18" s="264"/>
      <c r="I18" s="264"/>
      <c r="J18" s="264"/>
    </row>
    <row r="19" spans="1:10" x14ac:dyDescent="0.25">
      <c r="A19" s="264"/>
      <c r="D19" s="264"/>
      <c r="E19" s="264"/>
      <c r="F19" s="264"/>
      <c r="G19" s="264"/>
      <c r="H19" s="264"/>
      <c r="I19" s="264"/>
      <c r="J19" s="264"/>
    </row>
    <row r="20" spans="1:10" x14ac:dyDescent="0.25">
      <c r="A20" s="787"/>
      <c r="B20" s="264" t="s">
        <v>266</v>
      </c>
      <c r="C20" s="264" t="s">
        <v>1619</v>
      </c>
      <c r="D20" s="41" t="s">
        <v>509</v>
      </c>
      <c r="E20" s="820" t="s">
        <v>2410</v>
      </c>
      <c r="F20" s="264"/>
      <c r="G20" s="264"/>
      <c r="H20" s="264"/>
      <c r="I20" s="786"/>
      <c r="J20" s="786"/>
    </row>
    <row r="21" spans="1:10" ht="30" x14ac:dyDescent="0.25">
      <c r="A21" s="792" t="s">
        <v>1620</v>
      </c>
      <c r="B21" s="790">
        <f>B7/(B7+B10)*100</f>
        <v>91.00946372239747</v>
      </c>
      <c r="C21" s="790">
        <f>B10/(B7+B10)*100</f>
        <v>8.9905362776025228</v>
      </c>
      <c r="D21" s="264"/>
      <c r="E21" s="264"/>
      <c r="F21" s="264"/>
      <c r="G21" s="264"/>
      <c r="H21" s="264"/>
      <c r="I21" s="786"/>
      <c r="J21" s="786"/>
    </row>
    <row r="22" spans="1:10" ht="30" x14ac:dyDescent="0.25">
      <c r="A22" s="792" t="s">
        <v>1621</v>
      </c>
      <c r="B22" s="790">
        <f>B8/(B8+B11)*100</f>
        <v>91.491154170176912</v>
      </c>
      <c r="C22" s="790">
        <f>B11/(B8+B11)*100</f>
        <v>8.508845829823084</v>
      </c>
      <c r="D22" s="264"/>
      <c r="E22" s="264"/>
      <c r="F22" s="264"/>
      <c r="G22" s="264"/>
      <c r="H22" s="264"/>
      <c r="I22" s="264"/>
      <c r="J22" s="264"/>
    </row>
    <row r="23" spans="1:10" x14ac:dyDescent="0.25">
      <c r="A23" s="789"/>
      <c r="B23" s="264"/>
      <c r="D23" s="264"/>
      <c r="E23" s="264"/>
      <c r="F23" s="264"/>
      <c r="G23" s="264"/>
      <c r="H23" s="264"/>
      <c r="I23" s="264"/>
      <c r="J23" s="264"/>
    </row>
    <row r="24" spans="1:10" x14ac:dyDescent="0.25">
      <c r="A24" s="264"/>
      <c r="D24" s="264"/>
      <c r="E24" s="264"/>
      <c r="F24" s="264"/>
      <c r="G24" s="264"/>
      <c r="H24" s="264"/>
      <c r="I24" s="264"/>
      <c r="J24" s="264"/>
    </row>
    <row r="25" spans="1:10" x14ac:dyDescent="0.25">
      <c r="A25" s="264"/>
      <c r="B25" s="29" t="s">
        <v>527</v>
      </c>
      <c r="C25" s="29" t="s">
        <v>528</v>
      </c>
      <c r="D25" s="791" t="s">
        <v>508</v>
      </c>
    </row>
    <row r="26" spans="1:10" ht="24.75" x14ac:dyDescent="0.25">
      <c r="A26" s="793" t="s">
        <v>1622</v>
      </c>
      <c r="B26" s="790">
        <f>B21</f>
        <v>91.00946372239747</v>
      </c>
      <c r="C26" s="790">
        <f>C21</f>
        <v>8.9905362776025228</v>
      </c>
    </row>
    <row r="27" spans="1:10" ht="24.75" x14ac:dyDescent="0.25">
      <c r="A27" s="793" t="s">
        <v>1623</v>
      </c>
      <c r="B27" s="790">
        <f>B22</f>
        <v>91.491154170176912</v>
      </c>
      <c r="C27" s="790">
        <f>C22</f>
        <v>8.508845829823084</v>
      </c>
    </row>
    <row r="28" spans="1:10" x14ac:dyDescent="0.25">
      <c r="A28" s="788"/>
      <c r="B28" s="264"/>
    </row>
    <row r="29" spans="1:10" x14ac:dyDescent="0.25">
      <c r="A29" s="789"/>
      <c r="B29" s="264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4.4257812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64"/>
    </row>
    <row r="2" spans="1:16" ht="15" customHeight="1" x14ac:dyDescent="0.25">
      <c r="B2" s="264"/>
      <c r="G2" s="1112" t="s">
        <v>1055</v>
      </c>
      <c r="H2" s="1112"/>
      <c r="I2" s="1112"/>
      <c r="J2" s="1112" t="s">
        <v>1056</v>
      </c>
      <c r="K2" s="1112"/>
      <c r="L2" s="1112"/>
      <c r="M2" s="1112" t="s">
        <v>1057</v>
      </c>
      <c r="N2" s="1112"/>
      <c r="O2" s="1112" t="s">
        <v>1060</v>
      </c>
      <c r="P2" s="1112"/>
    </row>
    <row r="3" spans="1:16" ht="18.75" x14ac:dyDescent="0.3">
      <c r="A3" s="696" t="s">
        <v>2401</v>
      </c>
      <c r="E3" s="44"/>
      <c r="F3" s="48"/>
      <c r="G3" s="1113"/>
      <c r="H3" s="1113"/>
      <c r="I3" s="1113"/>
      <c r="J3" s="1113"/>
      <c r="K3" s="1113"/>
      <c r="L3" s="1113"/>
      <c r="M3" s="1113"/>
      <c r="N3" s="1113"/>
      <c r="O3" s="1113"/>
      <c r="P3" s="1113"/>
    </row>
    <row r="4" spans="1:16" x14ac:dyDescent="0.25">
      <c r="A4" s="112"/>
      <c r="B4" s="288" t="s">
        <v>217</v>
      </c>
      <c r="C4" s="289" t="s">
        <v>218</v>
      </c>
      <c r="D4" s="78"/>
      <c r="E4" s="28"/>
      <c r="F4" s="48"/>
      <c r="G4" s="513" t="s">
        <v>16</v>
      </c>
      <c r="H4" s="514" t="s">
        <v>1053</v>
      </c>
      <c r="I4" s="515" t="s">
        <v>1054</v>
      </c>
      <c r="J4" s="512" t="s">
        <v>16</v>
      </c>
      <c r="K4" s="511" t="s">
        <v>1053</v>
      </c>
      <c r="L4" s="511" t="s">
        <v>1054</v>
      </c>
      <c r="M4" s="512" t="s">
        <v>1058</v>
      </c>
      <c r="N4" s="511" t="s">
        <v>1059</v>
      </c>
      <c r="O4" s="512" t="s">
        <v>1058</v>
      </c>
      <c r="P4" s="530" t="s">
        <v>1059</v>
      </c>
    </row>
    <row r="5" spans="1:16" x14ac:dyDescent="0.25">
      <c r="A5" s="506" t="s">
        <v>266</v>
      </c>
      <c r="B5" s="979">
        <v>3</v>
      </c>
      <c r="C5" s="980">
        <v>1</v>
      </c>
      <c r="D5" s="123" t="s">
        <v>5</v>
      </c>
      <c r="E5" s="222"/>
      <c r="F5" s="127">
        <v>2017</v>
      </c>
      <c r="G5" s="70">
        <v>5</v>
      </c>
      <c r="H5" s="55">
        <v>4</v>
      </c>
      <c r="I5" s="110">
        <v>1</v>
      </c>
      <c r="J5" s="70">
        <v>1</v>
      </c>
      <c r="K5" s="55">
        <v>0</v>
      </c>
      <c r="L5" s="110">
        <v>1</v>
      </c>
      <c r="M5" s="70">
        <v>1083</v>
      </c>
      <c r="N5" s="55">
        <v>1193</v>
      </c>
      <c r="O5" s="70">
        <v>107</v>
      </c>
      <c r="P5" s="110">
        <v>81</v>
      </c>
    </row>
    <row r="6" spans="1:16" x14ac:dyDescent="0.25">
      <c r="A6" s="507" t="s">
        <v>267</v>
      </c>
      <c r="B6" s="981">
        <v>0</v>
      </c>
      <c r="C6" s="982">
        <v>1</v>
      </c>
      <c r="D6" s="125" t="s">
        <v>5</v>
      </c>
      <c r="E6" s="265"/>
      <c r="F6" s="127">
        <v>2018</v>
      </c>
      <c r="G6" s="223">
        <v>5</v>
      </c>
      <c r="H6" s="58">
        <v>4</v>
      </c>
      <c r="I6" s="171">
        <v>1</v>
      </c>
      <c r="J6" s="223">
        <v>1</v>
      </c>
      <c r="K6" s="58">
        <v>0</v>
      </c>
      <c r="L6" s="171">
        <v>1</v>
      </c>
      <c r="M6" s="223">
        <v>1121</v>
      </c>
      <c r="N6" s="58">
        <v>1111</v>
      </c>
      <c r="O6" s="223">
        <v>106</v>
      </c>
      <c r="P6" s="171">
        <v>94</v>
      </c>
    </row>
    <row r="7" spans="1:16" x14ac:dyDescent="0.25">
      <c r="A7" s="264"/>
      <c r="B7" s="264"/>
      <c r="C7" s="264"/>
      <c r="D7" s="264"/>
      <c r="E7" s="44"/>
      <c r="F7" s="127">
        <v>2019</v>
      </c>
      <c r="G7" s="983">
        <v>4</v>
      </c>
      <c r="H7" s="94">
        <v>3</v>
      </c>
      <c r="I7" s="180">
        <v>1</v>
      </c>
      <c r="J7" s="178">
        <v>1</v>
      </c>
      <c r="K7" s="94">
        <v>0</v>
      </c>
      <c r="L7" s="180">
        <v>1</v>
      </c>
      <c r="M7" s="178">
        <v>1154</v>
      </c>
      <c r="N7" s="94">
        <v>1086</v>
      </c>
      <c r="O7" s="178">
        <v>114</v>
      </c>
      <c r="P7" s="180">
        <v>101</v>
      </c>
    </row>
    <row r="8" spans="1:16" x14ac:dyDescent="0.25">
      <c r="A8" s="264"/>
      <c r="B8" s="264"/>
      <c r="C8" s="264"/>
      <c r="D8" s="264"/>
      <c r="E8" s="21"/>
      <c r="F8" s="222"/>
      <c r="G8" s="628"/>
      <c r="H8" s="175"/>
      <c r="I8" s="175"/>
      <c r="J8" s="175"/>
      <c r="K8" s="175"/>
      <c r="L8" s="175"/>
      <c r="M8" s="175"/>
      <c r="N8" s="175"/>
      <c r="O8" s="175"/>
      <c r="P8" s="175"/>
    </row>
    <row r="9" spans="1:16" ht="18.75" x14ac:dyDescent="0.3">
      <c r="A9" s="696" t="s">
        <v>2402</v>
      </c>
      <c r="E9" s="21"/>
      <c r="F9" s="222"/>
      <c r="G9" s="629"/>
      <c r="H9" s="222"/>
      <c r="I9" s="222"/>
      <c r="J9" s="222"/>
      <c r="K9" s="222"/>
      <c r="L9" s="222"/>
      <c r="M9" s="222"/>
      <c r="N9" s="222"/>
      <c r="O9" s="222"/>
      <c r="P9" s="222"/>
    </row>
    <row r="10" spans="1:16" x14ac:dyDescent="0.25">
      <c r="A10" s="112"/>
      <c r="B10" s="288" t="s">
        <v>516</v>
      </c>
      <c r="C10" s="289" t="s">
        <v>517</v>
      </c>
      <c r="D10" s="78"/>
      <c r="F10" s="222"/>
      <c r="G10" s="629"/>
      <c r="H10" s="222"/>
      <c r="I10" s="222"/>
      <c r="J10" s="222"/>
      <c r="K10" s="222"/>
      <c r="L10" s="222"/>
      <c r="M10" s="222"/>
      <c r="N10" s="222"/>
      <c r="O10" s="222"/>
      <c r="P10" s="222"/>
    </row>
    <row r="11" spans="1:16" x14ac:dyDescent="0.25">
      <c r="A11" s="478" t="s">
        <v>527</v>
      </c>
      <c r="B11" s="286">
        <f>IF(ISBLANK(B5),"",B5)</f>
        <v>3</v>
      </c>
      <c r="C11" s="168">
        <f>IF(ISBLANK(C5),"",C5)</f>
        <v>1</v>
      </c>
      <c r="D11" s="123" t="s">
        <v>5</v>
      </c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</row>
    <row r="12" spans="1:16" x14ac:dyDescent="0.25">
      <c r="A12" s="479" t="s">
        <v>528</v>
      </c>
      <c r="B12" s="287">
        <f>IF(ISBLANK(B6),"",B6)</f>
        <v>0</v>
      </c>
      <c r="C12" s="169">
        <f>IF(ISBLANK(C6),"",C6)</f>
        <v>1</v>
      </c>
      <c r="D12" s="125" t="s">
        <v>5</v>
      </c>
    </row>
    <row r="14" spans="1:16" x14ac:dyDescent="0.25">
      <c r="G14" s="627"/>
      <c r="H14" s="627"/>
      <c r="I14" s="627"/>
      <c r="J14" s="627"/>
      <c r="K14" s="627"/>
      <c r="L14" s="627"/>
      <c r="M14" s="627"/>
      <c r="N14" s="627"/>
      <c r="O14" s="627"/>
      <c r="P14" s="627"/>
    </row>
    <row r="15" spans="1:16" x14ac:dyDescent="0.25">
      <c r="G15" s="627"/>
      <c r="H15" s="627"/>
      <c r="I15" s="627"/>
      <c r="J15" s="627"/>
      <c r="K15" s="627"/>
      <c r="L15" s="627"/>
      <c r="M15" s="627"/>
      <c r="N15" s="627"/>
      <c r="O15" s="627"/>
      <c r="P15" s="627"/>
    </row>
    <row r="16" spans="1:16" x14ac:dyDescent="0.25">
      <c r="G16" s="627"/>
      <c r="H16" s="627"/>
      <c r="I16" s="627"/>
      <c r="J16" s="627"/>
      <c r="K16" s="627"/>
      <c r="L16" s="627"/>
      <c r="M16" s="627"/>
      <c r="N16" s="627"/>
      <c r="O16" s="627"/>
      <c r="P16" s="627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087" t="s">
        <v>4</v>
      </c>
      <c r="B3" s="1072" t="s">
        <v>1061</v>
      </c>
      <c r="C3" s="1073"/>
      <c r="D3" s="1074"/>
      <c r="E3" s="1072" t="s">
        <v>1652</v>
      </c>
      <c r="F3" s="1073"/>
      <c r="G3" s="1074"/>
      <c r="H3" s="1072" t="s">
        <v>485</v>
      </c>
      <c r="I3" s="1073"/>
      <c r="J3" s="1074"/>
      <c r="K3" s="1072" t="s">
        <v>1062</v>
      </c>
      <c r="L3" s="1073"/>
      <c r="M3" s="1074"/>
      <c r="N3" s="1072" t="s">
        <v>1063</v>
      </c>
      <c r="O3" s="1073"/>
      <c r="P3" s="1074"/>
      <c r="Q3" s="1072" t="s">
        <v>484</v>
      </c>
      <c r="R3" s="1073"/>
      <c r="S3" s="1074"/>
    </row>
    <row r="4" spans="1:19" ht="18.75" customHeight="1" x14ac:dyDescent="0.25">
      <c r="A4" s="1088"/>
      <c r="B4" s="531" t="s">
        <v>16</v>
      </c>
      <c r="C4" s="532" t="s">
        <v>17</v>
      </c>
      <c r="D4" s="533" t="s">
        <v>18</v>
      </c>
      <c r="E4" s="531" t="s">
        <v>16</v>
      </c>
      <c r="F4" s="532" t="s">
        <v>17</v>
      </c>
      <c r="G4" s="533" t="s">
        <v>18</v>
      </c>
      <c r="H4" s="531" t="s">
        <v>16</v>
      </c>
      <c r="I4" s="532" t="s">
        <v>17</v>
      </c>
      <c r="J4" s="533" t="s">
        <v>18</v>
      </c>
      <c r="K4" s="531" t="s">
        <v>16</v>
      </c>
      <c r="L4" s="532" t="s">
        <v>17</v>
      </c>
      <c r="M4" s="533" t="s">
        <v>18</v>
      </c>
      <c r="N4" s="531" t="s">
        <v>16</v>
      </c>
      <c r="O4" s="532" t="s">
        <v>17</v>
      </c>
      <c r="P4" s="533" t="s">
        <v>18</v>
      </c>
      <c r="Q4" s="531" t="s">
        <v>16</v>
      </c>
      <c r="R4" s="532" t="s">
        <v>17</v>
      </c>
      <c r="S4" s="533" t="s">
        <v>18</v>
      </c>
    </row>
    <row r="5" spans="1:19" x14ac:dyDescent="0.25">
      <c r="A5" s="228">
        <v>2016</v>
      </c>
      <c r="B5" s="644"/>
      <c r="C5" s="645"/>
      <c r="D5" s="959"/>
      <c r="E5" s="644"/>
      <c r="F5" s="645"/>
      <c r="G5" s="959"/>
      <c r="H5" s="644"/>
      <c r="I5" s="645"/>
      <c r="J5" s="959"/>
      <c r="K5" s="644"/>
      <c r="L5" s="645"/>
      <c r="M5" s="959"/>
      <c r="N5" s="644"/>
      <c r="O5" s="645"/>
      <c r="P5" s="959"/>
      <c r="Q5" s="644"/>
      <c r="R5" s="645"/>
      <c r="S5" s="959"/>
    </row>
    <row r="6" spans="1:19" x14ac:dyDescent="0.25">
      <c r="A6" s="303">
        <v>2017</v>
      </c>
      <c r="B6" s="476">
        <v>93.8</v>
      </c>
      <c r="C6" s="477">
        <v>93</v>
      </c>
      <c r="D6" s="962">
        <v>94.5</v>
      </c>
      <c r="E6" s="476">
        <v>0</v>
      </c>
      <c r="F6" s="477">
        <v>0</v>
      </c>
      <c r="G6" s="962">
        <v>0</v>
      </c>
      <c r="H6" s="476">
        <v>0</v>
      </c>
      <c r="I6" s="477">
        <v>0</v>
      </c>
      <c r="J6" s="962">
        <v>0</v>
      </c>
      <c r="K6" s="476">
        <v>276</v>
      </c>
      <c r="L6" s="477">
        <v>150</v>
      </c>
      <c r="M6" s="962">
        <v>126</v>
      </c>
      <c r="N6" s="476">
        <v>80.2</v>
      </c>
      <c r="O6" s="477">
        <v>81.099999999999994</v>
      </c>
      <c r="P6" s="962">
        <v>79.3</v>
      </c>
      <c r="Q6" s="476">
        <v>0.3</v>
      </c>
      <c r="R6" s="477">
        <v>0.1</v>
      </c>
      <c r="S6" s="962">
        <v>0.4</v>
      </c>
    </row>
    <row r="7" spans="1:19" x14ac:dyDescent="0.25">
      <c r="A7" s="229">
        <v>2018</v>
      </c>
      <c r="B7" s="634">
        <v>91.9</v>
      </c>
      <c r="C7" s="646">
        <v>92.7</v>
      </c>
      <c r="D7" s="972">
        <v>91</v>
      </c>
      <c r="E7" s="634">
        <v>0</v>
      </c>
      <c r="F7" s="646">
        <v>0</v>
      </c>
      <c r="G7" s="972">
        <v>0</v>
      </c>
      <c r="H7" s="634">
        <v>0</v>
      </c>
      <c r="I7" s="646">
        <v>0</v>
      </c>
      <c r="J7" s="972">
        <v>0</v>
      </c>
      <c r="K7" s="634">
        <v>349</v>
      </c>
      <c r="L7" s="646">
        <v>177</v>
      </c>
      <c r="M7" s="972">
        <v>172</v>
      </c>
      <c r="N7" s="634">
        <v>103.6</v>
      </c>
      <c r="O7" s="646">
        <v>106</v>
      </c>
      <c r="P7" s="972">
        <v>101.2</v>
      </c>
      <c r="Q7" s="634">
        <v>0.6</v>
      </c>
      <c r="R7" s="646">
        <v>0.3</v>
      </c>
      <c r="S7" s="972">
        <v>0.9</v>
      </c>
    </row>
    <row r="8" spans="1:19" x14ac:dyDescent="0.25">
      <c r="A8" s="230">
        <v>2019</v>
      </c>
      <c r="B8" s="975">
        <v>90.6</v>
      </c>
      <c r="C8" s="976">
        <v>89.5</v>
      </c>
      <c r="D8" s="965">
        <v>91.8</v>
      </c>
      <c r="E8" s="975">
        <v>0</v>
      </c>
      <c r="F8" s="976">
        <v>0</v>
      </c>
      <c r="G8" s="965">
        <v>0</v>
      </c>
      <c r="H8" s="975">
        <v>0</v>
      </c>
      <c r="I8" s="976">
        <v>0</v>
      </c>
      <c r="J8" s="965">
        <v>0</v>
      </c>
      <c r="K8" s="975">
        <v>294</v>
      </c>
      <c r="L8" s="976">
        <v>156</v>
      </c>
      <c r="M8" s="965">
        <v>138</v>
      </c>
      <c r="N8" s="975">
        <v>86.2</v>
      </c>
      <c r="O8" s="976">
        <v>94.6</v>
      </c>
      <c r="P8" s="965">
        <v>78.400000000000006</v>
      </c>
      <c r="Q8" s="975">
        <v>0.8</v>
      </c>
      <c r="R8" s="976">
        <v>1.6</v>
      </c>
      <c r="S8" s="965">
        <v>0</v>
      </c>
    </row>
    <row r="9" spans="1:19" x14ac:dyDescent="0.25">
      <c r="A9" s="222"/>
      <c r="B9" s="383"/>
      <c r="C9" s="383"/>
      <c r="D9" s="222"/>
      <c r="E9" s="383"/>
      <c r="F9" s="383"/>
      <c r="G9" s="222"/>
      <c r="H9" s="383"/>
      <c r="I9" s="383"/>
      <c r="J9" s="222"/>
      <c r="K9" s="383"/>
      <c r="L9" s="383"/>
      <c r="M9" s="222"/>
      <c r="N9" s="383"/>
      <c r="O9" s="383"/>
      <c r="P9" s="222"/>
      <c r="Q9" s="383"/>
      <c r="R9" s="383"/>
      <c r="S9" s="222"/>
    </row>
    <row r="10" spans="1:19" x14ac:dyDescent="0.25">
      <c r="A10" s="222"/>
      <c r="B10" s="383"/>
      <c r="C10" s="383"/>
      <c r="D10" s="222"/>
      <c r="E10" s="383"/>
      <c r="F10" s="383"/>
      <c r="G10" s="222"/>
      <c r="H10" s="383"/>
      <c r="I10" s="383"/>
      <c r="J10" s="222"/>
      <c r="K10" s="383"/>
      <c r="L10" s="383"/>
      <c r="M10" s="222"/>
      <c r="N10" s="383"/>
      <c r="O10" s="383"/>
      <c r="P10" s="222"/>
      <c r="Q10" s="383"/>
      <c r="R10" s="383"/>
      <c r="S10" s="222"/>
    </row>
    <row r="11" spans="1:19" x14ac:dyDescent="0.25">
      <c r="A11" s="222"/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workbookViewId="0"/>
  </sheetViews>
  <sheetFormatPr defaultRowHeight="15" x14ac:dyDescent="0.25"/>
  <cols>
    <col min="1" max="1" width="88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64"/>
      <c r="C1" s="264"/>
      <c r="D1" s="264"/>
      <c r="E1" s="264"/>
      <c r="F1" s="264"/>
      <c r="G1" s="264"/>
      <c r="H1" s="264"/>
      <c r="I1" s="264"/>
    </row>
    <row r="2" spans="1:9" x14ac:dyDescent="0.25">
      <c r="B2" s="264"/>
      <c r="C2" s="264"/>
      <c r="D2" s="264"/>
      <c r="E2" s="264"/>
      <c r="F2" s="264"/>
      <c r="G2" s="264"/>
      <c r="H2" s="264"/>
      <c r="I2" s="264"/>
    </row>
    <row r="3" spans="1:9" ht="15.75" x14ac:dyDescent="0.25">
      <c r="A3" s="270" t="s">
        <v>2</v>
      </c>
      <c r="B3" s="270" t="s">
        <v>3</v>
      </c>
      <c r="C3" s="270" t="s">
        <v>4</v>
      </c>
      <c r="D3" s="264"/>
      <c r="E3" s="264"/>
      <c r="F3" s="264"/>
      <c r="G3" s="264"/>
      <c r="H3" s="264"/>
      <c r="I3" s="264"/>
    </row>
    <row r="4" spans="1:9" x14ac:dyDescent="0.25">
      <c r="A4" s="728" t="s">
        <v>937</v>
      </c>
      <c r="B4" s="650">
        <v>0</v>
      </c>
      <c r="C4" s="650">
        <v>2019</v>
      </c>
      <c r="D4" s="279" t="s">
        <v>5</v>
      </c>
      <c r="E4" s="264"/>
      <c r="F4" s="264"/>
      <c r="G4" s="264"/>
      <c r="H4" s="264"/>
      <c r="I4" s="264"/>
    </row>
    <row r="5" spans="1:9" x14ac:dyDescent="0.25">
      <c r="A5" s="729" t="s">
        <v>938</v>
      </c>
      <c r="B5" s="731"/>
      <c r="C5" s="731"/>
      <c r="D5" s="280" t="s">
        <v>5</v>
      </c>
      <c r="E5" s="264"/>
      <c r="F5" s="264"/>
      <c r="G5" s="264"/>
      <c r="H5" s="264"/>
      <c r="I5" s="264"/>
    </row>
    <row r="6" spans="1:9" x14ac:dyDescent="0.25">
      <c r="A6" s="726" t="s">
        <v>939</v>
      </c>
      <c r="B6" s="732"/>
      <c r="C6" s="732"/>
      <c r="D6" s="280" t="s">
        <v>5</v>
      </c>
      <c r="E6" s="264"/>
      <c r="F6" s="264"/>
      <c r="G6" s="264"/>
      <c r="H6" s="264"/>
      <c r="I6" s="264"/>
    </row>
    <row r="7" spans="1:9" x14ac:dyDescent="0.25">
      <c r="A7" s="729" t="s">
        <v>940</v>
      </c>
      <c r="B7" s="731"/>
      <c r="C7" s="731"/>
      <c r="D7" s="280" t="s">
        <v>5</v>
      </c>
      <c r="E7" s="264"/>
      <c r="F7" s="264"/>
      <c r="G7" s="264"/>
      <c r="H7" s="264"/>
      <c r="I7" s="264"/>
    </row>
    <row r="8" spans="1:9" x14ac:dyDescent="0.25">
      <c r="A8" s="726" t="s">
        <v>1313</v>
      </c>
      <c r="B8" s="732"/>
      <c r="C8" s="732"/>
      <c r="D8" s="280" t="s">
        <v>5</v>
      </c>
      <c r="E8" s="264"/>
      <c r="F8" s="264"/>
      <c r="G8" s="264"/>
      <c r="H8" s="264"/>
      <c r="I8" s="264"/>
    </row>
    <row r="9" spans="1:9" x14ac:dyDescent="0.25">
      <c r="A9" s="65" t="s">
        <v>1314</v>
      </c>
      <c r="B9" s="732">
        <v>0</v>
      </c>
      <c r="C9" s="732">
        <v>2019</v>
      </c>
      <c r="D9" s="280" t="s">
        <v>5</v>
      </c>
      <c r="E9" s="264"/>
      <c r="F9" s="264"/>
      <c r="G9" s="264"/>
      <c r="H9" s="264"/>
      <c r="I9" s="264"/>
    </row>
    <row r="10" spans="1:9" x14ac:dyDescent="0.25">
      <c r="A10" s="729" t="s">
        <v>1653</v>
      </c>
      <c r="B10" s="732">
        <v>0</v>
      </c>
      <c r="C10" s="732">
        <v>2019</v>
      </c>
      <c r="D10" s="280" t="s">
        <v>5</v>
      </c>
      <c r="E10" s="264"/>
      <c r="F10" s="264"/>
      <c r="G10" s="264"/>
      <c r="H10" s="264"/>
      <c r="I10" s="264"/>
    </row>
    <row r="11" spans="1:9" x14ac:dyDescent="0.25">
      <c r="A11" s="727"/>
      <c r="B11" s="727"/>
      <c r="C11" s="727"/>
      <c r="D11" s="734"/>
      <c r="E11" s="264"/>
      <c r="F11" s="264"/>
      <c r="G11" s="264"/>
      <c r="H11" s="264"/>
      <c r="I11" s="264"/>
    </row>
    <row r="12" spans="1:9" x14ac:dyDescent="0.25">
      <c r="A12" s="729" t="s">
        <v>1028</v>
      </c>
      <c r="B12" s="732">
        <v>266606</v>
      </c>
      <c r="C12" s="732">
        <v>2018</v>
      </c>
      <c r="D12" s="280" t="s">
        <v>5</v>
      </c>
      <c r="E12" s="264"/>
      <c r="F12" s="264"/>
      <c r="G12" s="264"/>
      <c r="H12" s="264"/>
      <c r="I12" s="264"/>
    </row>
    <row r="13" spans="1:9" x14ac:dyDescent="0.25">
      <c r="A13" s="730" t="s">
        <v>1029</v>
      </c>
      <c r="B13" s="733">
        <v>7807</v>
      </c>
      <c r="C13" s="733">
        <v>2018</v>
      </c>
      <c r="D13" s="281" t="s">
        <v>5</v>
      </c>
      <c r="E13" s="264"/>
      <c r="F13" s="264"/>
      <c r="G13" s="264"/>
      <c r="H13" s="264"/>
      <c r="I13" s="264"/>
    </row>
    <row r="14" spans="1:9" x14ac:dyDescent="0.25">
      <c r="E14" s="264"/>
      <c r="F14" s="264"/>
      <c r="G14" s="264"/>
      <c r="H14" s="264"/>
      <c r="I14" s="264"/>
    </row>
    <row r="15" spans="1:9" x14ac:dyDescent="0.25">
      <c r="E15" s="264"/>
      <c r="F15" s="264"/>
      <c r="G15" s="264"/>
      <c r="H15" s="264"/>
      <c r="I15" s="264"/>
    </row>
    <row r="16" spans="1:9" x14ac:dyDescent="0.25">
      <c r="E16" s="264"/>
      <c r="F16" s="264"/>
      <c r="G16" s="264"/>
      <c r="H16" s="264"/>
      <c r="I16" s="264"/>
    </row>
    <row r="17" spans="5:9" x14ac:dyDescent="0.25">
      <c r="E17" s="264"/>
      <c r="F17" s="264"/>
      <c r="G17" s="264"/>
      <c r="H17" s="264"/>
      <c r="I17" s="264"/>
    </row>
    <row r="18" spans="5:9" x14ac:dyDescent="0.25">
      <c r="E18" s="264"/>
      <c r="F18" s="264"/>
      <c r="G18" s="264"/>
      <c r="H18" s="264"/>
      <c r="I18" s="264"/>
    </row>
    <row r="19" spans="5:9" x14ac:dyDescent="0.25">
      <c r="E19" s="264"/>
      <c r="F19" s="264"/>
      <c r="G19" s="264"/>
      <c r="H19" s="264"/>
      <c r="I19" s="264"/>
    </row>
    <row r="20" spans="5:9" x14ac:dyDescent="0.25">
      <c r="E20" s="264"/>
      <c r="F20" s="264"/>
      <c r="G20" s="264"/>
      <c r="H20" s="264"/>
      <c r="I20" s="264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2403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27" t="s">
        <v>24</v>
      </c>
      <c r="M4" s="52" t="s">
        <v>2405</v>
      </c>
    </row>
    <row r="5" spans="1:17" x14ac:dyDescent="0.25">
      <c r="A5" s="228">
        <v>2017</v>
      </c>
      <c r="B5" s="632">
        <v>0</v>
      </c>
      <c r="C5" s="650">
        <v>0</v>
      </c>
      <c r="D5" s="650">
        <v>0</v>
      </c>
      <c r="E5" s="632">
        <v>0</v>
      </c>
      <c r="F5" s="650">
        <v>0</v>
      </c>
      <c r="G5" s="959">
        <v>0</v>
      </c>
      <c r="H5" s="650">
        <v>0</v>
      </c>
      <c r="I5" s="650">
        <v>0</v>
      </c>
      <c r="J5" s="650">
        <v>0</v>
      </c>
      <c r="K5" s="228">
        <f>SUM(B5,E5,H5)</f>
        <v>0</v>
      </c>
      <c r="M5" s="80"/>
      <c r="N5" s="181" t="s">
        <v>680</v>
      </c>
      <c r="O5" s="83" t="s">
        <v>681</v>
      </c>
      <c r="P5" s="222"/>
      <c r="Q5" s="49" t="s">
        <v>509</v>
      </c>
    </row>
    <row r="6" spans="1:17" x14ac:dyDescent="0.25">
      <c r="A6" s="303">
        <v>2018</v>
      </c>
      <c r="B6" s="634">
        <v>0</v>
      </c>
      <c r="C6" s="646">
        <v>0</v>
      </c>
      <c r="D6" s="968">
        <v>0</v>
      </c>
      <c r="E6" s="634">
        <v>0</v>
      </c>
      <c r="F6" s="646">
        <v>0</v>
      </c>
      <c r="G6" s="968">
        <v>0</v>
      </c>
      <c r="H6" s="634">
        <v>0</v>
      </c>
      <c r="I6" s="646">
        <v>0</v>
      </c>
      <c r="J6" s="646">
        <v>0</v>
      </c>
      <c r="K6" s="229">
        <f>SUM(B6,E6,H6)</f>
        <v>0</v>
      </c>
      <c r="M6" s="105" t="s">
        <v>292</v>
      </c>
      <c r="N6" s="182">
        <f>IF(ISBLANK(J7),"",J7)</f>
        <v>0</v>
      </c>
      <c r="O6" s="80">
        <f>IF(ISBLANK(I7),"",I7)</f>
        <v>0</v>
      </c>
      <c r="P6" s="222"/>
    </row>
    <row r="7" spans="1:17" ht="24.75" x14ac:dyDescent="0.25">
      <c r="A7" s="229">
        <v>2019</v>
      </c>
      <c r="B7" s="634">
        <v>0</v>
      </c>
      <c r="C7" s="646">
        <v>0</v>
      </c>
      <c r="D7" s="968">
        <v>0</v>
      </c>
      <c r="E7" s="634">
        <v>0</v>
      </c>
      <c r="F7" s="646">
        <v>0</v>
      </c>
      <c r="G7" s="968">
        <v>0</v>
      </c>
      <c r="H7" s="634">
        <v>0</v>
      </c>
      <c r="I7" s="646">
        <v>0</v>
      </c>
      <c r="J7" s="646">
        <v>0</v>
      </c>
      <c r="K7" s="229">
        <f>SUM(B7,E7,H7)</f>
        <v>0</v>
      </c>
      <c r="M7" s="106" t="s">
        <v>293</v>
      </c>
      <c r="N7" s="231">
        <f>IF(ISBLANK(G7),"",G7)</f>
        <v>0</v>
      </c>
      <c r="O7" s="107">
        <f>IF(ISBLANK(F7),"",F7)</f>
        <v>0</v>
      </c>
      <c r="P7" s="222"/>
    </row>
    <row r="8" spans="1:17" ht="24.75" x14ac:dyDescent="0.25">
      <c r="A8" s="175"/>
      <c r="B8" s="597"/>
      <c r="C8" s="597"/>
      <c r="D8" s="597"/>
      <c r="E8" s="597"/>
      <c r="F8" s="597"/>
      <c r="G8" s="597"/>
      <c r="H8" s="597"/>
      <c r="I8" s="597"/>
      <c r="J8" s="597"/>
      <c r="K8" s="175"/>
      <c r="M8" s="108" t="s">
        <v>294</v>
      </c>
      <c r="N8" s="181">
        <f>IF(ISBLANK(D7),"",D7)</f>
        <v>0</v>
      </c>
      <c r="O8" s="83">
        <f>IF(ISBLANK(C7),"",C7)</f>
        <v>0</v>
      </c>
      <c r="P8" s="222"/>
    </row>
    <row r="9" spans="1:17" x14ac:dyDescent="0.25">
      <c r="A9" s="222"/>
      <c r="B9" s="383"/>
      <c r="C9" s="383"/>
      <c r="D9" s="383"/>
      <c r="E9" s="383"/>
      <c r="F9" s="383"/>
      <c r="G9" s="383"/>
      <c r="H9" s="383"/>
      <c r="I9" s="383"/>
      <c r="J9" s="383"/>
      <c r="K9" s="222"/>
    </row>
    <row r="10" spans="1:17" x14ac:dyDescent="0.25">
      <c r="A10" s="222"/>
      <c r="B10" s="383"/>
      <c r="C10" s="383"/>
      <c r="D10" s="383"/>
      <c r="E10" s="383"/>
      <c r="F10" s="383"/>
      <c r="G10" s="383"/>
      <c r="H10" s="383"/>
      <c r="I10" s="383"/>
      <c r="J10" s="383"/>
      <c r="K10" s="222"/>
    </row>
    <row r="11" spans="1:17" x14ac:dyDescent="0.25">
      <c r="A11" s="222"/>
      <c r="B11" s="383"/>
      <c r="C11" s="383"/>
      <c r="D11" s="383"/>
      <c r="E11" s="383"/>
      <c r="F11" s="383"/>
      <c r="G11" s="383"/>
      <c r="H11" s="383"/>
      <c r="I11" s="383"/>
      <c r="J11" s="383"/>
      <c r="K11" s="222"/>
      <c r="M11" s="52" t="s">
        <v>2406</v>
      </c>
    </row>
    <row r="12" spans="1:17" x14ac:dyDescent="0.25">
      <c r="M12" s="80"/>
      <c r="N12" s="181" t="s">
        <v>682</v>
      </c>
      <c r="O12" s="83" t="s">
        <v>683</v>
      </c>
      <c r="P12" s="222"/>
      <c r="Q12" s="216" t="s">
        <v>508</v>
      </c>
    </row>
    <row r="13" spans="1:17" x14ac:dyDescent="0.25">
      <c r="M13" s="105" t="s">
        <v>532</v>
      </c>
      <c r="N13" s="182">
        <f>IF(ISBLANK(J7),"",J7)</f>
        <v>0</v>
      </c>
      <c r="O13" s="80">
        <f>IF(ISBLANK(I7),"",I7)</f>
        <v>0</v>
      </c>
      <c r="P13" s="222"/>
    </row>
    <row r="14" spans="1:17" ht="27.75" customHeight="1" x14ac:dyDescent="0.25">
      <c r="M14" s="106" t="s">
        <v>533</v>
      </c>
      <c r="N14" s="231">
        <f>IF(ISBLANK(G7),"",G7)</f>
        <v>0</v>
      </c>
      <c r="O14" s="107">
        <f>IF(ISBLANK(F7),"",F7)</f>
        <v>0</v>
      </c>
      <c r="P14" s="222"/>
    </row>
    <row r="15" spans="1:17" ht="26.25" customHeight="1" x14ac:dyDescent="0.25">
      <c r="M15" s="108" t="s">
        <v>534</v>
      </c>
      <c r="N15" s="181">
        <f>IF(ISBLANK(D7),"",D7)</f>
        <v>0</v>
      </c>
      <c r="O15" s="83">
        <f>IF(ISBLANK(C7),"",C7)</f>
        <v>0</v>
      </c>
      <c r="P15" s="222"/>
    </row>
    <row r="18" spans="1:17" ht="18.75" x14ac:dyDescent="0.3">
      <c r="A18" s="32" t="s">
        <v>2404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27" t="s">
        <v>24</v>
      </c>
      <c r="M20" s="52" t="s">
        <v>2407</v>
      </c>
    </row>
    <row r="21" spans="1:17" x14ac:dyDescent="0.25">
      <c r="A21" s="228">
        <f>A5</f>
        <v>2017</v>
      </c>
      <c r="B21" s="632">
        <v>0</v>
      </c>
      <c r="C21" s="650">
        <v>0</v>
      </c>
      <c r="D21" s="650">
        <v>0</v>
      </c>
      <c r="E21" s="632">
        <v>0</v>
      </c>
      <c r="F21" s="650">
        <v>0</v>
      </c>
      <c r="G21" s="959">
        <v>0</v>
      </c>
      <c r="H21" s="650">
        <v>0</v>
      </c>
      <c r="I21" s="650">
        <v>0</v>
      </c>
      <c r="J21" s="650">
        <v>0</v>
      </c>
      <c r="K21" s="228">
        <f>SUM(B21,E21,H21)</f>
        <v>0</v>
      </c>
      <c r="M21" s="80"/>
      <c r="N21" s="181" t="s">
        <v>680</v>
      </c>
      <c r="O21" s="83" t="s">
        <v>681</v>
      </c>
      <c r="P21" s="222"/>
      <c r="Q21" s="49" t="s">
        <v>509</v>
      </c>
    </row>
    <row r="22" spans="1:17" x14ac:dyDescent="0.25">
      <c r="A22" s="303">
        <f>A6</f>
        <v>2018</v>
      </c>
      <c r="B22" s="973">
        <v>0</v>
      </c>
      <c r="C22" s="651">
        <v>0</v>
      </c>
      <c r="D22" s="972">
        <v>0</v>
      </c>
      <c r="E22" s="973">
        <v>0</v>
      </c>
      <c r="F22" s="651">
        <v>0</v>
      </c>
      <c r="G22" s="972">
        <v>0</v>
      </c>
      <c r="H22" s="973">
        <v>0</v>
      </c>
      <c r="I22" s="651">
        <v>0</v>
      </c>
      <c r="J22" s="651">
        <v>0</v>
      </c>
      <c r="K22" s="229">
        <f>SUM(B22,E22,H22)</f>
        <v>0</v>
      </c>
      <c r="M22" s="105" t="s">
        <v>292</v>
      </c>
      <c r="N22" s="182">
        <f>IF(ISBLANK(J23),"",J23)</f>
        <v>0</v>
      </c>
      <c r="O22" s="80">
        <f>IF(ISBLANK(I23),"",I23)</f>
        <v>0</v>
      </c>
      <c r="P22" s="222"/>
    </row>
    <row r="23" spans="1:17" ht="24.75" x14ac:dyDescent="0.25">
      <c r="A23" s="229">
        <f>A7</f>
        <v>2019</v>
      </c>
      <c r="B23" s="973">
        <v>0</v>
      </c>
      <c r="C23" s="651">
        <v>0</v>
      </c>
      <c r="D23" s="972">
        <v>0</v>
      </c>
      <c r="E23" s="973">
        <v>0</v>
      </c>
      <c r="F23" s="651">
        <v>0</v>
      </c>
      <c r="G23" s="972">
        <v>0</v>
      </c>
      <c r="H23" s="973">
        <v>0</v>
      </c>
      <c r="I23" s="651">
        <v>0</v>
      </c>
      <c r="J23" s="651">
        <v>0</v>
      </c>
      <c r="K23" s="229">
        <f>SUM(B23,E23,H23)</f>
        <v>0</v>
      </c>
      <c r="M23" s="106" t="s">
        <v>293</v>
      </c>
      <c r="N23" s="231">
        <f>IF(ISBLANK(G23),"",G23)</f>
        <v>0</v>
      </c>
      <c r="O23" s="107">
        <f>IF(ISBLANK(F23),"",F23)</f>
        <v>0</v>
      </c>
      <c r="P23" s="222"/>
    </row>
    <row r="24" spans="1:17" ht="24.75" x14ac:dyDescent="0.25">
      <c r="A24" s="175"/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M24" s="108" t="s">
        <v>294</v>
      </c>
      <c r="N24" s="232">
        <f>IF(ISBLANK(D23),"",D23)</f>
        <v>0</v>
      </c>
      <c r="O24" s="109">
        <f>IF(ISBLANK(C23),"",C23)</f>
        <v>0</v>
      </c>
      <c r="P24" s="222"/>
    </row>
    <row r="25" spans="1:17" x14ac:dyDescent="0.25">
      <c r="A25" s="222"/>
      <c r="B25" s="222"/>
      <c r="C25" s="222"/>
      <c r="D25" s="222"/>
      <c r="E25" s="222"/>
      <c r="F25" s="222"/>
      <c r="G25" s="222"/>
      <c r="H25" s="222"/>
      <c r="I25" s="222"/>
      <c r="J25" s="222"/>
      <c r="K25" s="222"/>
    </row>
    <row r="26" spans="1:17" x14ac:dyDescent="0.25">
      <c r="A26" s="222"/>
      <c r="B26" s="222"/>
      <c r="C26" s="222"/>
      <c r="D26" s="222"/>
      <c r="E26" s="222"/>
      <c r="F26" s="222"/>
      <c r="G26" s="222"/>
      <c r="H26" s="222"/>
      <c r="I26" s="222"/>
      <c r="J26" s="222"/>
      <c r="K26" s="222"/>
    </row>
    <row r="27" spans="1:17" x14ac:dyDescent="0.25">
      <c r="A27" s="222"/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M27" s="52" t="s">
        <v>2408</v>
      </c>
    </row>
    <row r="28" spans="1:17" x14ac:dyDescent="0.25">
      <c r="M28" s="80"/>
      <c r="N28" s="181" t="s">
        <v>682</v>
      </c>
      <c r="O28" s="83" t="s">
        <v>683</v>
      </c>
      <c r="P28" s="222"/>
      <c r="Q28" s="216" t="s">
        <v>508</v>
      </c>
    </row>
    <row r="29" spans="1:17" x14ac:dyDescent="0.25">
      <c r="M29" s="105" t="s">
        <v>532</v>
      </c>
      <c r="N29" s="182">
        <f>IF(ISBLANK(J23),"",J23)</f>
        <v>0</v>
      </c>
      <c r="O29" s="80">
        <f>IF(ISBLANK(I23),"",I23)</f>
        <v>0</v>
      </c>
      <c r="P29" s="222"/>
    </row>
    <row r="30" spans="1:17" ht="27.75" customHeight="1" x14ac:dyDescent="0.25">
      <c r="M30" s="106" t="s">
        <v>533</v>
      </c>
      <c r="N30" s="231">
        <f>IF(ISBLANK(G23),"",G23)</f>
        <v>0</v>
      </c>
      <c r="O30" s="107">
        <f>IF(ISBLANK(F23),"",F23)</f>
        <v>0</v>
      </c>
      <c r="P30" s="222"/>
    </row>
    <row r="31" spans="1:17" ht="27.75" customHeight="1" x14ac:dyDescent="0.25">
      <c r="M31" s="108" t="s">
        <v>534</v>
      </c>
      <c r="N31" s="232">
        <f>IF(ISBLANK(D23),"",D23)</f>
        <v>0</v>
      </c>
      <c r="O31" s="109">
        <f>IF(ISBLANK(C23),"",C23)</f>
        <v>0</v>
      </c>
      <c r="P31" s="222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2370</v>
      </c>
    </row>
    <row r="5" spans="1:4" ht="30" x14ac:dyDescent="0.25">
      <c r="A5" s="723" t="s">
        <v>488</v>
      </c>
      <c r="B5" s="693">
        <v>266606</v>
      </c>
      <c r="D5" s="264"/>
    </row>
    <row r="6" spans="1:4" ht="30" x14ac:dyDescent="0.25">
      <c r="A6" s="724" t="s">
        <v>489</v>
      </c>
      <c r="B6" s="652">
        <v>0</v>
      </c>
      <c r="D6" s="264"/>
    </row>
    <row r="7" spans="1:4" x14ac:dyDescent="0.25">
      <c r="B7" s="264"/>
      <c r="D7" s="264"/>
    </row>
    <row r="8" spans="1:4" x14ac:dyDescent="0.25">
      <c r="B8" s="725">
        <v>2018</v>
      </c>
      <c r="C8" s="616" t="s">
        <v>900</v>
      </c>
      <c r="D8" s="264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087" t="s">
        <v>4</v>
      </c>
      <c r="B3" s="642" t="s">
        <v>1064</v>
      </c>
      <c r="C3" s="1114" t="s">
        <v>1065</v>
      </c>
      <c r="D3" s="1115"/>
      <c r="E3" s="1116"/>
      <c r="F3" s="1114" t="s">
        <v>1653</v>
      </c>
      <c r="G3" s="1115"/>
      <c r="H3" s="1116"/>
      <c r="I3" s="1114" t="s">
        <v>483</v>
      </c>
      <c r="J3" s="1115"/>
      <c r="K3" s="1116"/>
      <c r="L3" s="1114" t="s">
        <v>482</v>
      </c>
      <c r="M3" s="1115"/>
      <c r="N3" s="1116"/>
    </row>
    <row r="4" spans="1:14" x14ac:dyDescent="0.25">
      <c r="A4" s="1088"/>
      <c r="B4" s="720" t="s">
        <v>16</v>
      </c>
      <c r="C4" s="720" t="s">
        <v>16</v>
      </c>
      <c r="D4" s="721" t="s">
        <v>17</v>
      </c>
      <c r="E4" s="722" t="s">
        <v>18</v>
      </c>
      <c r="F4" s="720" t="s">
        <v>16</v>
      </c>
      <c r="G4" s="721" t="s">
        <v>17</v>
      </c>
      <c r="H4" s="722" t="s">
        <v>18</v>
      </c>
      <c r="I4" s="720" t="s">
        <v>16</v>
      </c>
      <c r="J4" s="721" t="s">
        <v>17</v>
      </c>
      <c r="K4" s="722" t="s">
        <v>18</v>
      </c>
      <c r="L4" s="720" t="s">
        <v>16</v>
      </c>
      <c r="M4" s="721" t="s">
        <v>17</v>
      </c>
      <c r="N4" s="722" t="s">
        <v>18</v>
      </c>
    </row>
    <row r="5" spans="1:14" x14ac:dyDescent="0.25">
      <c r="A5" s="228">
        <v>2016</v>
      </c>
      <c r="B5" s="644"/>
      <c r="C5" s="644"/>
      <c r="D5" s="645"/>
      <c r="E5" s="959"/>
      <c r="F5" s="644"/>
      <c r="G5" s="645"/>
      <c r="H5" s="959"/>
      <c r="I5" s="644"/>
      <c r="J5" s="645"/>
      <c r="K5" s="959"/>
      <c r="L5" s="644"/>
      <c r="M5" s="645"/>
      <c r="N5" s="959"/>
    </row>
    <row r="6" spans="1:14" x14ac:dyDescent="0.25">
      <c r="A6" s="303">
        <v>2017</v>
      </c>
      <c r="B6" s="476">
        <v>0</v>
      </c>
      <c r="C6" s="476"/>
      <c r="D6" s="477"/>
      <c r="E6" s="962"/>
      <c r="F6" s="476">
        <v>0</v>
      </c>
      <c r="G6" s="477">
        <v>0</v>
      </c>
      <c r="H6" s="962">
        <v>0</v>
      </c>
      <c r="I6" s="476">
        <v>0</v>
      </c>
      <c r="J6" s="477">
        <v>0</v>
      </c>
      <c r="K6" s="962">
        <v>0</v>
      </c>
      <c r="L6" s="476"/>
      <c r="M6" s="477"/>
      <c r="N6" s="962"/>
    </row>
    <row r="7" spans="1:14" x14ac:dyDescent="0.25">
      <c r="A7" s="229">
        <v>2018</v>
      </c>
      <c r="B7" s="634">
        <v>0</v>
      </c>
      <c r="C7" s="634"/>
      <c r="D7" s="646"/>
      <c r="E7" s="972"/>
      <c r="F7" s="634">
        <v>0</v>
      </c>
      <c r="G7" s="646">
        <v>0</v>
      </c>
      <c r="H7" s="972">
        <v>0</v>
      </c>
      <c r="I7" s="634">
        <v>0</v>
      </c>
      <c r="J7" s="646">
        <v>0</v>
      </c>
      <c r="K7" s="972">
        <v>0</v>
      </c>
      <c r="L7" s="634"/>
      <c r="M7" s="646"/>
      <c r="N7" s="972"/>
    </row>
    <row r="8" spans="1:14" x14ac:dyDescent="0.25">
      <c r="A8" s="230">
        <v>2019</v>
      </c>
      <c r="B8" s="975">
        <v>0</v>
      </c>
      <c r="C8" s="975"/>
      <c r="D8" s="976"/>
      <c r="E8" s="965"/>
      <c r="F8" s="975">
        <v>0</v>
      </c>
      <c r="G8" s="976">
        <v>0</v>
      </c>
      <c r="H8" s="965">
        <v>0</v>
      </c>
      <c r="I8" s="975">
        <v>0</v>
      </c>
      <c r="J8" s="976">
        <v>0</v>
      </c>
      <c r="K8" s="965">
        <v>0</v>
      </c>
      <c r="L8" s="975"/>
      <c r="M8" s="976"/>
      <c r="N8" s="965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zoomScale="90" zoomScaleNormal="90" workbookViewId="0">
      <selection activeCell="G2" sqref="G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8" width="15.5703125" style="29" customWidth="1"/>
    <col min="9" max="16384" width="9.140625" style="29"/>
  </cols>
  <sheetData>
    <row r="1" spans="1:8" x14ac:dyDescent="0.25">
      <c r="A1" s="264"/>
      <c r="B1" s="264"/>
      <c r="C1" s="264"/>
      <c r="D1" s="264"/>
      <c r="E1" s="264"/>
      <c r="F1" s="264"/>
      <c r="G1" s="264"/>
      <c r="H1" s="264"/>
    </row>
    <row r="2" spans="1:8" ht="20.25" customHeight="1" x14ac:dyDescent="0.3">
      <c r="A2" s="1118" t="s">
        <v>2409</v>
      </c>
      <c r="B2" s="1118"/>
      <c r="C2" s="1118"/>
      <c r="D2" s="1118"/>
      <c r="E2" s="1118"/>
      <c r="F2" s="278"/>
      <c r="G2" s="264"/>
      <c r="H2" s="264"/>
    </row>
    <row r="3" spans="1:8" x14ac:dyDescent="0.25">
      <c r="A3" s="269"/>
      <c r="B3" s="269"/>
      <c r="C3" s="269"/>
      <c r="D3" s="264"/>
      <c r="E3" s="264"/>
      <c r="F3" s="264"/>
      <c r="G3" s="264"/>
      <c r="H3" s="264"/>
    </row>
    <row r="4" spans="1:8" x14ac:dyDescent="0.25">
      <c r="A4" s="277"/>
      <c r="B4" s="568" t="s">
        <v>126</v>
      </c>
      <c r="C4" s="568" t="s">
        <v>127</v>
      </c>
      <c r="D4" s="264"/>
      <c r="E4" s="264"/>
    </row>
    <row r="5" spans="1:8" ht="15" customHeight="1" x14ac:dyDescent="0.25">
      <c r="A5" s="185" t="s">
        <v>605</v>
      </c>
      <c r="B5" s="218">
        <v>28</v>
      </c>
      <c r="C5" s="218">
        <v>20</v>
      </c>
    </row>
    <row r="6" spans="1:8" ht="15" customHeight="1" x14ac:dyDescent="0.25">
      <c r="A6" s="186" t="s">
        <v>606</v>
      </c>
      <c r="B6" s="219">
        <v>378</v>
      </c>
      <c r="C6" s="219">
        <v>83</v>
      </c>
    </row>
    <row r="7" spans="1:8" ht="15" customHeight="1" x14ac:dyDescent="0.25">
      <c r="A7" s="186" t="s">
        <v>607</v>
      </c>
      <c r="B7" s="219">
        <v>1056</v>
      </c>
      <c r="C7" s="219">
        <v>377</v>
      </c>
    </row>
    <row r="8" spans="1:8" ht="15" customHeight="1" x14ac:dyDescent="0.25">
      <c r="A8" s="186" t="s">
        <v>608</v>
      </c>
      <c r="B8" s="219">
        <v>2555</v>
      </c>
      <c r="C8" s="219">
        <v>1938</v>
      </c>
    </row>
    <row r="9" spans="1:8" ht="15" customHeight="1" x14ac:dyDescent="0.25">
      <c r="A9" s="186" t="s">
        <v>609</v>
      </c>
      <c r="B9" s="219">
        <v>7828</v>
      </c>
      <c r="C9" s="219">
        <v>8750</v>
      </c>
    </row>
    <row r="10" spans="1:8" ht="15" customHeight="1" x14ac:dyDescent="0.25">
      <c r="A10" s="186" t="s">
        <v>610</v>
      </c>
      <c r="B10" s="219">
        <v>980</v>
      </c>
      <c r="C10" s="219">
        <v>979</v>
      </c>
    </row>
    <row r="11" spans="1:8" ht="15" customHeight="1" x14ac:dyDescent="0.25">
      <c r="A11" s="187" t="s">
        <v>611</v>
      </c>
      <c r="B11" s="220">
        <v>2076</v>
      </c>
      <c r="C11" s="220">
        <v>1938</v>
      </c>
    </row>
    <row r="13" spans="1:8" x14ac:dyDescent="0.25">
      <c r="A13" s="264"/>
      <c r="B13" s="264"/>
      <c r="C13" s="264"/>
      <c r="D13" s="264"/>
      <c r="E13" s="264"/>
      <c r="F13" s="264"/>
      <c r="G13" s="264"/>
    </row>
    <row r="14" spans="1:8" ht="15.75" customHeight="1" x14ac:dyDescent="0.3">
      <c r="A14" s="1118" t="s">
        <v>2409</v>
      </c>
      <c r="B14" s="1118"/>
      <c r="C14" s="1118"/>
      <c r="D14" s="1118"/>
      <c r="E14" s="1118"/>
      <c r="F14" s="278"/>
      <c r="G14" s="264"/>
    </row>
    <row r="15" spans="1:8" x14ac:dyDescent="0.25">
      <c r="A15" s="269"/>
      <c r="B15" s="269"/>
      <c r="C15" s="269"/>
      <c r="D15" s="264"/>
      <c r="E15" s="264"/>
      <c r="F15" s="264"/>
      <c r="G15" s="264"/>
    </row>
    <row r="16" spans="1:8" x14ac:dyDescent="0.25">
      <c r="A16" s="277"/>
      <c r="B16" s="568" t="s">
        <v>126</v>
      </c>
      <c r="C16" s="568" t="s">
        <v>127</v>
      </c>
      <c r="D16" s="264"/>
      <c r="E16" s="264"/>
      <c r="F16" s="264"/>
      <c r="G16" s="264"/>
    </row>
    <row r="17" spans="1:6" ht="15" customHeight="1" x14ac:dyDescent="0.25">
      <c r="A17" s="185" t="s">
        <v>605</v>
      </c>
      <c r="B17" s="188">
        <f>IF(ISBLANK(B5),"0",B5)</f>
        <v>28</v>
      </c>
      <c r="C17" s="189">
        <f>IF(ISBLANK(C5),"0",C5)</f>
        <v>20</v>
      </c>
    </row>
    <row r="18" spans="1:6" ht="15" customHeight="1" x14ac:dyDescent="0.25">
      <c r="A18" s="186" t="s">
        <v>606</v>
      </c>
      <c r="B18" s="190">
        <f t="shared" ref="B18:C18" si="0">IF(ISBLANK(B6),"0",B6)</f>
        <v>378</v>
      </c>
      <c r="C18" s="191">
        <f t="shared" si="0"/>
        <v>83</v>
      </c>
    </row>
    <row r="19" spans="1:6" ht="15" customHeight="1" x14ac:dyDescent="0.25">
      <c r="A19" s="186" t="s">
        <v>607</v>
      </c>
      <c r="B19" s="190">
        <f t="shared" ref="B19:C19" si="1">IF(ISBLANK(B7),"0",B7)</f>
        <v>1056</v>
      </c>
      <c r="C19" s="191">
        <f t="shared" si="1"/>
        <v>377</v>
      </c>
    </row>
    <row r="20" spans="1:6" ht="15" customHeight="1" x14ac:dyDescent="0.25">
      <c r="A20" s="186" t="s">
        <v>608</v>
      </c>
      <c r="B20" s="190">
        <f t="shared" ref="B20:C20" si="2">IF(ISBLANK(B8),"0",B8)</f>
        <v>2555</v>
      </c>
      <c r="C20" s="191">
        <f t="shared" si="2"/>
        <v>1938</v>
      </c>
    </row>
    <row r="21" spans="1:6" ht="15" customHeight="1" x14ac:dyDescent="0.25">
      <c r="A21" s="186" t="s">
        <v>609</v>
      </c>
      <c r="B21" s="190">
        <f t="shared" ref="B21:C21" si="3">IF(ISBLANK(B9),"0",B9)</f>
        <v>7828</v>
      </c>
      <c r="C21" s="191">
        <f t="shared" si="3"/>
        <v>8750</v>
      </c>
    </row>
    <row r="22" spans="1:6" ht="15" customHeight="1" x14ac:dyDescent="0.25">
      <c r="A22" s="186" t="s">
        <v>610</v>
      </c>
      <c r="B22" s="190">
        <f t="shared" ref="B22:C22" si="4">IF(ISBLANK(B10),"0",B10)</f>
        <v>980</v>
      </c>
      <c r="C22" s="191">
        <f t="shared" si="4"/>
        <v>979</v>
      </c>
    </row>
    <row r="23" spans="1:6" ht="15" customHeight="1" x14ac:dyDescent="0.25">
      <c r="A23" s="187" t="s">
        <v>611</v>
      </c>
      <c r="B23" s="192">
        <f t="shared" ref="B23:C23" si="5">IF(ISBLANK(B11),"0",B11)</f>
        <v>2076</v>
      </c>
      <c r="C23" s="193">
        <f t="shared" si="5"/>
        <v>1938</v>
      </c>
    </row>
    <row r="25" spans="1:6" x14ac:dyDescent="0.25">
      <c r="A25" s="264"/>
      <c r="B25" s="264"/>
      <c r="C25" s="264"/>
      <c r="D25" s="264"/>
      <c r="E25" s="264"/>
      <c r="F25" s="264"/>
    </row>
    <row r="26" spans="1:6" ht="15.75" customHeight="1" x14ac:dyDescent="0.3">
      <c r="A26" s="1117" t="s">
        <v>2409</v>
      </c>
      <c r="B26" s="1118"/>
      <c r="C26" s="1118"/>
      <c r="D26" s="1118"/>
      <c r="E26" s="1118"/>
      <c r="F26" s="264"/>
    </row>
    <row r="27" spans="1:6" x14ac:dyDescent="0.25">
      <c r="A27" s="269"/>
      <c r="B27" s="269"/>
      <c r="C27" s="269"/>
      <c r="D27" s="264"/>
      <c r="E27" s="264"/>
      <c r="F27" s="264"/>
    </row>
    <row r="28" spans="1:6" x14ac:dyDescent="0.25">
      <c r="A28" s="194"/>
      <c r="B28" s="568" t="s">
        <v>126</v>
      </c>
      <c r="C28" s="568" t="s">
        <v>127</v>
      </c>
      <c r="D28" s="264"/>
      <c r="E28" s="264"/>
      <c r="F28" s="264"/>
    </row>
    <row r="29" spans="1:6" ht="15" customHeight="1" x14ac:dyDescent="0.25">
      <c r="A29" s="185" t="s">
        <v>612</v>
      </c>
      <c r="B29" s="195">
        <f>B17/SUM(B17:B23)*100</f>
        <v>0.18790685188913497</v>
      </c>
      <c r="C29" s="195">
        <f>C17/SUM(C17:C23)*100</f>
        <v>0.14199503017394391</v>
      </c>
      <c r="D29" s="264"/>
      <c r="E29" s="264"/>
    </row>
    <row r="30" spans="1:6" ht="15" customHeight="1" x14ac:dyDescent="0.25">
      <c r="A30" s="186" t="s">
        <v>613</v>
      </c>
      <c r="B30" s="196">
        <f>B18/SUM(B17:B23)*100</f>
        <v>2.5367425005033217</v>
      </c>
      <c r="C30" s="196">
        <f>C18/SUM(C17:C23)*100</f>
        <v>0.58927937522186724</v>
      </c>
      <c r="D30" s="264"/>
      <c r="E30" s="264"/>
    </row>
    <row r="31" spans="1:6" ht="15" customHeight="1" x14ac:dyDescent="0.25">
      <c r="A31" s="186" t="s">
        <v>614</v>
      </c>
      <c r="B31" s="196">
        <f>B19/SUM(B17:B23)*100</f>
        <v>7.0867726998188036</v>
      </c>
      <c r="C31" s="196">
        <f>C19/SUM(C17:C23)*100</f>
        <v>2.6766063187788425</v>
      </c>
      <c r="D31" s="264"/>
      <c r="E31" s="264"/>
    </row>
    <row r="32" spans="1:6" ht="15" customHeight="1" x14ac:dyDescent="0.25">
      <c r="A32" s="186" t="s">
        <v>615</v>
      </c>
      <c r="B32" s="196">
        <f>B20/SUM(B17:B23)*100</f>
        <v>17.146500234883565</v>
      </c>
      <c r="C32" s="196">
        <f>C20/SUM(C17:C23)*100</f>
        <v>13.759318423855166</v>
      </c>
      <c r="D32" s="264"/>
      <c r="E32" s="264"/>
    </row>
    <row r="33" spans="1:5" ht="15" customHeight="1" x14ac:dyDescent="0.25">
      <c r="A33" s="186" t="s">
        <v>616</v>
      </c>
      <c r="B33" s="196">
        <f>B21/SUM(B17:B23)*100</f>
        <v>52.533387021005304</v>
      </c>
      <c r="C33" s="196">
        <f>C21/SUM(C17:C23)*100</f>
        <v>62.12282570110046</v>
      </c>
      <c r="D33" s="264"/>
      <c r="E33" s="264"/>
    </row>
    <row r="34" spans="1:5" ht="15" customHeight="1" x14ac:dyDescent="0.25">
      <c r="A34" s="186" t="s">
        <v>617</v>
      </c>
      <c r="B34" s="196">
        <f>B22/SUM(B17:B23)*100</f>
        <v>6.5767398161197237</v>
      </c>
      <c r="C34" s="196">
        <f>C22/SUM(C17:C23)*100</f>
        <v>6.9506567270145547</v>
      </c>
      <c r="D34" s="264"/>
      <c r="E34" s="264"/>
    </row>
    <row r="35" spans="1:5" ht="15" customHeight="1" x14ac:dyDescent="0.25">
      <c r="A35" s="187" t="s">
        <v>618</v>
      </c>
      <c r="B35" s="197">
        <f>B23/SUM(B17:B23)*100</f>
        <v>13.931950875780149</v>
      </c>
      <c r="C35" s="197">
        <f>C23/SUM(C17:C23)*100</f>
        <v>13.759318423855166</v>
      </c>
      <c r="D35" s="264"/>
      <c r="E35" s="264"/>
    </row>
    <row r="36" spans="1:5" x14ac:dyDescent="0.25">
      <c r="D36" s="264"/>
      <c r="E36" s="264"/>
    </row>
    <row r="37" spans="1:5" x14ac:dyDescent="0.25">
      <c r="A37" s="264"/>
      <c r="B37" s="264"/>
      <c r="C37" s="264"/>
      <c r="D37" s="264"/>
      <c r="E37" s="264"/>
    </row>
    <row r="38" spans="1:5" ht="18.75" x14ac:dyDescent="0.3">
      <c r="A38" s="1117" t="s">
        <v>619</v>
      </c>
      <c r="B38" s="1118"/>
      <c r="C38" s="1118"/>
      <c r="D38" s="1118"/>
      <c r="E38" s="1118"/>
    </row>
    <row r="39" spans="1:5" x14ac:dyDescent="0.25">
      <c r="A39" s="269"/>
      <c r="B39" s="269"/>
      <c r="C39" s="269"/>
      <c r="D39" s="264"/>
      <c r="E39" s="264"/>
    </row>
    <row r="40" spans="1:5" x14ac:dyDescent="0.25">
      <c r="A40" s="194"/>
      <c r="B40" s="568" t="s">
        <v>503</v>
      </c>
      <c r="C40" s="568" t="s">
        <v>504</v>
      </c>
      <c r="D40" s="264"/>
      <c r="E40" s="264"/>
    </row>
    <row r="41" spans="1:5" x14ac:dyDescent="0.25">
      <c r="A41" s="185" t="s">
        <v>620</v>
      </c>
      <c r="B41" s="195">
        <f t="shared" ref="B41:C47" si="6">B29</f>
        <v>0.18790685188913497</v>
      </c>
      <c r="C41" s="195">
        <f t="shared" si="6"/>
        <v>0.14199503017394391</v>
      </c>
    </row>
    <row r="42" spans="1:5" x14ac:dyDescent="0.25">
      <c r="A42" s="186" t="s">
        <v>621</v>
      </c>
      <c r="B42" s="196">
        <f t="shared" si="6"/>
        <v>2.5367425005033217</v>
      </c>
      <c r="C42" s="196">
        <f t="shared" si="6"/>
        <v>0.58927937522186724</v>
      </c>
    </row>
    <row r="43" spans="1:5" x14ac:dyDescent="0.25">
      <c r="A43" s="186" t="s">
        <v>622</v>
      </c>
      <c r="B43" s="196">
        <f t="shared" si="6"/>
        <v>7.0867726998188036</v>
      </c>
      <c r="C43" s="196">
        <f t="shared" si="6"/>
        <v>2.6766063187788425</v>
      </c>
    </row>
    <row r="44" spans="1:5" x14ac:dyDescent="0.25">
      <c r="A44" s="186" t="s">
        <v>623</v>
      </c>
      <c r="B44" s="196">
        <f t="shared" si="6"/>
        <v>17.146500234883565</v>
      </c>
      <c r="C44" s="196">
        <f t="shared" si="6"/>
        <v>13.759318423855166</v>
      </c>
    </row>
    <row r="45" spans="1:5" x14ac:dyDescent="0.25">
      <c r="A45" s="186" t="s">
        <v>624</v>
      </c>
      <c r="B45" s="196">
        <f t="shared" si="6"/>
        <v>52.533387021005304</v>
      </c>
      <c r="C45" s="196">
        <f t="shared" si="6"/>
        <v>62.12282570110046</v>
      </c>
    </row>
    <row r="46" spans="1:5" x14ac:dyDescent="0.25">
      <c r="A46" s="186" t="s">
        <v>625</v>
      </c>
      <c r="B46" s="196">
        <f t="shared" si="6"/>
        <v>6.5767398161197237</v>
      </c>
      <c r="C46" s="196">
        <f t="shared" si="6"/>
        <v>6.9506567270145547</v>
      </c>
    </row>
    <row r="47" spans="1:5" x14ac:dyDescent="0.25">
      <c r="A47" s="187" t="s">
        <v>626</v>
      </c>
      <c r="B47" s="197">
        <f t="shared" si="6"/>
        <v>13.931950875780149</v>
      </c>
      <c r="C47" s="197">
        <f t="shared" si="6"/>
        <v>13.759318423855166</v>
      </c>
    </row>
  </sheetData>
  <mergeCells count="4">
    <mergeCell ref="A38:E38"/>
    <mergeCell ref="A2:E2"/>
    <mergeCell ref="A14:E14"/>
    <mergeCell ref="A26:E2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zoomScale="90" zoomScaleNormal="90" workbookViewId="0">
      <selection activeCell="C2" sqref="C2"/>
    </sheetView>
  </sheetViews>
  <sheetFormatPr defaultRowHeight="15" x14ac:dyDescent="0.25"/>
  <cols>
    <col min="1" max="1" width="45.140625" style="29" customWidth="1"/>
    <col min="2" max="3" width="15.7109375" style="29" customWidth="1"/>
    <col min="4" max="8" width="9.140625" style="29" customWidth="1"/>
    <col min="9" max="16384" width="9.140625" style="29"/>
  </cols>
  <sheetData>
    <row r="1" spans="1:8" x14ac:dyDescent="0.25">
      <c r="A1" s="264"/>
      <c r="B1" s="264"/>
      <c r="C1" s="264"/>
      <c r="D1" s="264"/>
      <c r="E1" s="264"/>
      <c r="F1" s="264"/>
      <c r="G1" s="264"/>
      <c r="H1" s="264"/>
    </row>
    <row r="2" spans="1:8" ht="20.25" customHeight="1" x14ac:dyDescent="0.3">
      <c r="A2" s="718" t="s">
        <v>642</v>
      </c>
      <c r="B2" s="268"/>
      <c r="C2" s="268"/>
      <c r="D2" s="268"/>
      <c r="E2" s="268"/>
      <c r="F2" s="268"/>
      <c r="G2" s="264"/>
      <c r="H2" s="264"/>
    </row>
    <row r="3" spans="1:8" x14ac:dyDescent="0.25">
      <c r="A3" s="269"/>
      <c r="B3" s="269"/>
      <c r="C3" s="269"/>
      <c r="D3" s="264"/>
      <c r="E3" s="264"/>
      <c r="F3" s="264"/>
      <c r="G3" s="264"/>
      <c r="H3" s="264"/>
    </row>
    <row r="4" spans="1:8" x14ac:dyDescent="0.25">
      <c r="A4" s="277"/>
      <c r="B4" s="568" t="s">
        <v>126</v>
      </c>
      <c r="C4" s="568" t="s">
        <v>127</v>
      </c>
      <c r="D4" s="264"/>
      <c r="E4" s="264"/>
      <c r="F4" s="264"/>
      <c r="G4" s="264"/>
      <c r="H4" s="264"/>
    </row>
    <row r="5" spans="1:8" ht="15" customHeight="1" x14ac:dyDescent="0.25">
      <c r="A5" s="185" t="s">
        <v>643</v>
      </c>
      <c r="B5" s="218">
        <v>6166</v>
      </c>
      <c r="C5" s="218">
        <v>5415</v>
      </c>
      <c r="D5" s="264"/>
      <c r="E5" s="264"/>
      <c r="F5" s="264"/>
      <c r="G5" s="264"/>
      <c r="H5" s="264"/>
    </row>
    <row r="6" spans="1:8" ht="15" customHeight="1" x14ac:dyDescent="0.25">
      <c r="A6" s="186" t="s">
        <v>644</v>
      </c>
      <c r="B6" s="219">
        <v>2098</v>
      </c>
      <c r="C6" s="219">
        <v>2056</v>
      </c>
      <c r="D6" s="264"/>
      <c r="E6" s="264"/>
      <c r="F6" s="264"/>
      <c r="G6" s="264"/>
      <c r="H6" s="264"/>
    </row>
    <row r="7" spans="1:8" ht="15" customHeight="1" x14ac:dyDescent="0.25">
      <c r="A7" s="187" t="s">
        <v>645</v>
      </c>
      <c r="B7" s="220">
        <v>6637</v>
      </c>
      <c r="C7" s="220">
        <v>6614</v>
      </c>
      <c r="D7" s="264"/>
      <c r="E7" s="264"/>
      <c r="F7" s="264"/>
      <c r="G7" s="264"/>
      <c r="H7" s="264"/>
    </row>
    <row r="8" spans="1:8" x14ac:dyDescent="0.25">
      <c r="D8" s="264"/>
      <c r="E8" s="264"/>
      <c r="F8" s="264"/>
      <c r="G8" s="264"/>
      <c r="H8" s="264"/>
    </row>
    <row r="9" spans="1:8" x14ac:dyDescent="0.25">
      <c r="A9" s="264"/>
      <c r="B9" s="264"/>
      <c r="C9" s="264"/>
      <c r="D9" s="264"/>
      <c r="E9" s="264"/>
      <c r="F9" s="264"/>
      <c r="G9" s="264"/>
      <c r="H9" s="264"/>
    </row>
    <row r="10" spans="1:8" ht="18.75" x14ac:dyDescent="0.3">
      <c r="A10" s="719" t="s">
        <v>642</v>
      </c>
      <c r="B10" s="268"/>
      <c r="C10" s="268"/>
      <c r="D10" s="268"/>
      <c r="E10" s="268"/>
      <c r="F10" s="268"/>
      <c r="G10" s="264"/>
      <c r="H10" s="264"/>
    </row>
    <row r="11" spans="1:8" x14ac:dyDescent="0.25">
      <c r="A11" s="269"/>
      <c r="B11" s="269"/>
      <c r="C11" s="269"/>
      <c r="D11" s="264"/>
      <c r="E11" s="264"/>
      <c r="F11" s="264"/>
      <c r="G11" s="264"/>
      <c r="H11" s="264"/>
    </row>
    <row r="12" spans="1:8" x14ac:dyDescent="0.25">
      <c r="A12" s="277"/>
      <c r="B12" s="568" t="s">
        <v>126</v>
      </c>
      <c r="C12" s="568" t="s">
        <v>127</v>
      </c>
      <c r="D12" s="264"/>
      <c r="E12" s="264"/>
      <c r="F12" s="264"/>
      <c r="G12" s="264"/>
      <c r="H12" s="264"/>
    </row>
    <row r="13" spans="1:8" ht="15" customHeight="1" x14ac:dyDescent="0.25">
      <c r="A13" s="185" t="s">
        <v>643</v>
      </c>
      <c r="B13" s="188">
        <f>IF(ISBLANK(B5),"0",B5)</f>
        <v>6166</v>
      </c>
      <c r="C13" s="189">
        <f>IF(ISBLANK(C5),"0",C5)</f>
        <v>5415</v>
      </c>
      <c r="D13" s="264"/>
      <c r="E13" s="264"/>
      <c r="F13" s="264"/>
      <c r="G13" s="264"/>
      <c r="H13" s="264"/>
    </row>
    <row r="14" spans="1:8" ht="15" customHeight="1" x14ac:dyDescent="0.25">
      <c r="A14" s="186" t="s">
        <v>644</v>
      </c>
      <c r="B14" s="190">
        <f t="shared" ref="B14:C15" si="0">IF(ISBLANK(B6),"0",B6)</f>
        <v>2098</v>
      </c>
      <c r="C14" s="191">
        <f t="shared" si="0"/>
        <v>2056</v>
      </c>
      <c r="D14" s="264"/>
      <c r="E14" s="264"/>
      <c r="F14" s="264"/>
      <c r="G14" s="264"/>
      <c r="H14" s="264"/>
    </row>
    <row r="15" spans="1:8" ht="15" customHeight="1" x14ac:dyDescent="0.25">
      <c r="A15" s="187" t="s">
        <v>645</v>
      </c>
      <c r="B15" s="192">
        <f t="shared" si="0"/>
        <v>6637</v>
      </c>
      <c r="C15" s="193">
        <f t="shared" si="0"/>
        <v>6614</v>
      </c>
      <c r="D15" s="264"/>
      <c r="E15" s="264"/>
      <c r="F15" s="264"/>
      <c r="G15" s="264"/>
      <c r="H15" s="264"/>
    </row>
    <row r="16" spans="1:8" x14ac:dyDescent="0.25">
      <c r="D16" s="264"/>
      <c r="E16" s="264"/>
      <c r="F16" s="264"/>
      <c r="G16" s="264"/>
      <c r="H16" s="264"/>
    </row>
    <row r="17" spans="1:8" x14ac:dyDescent="0.25">
      <c r="A17" s="264"/>
      <c r="B17" s="264"/>
      <c r="C17" s="264"/>
      <c r="D17" s="264"/>
      <c r="E17" s="264"/>
      <c r="F17" s="264"/>
      <c r="G17" s="264"/>
      <c r="H17" s="264"/>
    </row>
    <row r="18" spans="1:8" ht="15.75" customHeight="1" x14ac:dyDescent="0.3">
      <c r="A18" s="1117" t="s">
        <v>646</v>
      </c>
      <c r="B18" s="1118"/>
      <c r="C18" s="1118"/>
      <c r="D18" s="268"/>
      <c r="E18" s="268"/>
      <c r="F18" s="268"/>
      <c r="G18" s="264"/>
      <c r="H18" s="264"/>
    </row>
    <row r="19" spans="1:8" x14ac:dyDescent="0.25">
      <c r="A19" s="269"/>
      <c r="B19" s="269"/>
      <c r="C19" s="269"/>
      <c r="D19" s="264"/>
      <c r="E19" s="264"/>
      <c r="F19" s="264"/>
      <c r="G19" s="264"/>
      <c r="H19" s="264"/>
    </row>
    <row r="20" spans="1:8" x14ac:dyDescent="0.25">
      <c r="A20" s="194"/>
      <c r="B20" s="568" t="s">
        <v>126</v>
      </c>
      <c r="C20" s="568" t="s">
        <v>127</v>
      </c>
      <c r="D20" s="264"/>
      <c r="E20" s="264"/>
      <c r="F20" s="264"/>
      <c r="G20" s="264"/>
      <c r="H20" s="264"/>
    </row>
    <row r="21" spans="1:8" ht="15" customHeight="1" x14ac:dyDescent="0.25">
      <c r="A21" s="185" t="s">
        <v>648</v>
      </c>
      <c r="B21" s="195">
        <f>B13/SUM(B13:B15)*100</f>
        <v>41.379773169585931</v>
      </c>
      <c r="C21" s="195">
        <f>C13/SUM(C13:C15)*100</f>
        <v>38.445154419595312</v>
      </c>
      <c r="D21" s="264"/>
      <c r="E21" s="264"/>
      <c r="F21" s="264"/>
      <c r="G21" s="264"/>
      <c r="H21" s="264"/>
    </row>
    <row r="22" spans="1:8" ht="15" customHeight="1" x14ac:dyDescent="0.25">
      <c r="A22" s="186" t="s">
        <v>677</v>
      </c>
      <c r="B22" s="196">
        <f>B14/SUM(B13:B15)*100</f>
        <v>14.07959197369304</v>
      </c>
      <c r="C22" s="196">
        <f>C14/SUM(C13:C15)*100</f>
        <v>14.597089101881433</v>
      </c>
      <c r="D22" s="264"/>
      <c r="E22" s="264"/>
      <c r="F22" s="264"/>
      <c r="G22" s="264"/>
      <c r="H22" s="264"/>
    </row>
    <row r="23" spans="1:8" ht="15" customHeight="1" x14ac:dyDescent="0.25">
      <c r="A23" s="187" t="s">
        <v>649</v>
      </c>
      <c r="B23" s="197">
        <f>B15/SUM(B13:B15)*100</f>
        <v>44.54063485672102</v>
      </c>
      <c r="C23" s="197">
        <f>C15/SUM(C13:C15)*100</f>
        <v>46.957756478523251</v>
      </c>
      <c r="D23" s="264"/>
      <c r="E23" s="264"/>
      <c r="F23" s="264"/>
      <c r="G23" s="264"/>
      <c r="H23" s="264"/>
    </row>
    <row r="24" spans="1:8" x14ac:dyDescent="0.25">
      <c r="D24" s="264"/>
      <c r="E24" s="264"/>
      <c r="F24" s="264"/>
      <c r="G24" s="264"/>
      <c r="H24" s="264"/>
    </row>
    <row r="25" spans="1:8" x14ac:dyDescent="0.25">
      <c r="A25" s="264"/>
      <c r="B25" s="264"/>
      <c r="C25" s="264"/>
      <c r="D25" s="264"/>
      <c r="E25" s="264"/>
      <c r="F25" s="264"/>
      <c r="G25" s="264"/>
      <c r="H25" s="264"/>
    </row>
    <row r="26" spans="1:8" ht="18.75" x14ac:dyDescent="0.3">
      <c r="A26" s="1117" t="s">
        <v>647</v>
      </c>
      <c r="B26" s="1118"/>
      <c r="C26" s="1118"/>
      <c r="D26" s="264"/>
      <c r="E26" s="264"/>
      <c r="F26" s="264"/>
      <c r="G26" s="264"/>
      <c r="H26" s="264"/>
    </row>
    <row r="27" spans="1:8" x14ac:dyDescent="0.25">
      <c r="A27" s="269"/>
      <c r="B27" s="269"/>
      <c r="C27" s="269"/>
      <c r="D27" s="264"/>
      <c r="E27" s="264"/>
      <c r="F27" s="264"/>
      <c r="G27" s="264"/>
      <c r="H27" s="264"/>
    </row>
    <row r="28" spans="1:8" x14ac:dyDescent="0.25">
      <c r="A28" s="194"/>
      <c r="B28" s="568" t="s">
        <v>503</v>
      </c>
      <c r="C28" s="568" t="s">
        <v>504</v>
      </c>
      <c r="D28" s="264"/>
      <c r="E28" s="264"/>
      <c r="F28" s="264"/>
      <c r="G28" s="264"/>
      <c r="H28" s="264"/>
    </row>
    <row r="29" spans="1:8" x14ac:dyDescent="0.25">
      <c r="A29" s="198" t="s">
        <v>650</v>
      </c>
      <c r="B29" s="199">
        <f t="shared" ref="B29:C31" si="1">B21</f>
        <v>41.379773169585931</v>
      </c>
      <c r="C29" s="200">
        <f t="shared" si="1"/>
        <v>38.445154419595312</v>
      </c>
      <c r="D29" s="264"/>
      <c r="E29" s="264"/>
      <c r="F29" s="264"/>
      <c r="G29" s="264"/>
      <c r="H29" s="264"/>
    </row>
    <row r="30" spans="1:8" x14ac:dyDescent="0.25">
      <c r="A30" s="201" t="s">
        <v>651</v>
      </c>
      <c r="B30" s="202">
        <f t="shared" si="1"/>
        <v>14.07959197369304</v>
      </c>
      <c r="C30" s="203">
        <f t="shared" si="1"/>
        <v>14.597089101881433</v>
      </c>
      <c r="D30" s="264"/>
      <c r="E30" s="264"/>
      <c r="F30" s="264"/>
      <c r="G30" s="264"/>
      <c r="H30" s="264"/>
    </row>
    <row r="31" spans="1:8" x14ac:dyDescent="0.25">
      <c r="A31" s="204" t="s">
        <v>652</v>
      </c>
      <c r="B31" s="205">
        <f t="shared" si="1"/>
        <v>44.54063485672102</v>
      </c>
      <c r="C31" s="206">
        <f t="shared" si="1"/>
        <v>46.957756478523251</v>
      </c>
      <c r="D31" s="264"/>
      <c r="E31" s="264"/>
      <c r="F31" s="264"/>
      <c r="G31" s="264"/>
      <c r="H31" s="264"/>
    </row>
    <row r="32" spans="1:8" x14ac:dyDescent="0.25">
      <c r="D32" s="264"/>
      <c r="E32" s="264"/>
      <c r="F32" s="264"/>
      <c r="G32" s="264"/>
      <c r="H32" s="264"/>
    </row>
    <row r="33" spans="4:8" x14ac:dyDescent="0.25">
      <c r="D33" s="264"/>
      <c r="E33" s="264"/>
      <c r="F33" s="264"/>
      <c r="G33" s="264"/>
      <c r="H33" s="264"/>
    </row>
    <row r="34" spans="4:8" x14ac:dyDescent="0.25">
      <c r="D34" s="264"/>
      <c r="E34" s="264"/>
      <c r="F34" s="264"/>
      <c r="G34" s="264"/>
      <c r="H34" s="264"/>
    </row>
    <row r="35" spans="4:8" x14ac:dyDescent="0.25">
      <c r="D35" s="264"/>
      <c r="E35" s="264"/>
      <c r="F35" s="264"/>
      <c r="G35" s="264"/>
      <c r="H35" s="264"/>
    </row>
    <row r="36" spans="4:8" x14ac:dyDescent="0.25">
      <c r="D36" s="264"/>
      <c r="E36" s="264"/>
      <c r="F36" s="264"/>
      <c r="G36" s="264"/>
      <c r="H36" s="264"/>
    </row>
    <row r="37" spans="4:8" x14ac:dyDescent="0.25">
      <c r="D37" s="264"/>
      <c r="E37" s="264"/>
      <c r="F37" s="264"/>
      <c r="G37" s="264"/>
      <c r="H37" s="264"/>
    </row>
    <row r="38" spans="4:8" x14ac:dyDescent="0.25">
      <c r="D38" s="264"/>
      <c r="E38" s="264"/>
      <c r="F38" s="264"/>
      <c r="G38" s="264"/>
      <c r="H38" s="264"/>
    </row>
  </sheetData>
  <mergeCells count="2">
    <mergeCell ref="A18:C18"/>
    <mergeCell ref="A26:C2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5.5703125" customWidth="1"/>
    <col min="3" max="3" width="10.85546875" customWidth="1"/>
    <col min="4" max="4" width="34.5703125" style="29" customWidth="1"/>
    <col min="5" max="5" width="12.28515625" customWidth="1"/>
  </cols>
  <sheetData>
    <row r="2" spans="1:6" ht="18.75" x14ac:dyDescent="0.3">
      <c r="A2" s="32" t="s">
        <v>1</v>
      </c>
      <c r="B2" s="34" t="s">
        <v>2665</v>
      </c>
      <c r="C2" s="264"/>
    </row>
    <row r="3" spans="1:6" s="29" customFormat="1" x14ac:dyDescent="0.25">
      <c r="A3" s="264"/>
      <c r="B3" s="264"/>
      <c r="C3" s="264"/>
      <c r="D3" s="264"/>
      <c r="E3" s="264"/>
      <c r="F3" s="264"/>
    </row>
    <row r="4" spans="1:6" s="29" customFormat="1" x14ac:dyDescent="0.25">
      <c r="A4" s="264"/>
      <c r="B4" s="264"/>
      <c r="C4" s="264"/>
      <c r="D4" s="264"/>
      <c r="E4" s="264"/>
      <c r="F4" s="264"/>
    </row>
    <row r="5" spans="1:6" x14ac:dyDescent="0.25">
      <c r="A5" s="264"/>
      <c r="B5" s="264"/>
      <c r="C5" s="264"/>
      <c r="D5" s="264"/>
      <c r="E5" s="264"/>
      <c r="F5" s="264"/>
    </row>
    <row r="6" spans="1:6" ht="15.75" x14ac:dyDescent="0.25">
      <c r="A6" s="270" t="s">
        <v>2</v>
      </c>
      <c r="B6" s="270" t="s">
        <v>3</v>
      </c>
      <c r="C6" s="270" t="s">
        <v>4</v>
      </c>
      <c r="D6" s="270" t="s">
        <v>15</v>
      </c>
      <c r="E6" s="264"/>
      <c r="F6" s="264"/>
    </row>
    <row r="7" spans="1:6" x14ac:dyDescent="0.25">
      <c r="A7" s="69" t="s">
        <v>9</v>
      </c>
      <c r="B7" s="55">
        <v>89</v>
      </c>
      <c r="C7" s="55">
        <v>2018</v>
      </c>
      <c r="D7" s="376" t="s">
        <v>841</v>
      </c>
      <c r="E7" s="56" t="s">
        <v>5</v>
      </c>
    </row>
    <row r="8" spans="1:6" x14ac:dyDescent="0.25">
      <c r="A8" s="53" t="s">
        <v>10</v>
      </c>
      <c r="B8" s="58">
        <v>5</v>
      </c>
      <c r="C8" s="58">
        <v>2018</v>
      </c>
      <c r="D8" s="133" t="s">
        <v>1479</v>
      </c>
      <c r="E8" s="59" t="s">
        <v>5</v>
      </c>
    </row>
    <row r="9" spans="1:6" x14ac:dyDescent="0.25">
      <c r="A9" s="53" t="s">
        <v>11</v>
      </c>
      <c r="B9" s="58">
        <v>34281</v>
      </c>
      <c r="C9" s="58">
        <v>2019</v>
      </c>
      <c r="D9" s="133" t="s">
        <v>1480</v>
      </c>
      <c r="E9" s="59" t="s">
        <v>5</v>
      </c>
    </row>
    <row r="10" spans="1:6" s="29" customFormat="1" x14ac:dyDescent="0.25">
      <c r="A10" s="133" t="s">
        <v>6</v>
      </c>
      <c r="B10" s="58">
        <v>385</v>
      </c>
      <c r="C10" s="58">
        <v>2019</v>
      </c>
      <c r="D10" s="133" t="s">
        <v>1480</v>
      </c>
      <c r="E10" s="59" t="s">
        <v>5</v>
      </c>
    </row>
    <row r="11" spans="1:6" x14ac:dyDescent="0.25">
      <c r="A11" s="53" t="s">
        <v>7</v>
      </c>
      <c r="B11" s="58">
        <v>8.5</v>
      </c>
      <c r="C11" s="58">
        <v>2019</v>
      </c>
      <c r="D11" s="133" t="s">
        <v>1480</v>
      </c>
      <c r="E11" s="59" t="s">
        <v>5</v>
      </c>
    </row>
    <row r="12" spans="1:6" x14ac:dyDescent="0.25">
      <c r="A12" s="53" t="s">
        <v>8</v>
      </c>
      <c r="B12" s="58">
        <v>10.3</v>
      </c>
      <c r="C12" s="58">
        <v>2019</v>
      </c>
      <c r="D12" s="133" t="s">
        <v>1480</v>
      </c>
      <c r="E12" s="59" t="s">
        <v>5</v>
      </c>
    </row>
    <row r="13" spans="1:6" x14ac:dyDescent="0.25">
      <c r="A13" s="53" t="s">
        <v>12</v>
      </c>
      <c r="B13" s="58">
        <v>-1.8</v>
      </c>
      <c r="C13" s="58">
        <v>2019</v>
      </c>
      <c r="D13" s="133" t="s">
        <v>1480</v>
      </c>
      <c r="E13" s="59" t="s">
        <v>5</v>
      </c>
    </row>
    <row r="14" spans="1:6" x14ac:dyDescent="0.25">
      <c r="A14" s="53" t="s">
        <v>912</v>
      </c>
      <c r="B14" s="58">
        <v>78.16</v>
      </c>
      <c r="C14" s="58">
        <v>2019</v>
      </c>
      <c r="D14" s="133" t="s">
        <v>1480</v>
      </c>
      <c r="E14" s="59" t="s">
        <v>5</v>
      </c>
    </row>
    <row r="15" spans="1:6" x14ac:dyDescent="0.25">
      <c r="A15" s="53" t="s">
        <v>13</v>
      </c>
      <c r="B15" s="58">
        <v>43.5</v>
      </c>
      <c r="C15" s="58">
        <v>2019</v>
      </c>
      <c r="D15" s="133" t="s">
        <v>1480</v>
      </c>
      <c r="E15" s="59" t="s">
        <v>5</v>
      </c>
      <c r="F15" s="29"/>
    </row>
    <row r="16" spans="1:6" x14ac:dyDescent="0.25">
      <c r="A16" s="54" t="s">
        <v>14</v>
      </c>
      <c r="B16" s="61">
        <v>149.44999999999999</v>
      </c>
      <c r="C16" s="61">
        <v>2019</v>
      </c>
      <c r="D16" s="374" t="s">
        <v>1480</v>
      </c>
      <c r="E16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64"/>
      <c r="J1" s="170" t="s">
        <v>508</v>
      </c>
    </row>
    <row r="2" spans="1:15" x14ac:dyDescent="0.25">
      <c r="B2" s="264"/>
    </row>
    <row r="3" spans="1:15" ht="18.75" x14ac:dyDescent="0.3">
      <c r="A3" s="696" t="s">
        <v>908</v>
      </c>
      <c r="E3" s="44"/>
      <c r="J3" s="696" t="s">
        <v>985</v>
      </c>
      <c r="N3" s="44"/>
    </row>
    <row r="4" spans="1:15" x14ac:dyDescent="0.25">
      <c r="A4" s="31"/>
      <c r="B4" s="697" t="s">
        <v>552</v>
      </c>
      <c r="C4" s="697" t="s">
        <v>553</v>
      </c>
      <c r="E4" s="28"/>
      <c r="J4" s="706"/>
      <c r="K4" s="697" t="s">
        <v>506</v>
      </c>
      <c r="L4" s="697" t="s">
        <v>507</v>
      </c>
      <c r="N4" s="28"/>
    </row>
    <row r="5" spans="1:15" x14ac:dyDescent="0.25">
      <c r="A5" s="692" t="s">
        <v>561</v>
      </c>
      <c r="B5" s="693">
        <v>0</v>
      </c>
      <c r="C5" s="693">
        <v>0</v>
      </c>
      <c r="E5" s="28"/>
      <c r="J5" s="692" t="s">
        <v>561</v>
      </c>
      <c r="K5" s="707">
        <f>IF(ISBLANK(B5),"",B5)</f>
        <v>0</v>
      </c>
      <c r="L5" s="653">
        <f>IF(ISBLANK(C5),"",C5)</f>
        <v>0</v>
      </c>
      <c r="N5" s="28"/>
    </row>
    <row r="6" spans="1:15" x14ac:dyDescent="0.25">
      <c r="A6" s="694" t="s">
        <v>562</v>
      </c>
      <c r="B6" s="695">
        <v>0</v>
      </c>
      <c r="C6" s="695">
        <v>3</v>
      </c>
      <c r="E6" s="44"/>
      <c r="J6" s="694" t="s">
        <v>562</v>
      </c>
      <c r="K6" s="708">
        <f t="shared" ref="K6:K10" si="0">IF(ISBLANK(B6),"",B6)</f>
        <v>0</v>
      </c>
      <c r="L6" s="654">
        <f t="shared" ref="L6:L10" si="1">IF(ISBLANK(C6),"",C6)</f>
        <v>3</v>
      </c>
      <c r="N6" s="44"/>
    </row>
    <row r="7" spans="1:15" x14ac:dyDescent="0.25">
      <c r="A7" s="694" t="s">
        <v>660</v>
      </c>
      <c r="B7" s="695">
        <v>7</v>
      </c>
      <c r="C7" s="695">
        <v>13</v>
      </c>
      <c r="E7" s="44"/>
      <c r="J7" s="694" t="s">
        <v>660</v>
      </c>
      <c r="K7" s="708">
        <f t="shared" si="0"/>
        <v>7</v>
      </c>
      <c r="L7" s="654">
        <f t="shared" si="1"/>
        <v>13</v>
      </c>
      <c r="N7" s="44"/>
    </row>
    <row r="8" spans="1:15" x14ac:dyDescent="0.25">
      <c r="A8" s="688" t="s">
        <v>661</v>
      </c>
      <c r="B8" s="689">
        <v>3</v>
      </c>
      <c r="C8" s="689">
        <v>4</v>
      </c>
      <c r="E8" s="21"/>
      <c r="J8" s="688" t="s">
        <v>661</v>
      </c>
      <c r="K8" s="708">
        <f t="shared" si="0"/>
        <v>3</v>
      </c>
      <c r="L8" s="654">
        <f t="shared" si="1"/>
        <v>4</v>
      </c>
      <c r="N8" s="21"/>
    </row>
    <row r="9" spans="1:15" x14ac:dyDescent="0.25">
      <c r="A9" s="688" t="s">
        <v>662</v>
      </c>
      <c r="B9" s="689">
        <v>20</v>
      </c>
      <c r="C9" s="689">
        <v>5</v>
      </c>
      <c r="E9" s="21"/>
      <c r="J9" s="688" t="s">
        <v>662</v>
      </c>
      <c r="K9" s="708">
        <f t="shared" si="0"/>
        <v>20</v>
      </c>
      <c r="L9" s="654">
        <f t="shared" si="1"/>
        <v>5</v>
      </c>
      <c r="N9" s="21"/>
    </row>
    <row r="10" spans="1:15" x14ac:dyDescent="0.25">
      <c r="A10" s="690" t="s">
        <v>374</v>
      </c>
      <c r="B10" s="691">
        <v>195</v>
      </c>
      <c r="C10" s="691">
        <v>23</v>
      </c>
      <c r="J10" s="690" t="s">
        <v>374</v>
      </c>
      <c r="K10" s="709">
        <f t="shared" si="0"/>
        <v>195</v>
      </c>
      <c r="L10" s="655">
        <f t="shared" si="1"/>
        <v>23</v>
      </c>
    </row>
    <row r="11" spans="1:15" x14ac:dyDescent="0.25">
      <c r="J11" s="616"/>
      <c r="K11" s="616"/>
      <c r="L11" s="616"/>
    </row>
    <row r="13" spans="1:15" ht="18.75" x14ac:dyDescent="0.3">
      <c r="A13" s="696" t="s">
        <v>1311</v>
      </c>
      <c r="E13" s="44"/>
      <c r="J13" s="696" t="s">
        <v>1312</v>
      </c>
      <c r="N13" s="44"/>
    </row>
    <row r="14" spans="1:15" x14ac:dyDescent="0.25">
      <c r="A14" s="31"/>
      <c r="B14" s="211"/>
      <c r="C14" s="207"/>
      <c r="E14" s="28"/>
      <c r="J14" s="31"/>
      <c r="K14" s="211"/>
      <c r="L14" s="207"/>
      <c r="N14" s="28"/>
    </row>
    <row r="15" spans="1:15" x14ac:dyDescent="0.25">
      <c r="A15" s="700" t="s">
        <v>126</v>
      </c>
      <c r="B15" s="693">
        <v>1.43</v>
      </c>
      <c r="C15" s="208"/>
      <c r="D15" s="264"/>
      <c r="E15" s="222"/>
      <c r="F15" s="264"/>
      <c r="G15" s="264"/>
      <c r="J15" s="711" t="s">
        <v>503</v>
      </c>
      <c r="K15" s="712">
        <f>B15</f>
        <v>1.43</v>
      </c>
      <c r="L15" s="208"/>
      <c r="M15" s="264"/>
      <c r="N15" s="222"/>
      <c r="O15" s="264"/>
    </row>
    <row r="16" spans="1:15" x14ac:dyDescent="0.25">
      <c r="A16" s="701" t="s">
        <v>127</v>
      </c>
      <c r="B16" s="652">
        <v>0.32</v>
      </c>
      <c r="C16" s="208"/>
      <c r="D16" s="264"/>
      <c r="E16" s="265"/>
      <c r="F16" s="264"/>
      <c r="G16" s="264"/>
      <c r="J16" s="713" t="s">
        <v>504</v>
      </c>
      <c r="K16" s="714">
        <f>B16</f>
        <v>0.32</v>
      </c>
      <c r="L16" s="208"/>
      <c r="M16" s="264"/>
      <c r="N16" s="265"/>
      <c r="O16" s="264"/>
    </row>
    <row r="17" spans="1:15" x14ac:dyDescent="0.25">
      <c r="A17" s="702"/>
      <c r="B17" s="703"/>
      <c r="C17" s="208"/>
      <c r="D17" s="266"/>
      <c r="E17" s="267"/>
      <c r="F17" s="264"/>
      <c r="G17" s="264"/>
      <c r="J17" s="702"/>
      <c r="K17" s="715"/>
      <c r="L17" s="208"/>
      <c r="M17" s="266"/>
      <c r="N17" s="267"/>
      <c r="O17" s="264"/>
    </row>
    <row r="18" spans="1:15" ht="30" x14ac:dyDescent="0.25">
      <c r="A18" s="704" t="s">
        <v>664</v>
      </c>
      <c r="B18" s="693">
        <v>0.64</v>
      </c>
      <c r="C18" s="208"/>
      <c r="D18" s="266"/>
      <c r="E18" s="267"/>
      <c r="F18" s="264"/>
      <c r="G18" s="264"/>
      <c r="J18" s="716" t="s">
        <v>516</v>
      </c>
      <c r="K18" s="712">
        <f>B18</f>
        <v>0.64</v>
      </c>
      <c r="L18" s="208"/>
      <c r="M18" s="266"/>
      <c r="N18" s="267"/>
      <c r="O18" s="264"/>
    </row>
    <row r="19" spans="1:15" ht="30" x14ac:dyDescent="0.25">
      <c r="A19" s="698" t="s">
        <v>663</v>
      </c>
      <c r="B19" s="691">
        <v>1.9</v>
      </c>
      <c r="C19" s="209"/>
      <c r="D19" s="266"/>
      <c r="E19" s="267"/>
      <c r="F19" s="264"/>
      <c r="G19" s="264"/>
      <c r="J19" s="710" t="s">
        <v>517</v>
      </c>
      <c r="K19" s="714">
        <f>B19</f>
        <v>1.9</v>
      </c>
      <c r="L19" s="209"/>
      <c r="M19" s="266"/>
      <c r="N19" s="267"/>
      <c r="O19" s="264"/>
    </row>
    <row r="20" spans="1:15" x14ac:dyDescent="0.25">
      <c r="A20" s="616"/>
      <c r="B20" s="616"/>
      <c r="C20" s="264"/>
      <c r="D20" s="266"/>
      <c r="E20" s="267"/>
      <c r="F20" s="264"/>
      <c r="G20" s="264"/>
      <c r="J20" s="616"/>
      <c r="K20" s="616"/>
      <c r="L20" s="264"/>
      <c r="M20" s="264"/>
      <c r="N20" s="264"/>
      <c r="O20" s="264"/>
    </row>
    <row r="21" spans="1:15" x14ac:dyDescent="0.25">
      <c r="A21" s="699" t="s">
        <v>16</v>
      </c>
      <c r="B21" s="705">
        <v>0.89</v>
      </c>
      <c r="C21" s="264"/>
      <c r="D21" s="264"/>
      <c r="E21" s="264"/>
      <c r="F21" s="264"/>
      <c r="G21" s="264"/>
      <c r="J21" s="699" t="s">
        <v>513</v>
      </c>
      <c r="K21" s="717">
        <f>B21</f>
        <v>0.89</v>
      </c>
      <c r="L21" s="264"/>
      <c r="M21" s="264"/>
      <c r="N21" s="264"/>
      <c r="O21" s="264"/>
    </row>
    <row r="22" spans="1:15" x14ac:dyDescent="0.25">
      <c r="C22" s="264"/>
      <c r="D22" s="264"/>
      <c r="E22" s="264"/>
      <c r="F22" s="264"/>
      <c r="G22" s="264"/>
      <c r="L22" s="264"/>
      <c r="M22" s="264"/>
      <c r="N22" s="264"/>
      <c r="O22" s="264"/>
    </row>
    <row r="23" spans="1:15" x14ac:dyDescent="0.25">
      <c r="C23" s="264"/>
      <c r="D23" s="264"/>
      <c r="E23" s="264"/>
      <c r="F23" s="264"/>
      <c r="G23" s="264"/>
      <c r="L23" s="264"/>
      <c r="M23" s="264"/>
      <c r="N23" s="264"/>
      <c r="O23" s="264"/>
    </row>
    <row r="24" spans="1:15" x14ac:dyDescent="0.25">
      <c r="C24" s="264"/>
      <c r="D24" s="264"/>
      <c r="E24" s="264"/>
      <c r="F24" s="264"/>
      <c r="G24" s="264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1" width="33.28515625" style="29" customWidth="1"/>
    <col min="2" max="2" width="14.7109375" style="29" customWidth="1"/>
    <col min="3" max="3" width="11.7109375" style="29" customWidth="1"/>
    <col min="4" max="4" width="43.8554687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x14ac:dyDescent="0.25">
      <c r="A4" s="233" t="s">
        <v>1049</v>
      </c>
      <c r="B4" s="55"/>
      <c r="C4" s="55"/>
      <c r="D4" s="376" t="s">
        <v>1226</v>
      </c>
      <c r="E4" s="56" t="s">
        <v>5</v>
      </c>
    </row>
    <row r="5" spans="1:5" x14ac:dyDescent="0.25">
      <c r="A5" s="234" t="s">
        <v>1260</v>
      </c>
      <c r="B5" s="58">
        <v>0</v>
      </c>
      <c r="C5" s="58">
        <v>2018</v>
      </c>
      <c r="D5" s="133" t="s">
        <v>1226</v>
      </c>
      <c r="E5" s="59" t="s">
        <v>5</v>
      </c>
    </row>
    <row r="6" spans="1:5" x14ac:dyDescent="0.25">
      <c r="A6" s="234" t="s">
        <v>1050</v>
      </c>
      <c r="B6" s="58"/>
      <c r="C6" s="58"/>
      <c r="D6" s="133" t="s">
        <v>1226</v>
      </c>
      <c r="E6" s="59" t="s">
        <v>5</v>
      </c>
    </row>
    <row r="7" spans="1:5" x14ac:dyDescent="0.25">
      <c r="A7" s="234" t="s">
        <v>1261</v>
      </c>
      <c r="B7" s="58"/>
      <c r="C7" s="58"/>
      <c r="D7" s="133" t="s">
        <v>1226</v>
      </c>
      <c r="E7" s="59" t="s">
        <v>5</v>
      </c>
    </row>
    <row r="8" spans="1:5" x14ac:dyDescent="0.25">
      <c r="A8" s="234" t="s">
        <v>1051</v>
      </c>
      <c r="B8" s="58"/>
      <c r="C8" s="58"/>
      <c r="D8" s="133" t="s">
        <v>1226</v>
      </c>
      <c r="E8" s="59" t="s">
        <v>5</v>
      </c>
    </row>
    <row r="9" spans="1:5" x14ac:dyDescent="0.25">
      <c r="A9" s="234" t="s">
        <v>1052</v>
      </c>
      <c r="B9" s="58"/>
      <c r="C9" s="58"/>
      <c r="D9" s="133" t="s">
        <v>1226</v>
      </c>
      <c r="E9" s="59" t="s">
        <v>5</v>
      </c>
    </row>
    <row r="10" spans="1:5" x14ac:dyDescent="0.25">
      <c r="A10" s="235" t="s">
        <v>1262</v>
      </c>
      <c r="B10" s="61"/>
      <c r="C10" s="61"/>
      <c r="D10" s="374" t="s">
        <v>1226</v>
      </c>
      <c r="E10" s="62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64"/>
      <c r="H1" s="264"/>
      <c r="I1" s="264"/>
      <c r="J1" s="264"/>
      <c r="K1" s="264"/>
    </row>
    <row r="2" spans="1:11" ht="15.75" x14ac:dyDescent="0.25">
      <c r="A2" s="36"/>
      <c r="G2" s="264"/>
      <c r="H2" s="264"/>
      <c r="I2" s="264"/>
      <c r="J2" s="264"/>
      <c r="K2" s="264"/>
    </row>
    <row r="3" spans="1:11" ht="39" customHeight="1" x14ac:dyDescent="0.25">
      <c r="A3" s="561" t="s">
        <v>4</v>
      </c>
      <c r="B3" s="562" t="s">
        <v>1049</v>
      </c>
      <c r="C3" s="562" t="s">
        <v>1260</v>
      </c>
      <c r="D3" s="562" t="s">
        <v>1050</v>
      </c>
      <c r="E3" s="562" t="s">
        <v>1261</v>
      </c>
      <c r="F3" s="562" t="s">
        <v>1051</v>
      </c>
      <c r="G3" s="562" t="s">
        <v>1052</v>
      </c>
      <c r="H3" s="562" t="s">
        <v>1262</v>
      </c>
      <c r="I3" s="264"/>
      <c r="J3" s="264"/>
      <c r="K3" s="264"/>
    </row>
    <row r="4" spans="1:11" x14ac:dyDescent="0.25">
      <c r="A4" s="600">
        <v>2016</v>
      </c>
      <c r="B4" s="681"/>
      <c r="C4" s="681"/>
      <c r="D4" s="681"/>
      <c r="E4" s="681"/>
      <c r="F4" s="681"/>
      <c r="G4" s="681"/>
      <c r="H4" s="681"/>
      <c r="I4" s="264"/>
      <c r="J4" s="264"/>
      <c r="K4" s="264"/>
    </row>
    <row r="5" spans="1:11" x14ac:dyDescent="0.25">
      <c r="A5" s="819">
        <v>2017</v>
      </c>
      <c r="B5" s="635"/>
      <c r="C5" s="635">
        <v>0</v>
      </c>
      <c r="D5" s="635"/>
      <c r="E5" s="635"/>
      <c r="F5" s="635"/>
      <c r="G5" s="635"/>
      <c r="H5" s="635"/>
      <c r="I5" s="264"/>
      <c r="J5" s="264"/>
      <c r="K5" s="264"/>
    </row>
    <row r="6" spans="1:11" x14ac:dyDescent="0.25">
      <c r="A6" s="502">
        <v>2018</v>
      </c>
      <c r="B6" s="652"/>
      <c r="C6" s="652">
        <v>0</v>
      </c>
      <c r="D6" s="652"/>
      <c r="E6" s="652"/>
      <c r="F6" s="652"/>
      <c r="G6" s="652"/>
      <c r="H6" s="652"/>
      <c r="I6" s="264"/>
      <c r="J6" s="264"/>
      <c r="K6" s="264"/>
    </row>
    <row r="7" spans="1:11" x14ac:dyDescent="0.25">
      <c r="G7" s="264"/>
      <c r="H7" s="264"/>
      <c r="I7" s="264"/>
      <c r="J7" s="264"/>
      <c r="K7" s="264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64"/>
      <c r="C1" s="264"/>
      <c r="D1" s="264"/>
      <c r="E1" s="264"/>
      <c r="F1" s="264"/>
    </row>
    <row r="2" spans="1:6" x14ac:dyDescent="0.25">
      <c r="A2" s="264"/>
      <c r="B2" s="264"/>
      <c r="C2" s="264"/>
      <c r="D2" s="264"/>
      <c r="E2" s="264"/>
      <c r="F2" s="264"/>
    </row>
    <row r="3" spans="1:6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  <c r="F3" s="264"/>
    </row>
    <row r="4" spans="1:6" x14ac:dyDescent="0.25">
      <c r="A4" s="141" t="s">
        <v>434</v>
      </c>
      <c r="B4" s="55"/>
      <c r="C4" s="55"/>
      <c r="D4" s="376" t="s">
        <v>1496</v>
      </c>
      <c r="E4" s="56" t="s">
        <v>5</v>
      </c>
    </row>
    <row r="5" spans="1:6" x14ac:dyDescent="0.25">
      <c r="A5" s="102" t="s">
        <v>936</v>
      </c>
      <c r="B5" s="58"/>
      <c r="C5" s="58"/>
      <c r="D5" s="133" t="s">
        <v>1497</v>
      </c>
      <c r="E5" s="59" t="s">
        <v>5</v>
      </c>
    </row>
    <row r="6" spans="1:6" x14ac:dyDescent="0.25">
      <c r="A6" s="102" t="s">
        <v>1441</v>
      </c>
      <c r="B6" s="58"/>
      <c r="C6" s="58"/>
      <c r="D6" s="133" t="s">
        <v>1497</v>
      </c>
      <c r="E6" s="59" t="s">
        <v>5</v>
      </c>
    </row>
    <row r="7" spans="1:6" x14ac:dyDescent="0.25">
      <c r="A7" s="102" t="s">
        <v>1442</v>
      </c>
      <c r="B7" s="58"/>
      <c r="C7" s="58"/>
      <c r="D7" s="133" t="s">
        <v>1497</v>
      </c>
      <c r="E7" s="59" t="s">
        <v>5</v>
      </c>
    </row>
    <row r="8" spans="1:6" x14ac:dyDescent="0.25">
      <c r="A8" s="102" t="s">
        <v>1443</v>
      </c>
      <c r="B8" s="58"/>
      <c r="C8" s="58"/>
      <c r="D8" s="133" t="s">
        <v>1497</v>
      </c>
      <c r="E8" s="59" t="s">
        <v>5</v>
      </c>
    </row>
    <row r="9" spans="1:6" ht="30" x14ac:dyDescent="0.25">
      <c r="A9" s="102" t="s">
        <v>1444</v>
      </c>
      <c r="B9" s="58"/>
      <c r="C9" s="58"/>
      <c r="D9" s="133" t="s">
        <v>1497</v>
      </c>
      <c r="E9" s="59" t="s">
        <v>5</v>
      </c>
    </row>
    <row r="10" spans="1:6" x14ac:dyDescent="0.25">
      <c r="A10" s="102" t="s">
        <v>1445</v>
      </c>
      <c r="B10" s="58"/>
      <c r="C10" s="58"/>
      <c r="D10" s="133" t="s">
        <v>1497</v>
      </c>
      <c r="E10" s="59" t="s">
        <v>5</v>
      </c>
    </row>
    <row r="11" spans="1:6" ht="30" x14ac:dyDescent="0.25">
      <c r="A11" s="102" t="s">
        <v>438</v>
      </c>
      <c r="B11" s="58"/>
      <c r="C11" s="58"/>
      <c r="D11" s="133" t="s">
        <v>1498</v>
      </c>
      <c r="E11" s="59" t="s">
        <v>5</v>
      </c>
    </row>
    <row r="12" spans="1:6" x14ac:dyDescent="0.25">
      <c r="A12" s="142" t="s">
        <v>439</v>
      </c>
      <c r="B12" s="61"/>
      <c r="C12" s="61"/>
      <c r="D12" s="374" t="s">
        <v>1498</v>
      </c>
      <c r="E12" s="62" t="s">
        <v>5</v>
      </c>
    </row>
    <row r="13" spans="1:6" x14ac:dyDescent="0.25">
      <c r="A13" s="143"/>
      <c r="B13" s="144"/>
      <c r="C13" s="144"/>
      <c r="D13" s="144"/>
      <c r="E13" s="145"/>
    </row>
    <row r="14" spans="1:6" x14ac:dyDescent="0.25">
      <c r="A14" s="146"/>
      <c r="B14" s="147"/>
      <c r="C14" s="147"/>
      <c r="D14" s="147"/>
      <c r="E14" s="148"/>
    </row>
    <row r="15" spans="1:6" x14ac:dyDescent="0.25">
      <c r="A15" s="141" t="s">
        <v>435</v>
      </c>
      <c r="B15" s="55"/>
      <c r="C15" s="55"/>
      <c r="D15" s="376" t="s">
        <v>1499</v>
      </c>
      <c r="E15" s="56" t="s">
        <v>5</v>
      </c>
    </row>
    <row r="16" spans="1:6" x14ac:dyDescent="0.25">
      <c r="A16" s="140" t="s">
        <v>440</v>
      </c>
      <c r="B16" s="58"/>
      <c r="C16" s="58"/>
      <c r="D16" s="133" t="s">
        <v>1500</v>
      </c>
      <c r="E16" s="59" t="s">
        <v>5</v>
      </c>
    </row>
    <row r="17" spans="1:5" x14ac:dyDescent="0.25">
      <c r="A17" s="142" t="s">
        <v>436</v>
      </c>
      <c r="B17" s="374"/>
      <c r="C17" s="374"/>
      <c r="D17" s="374"/>
      <c r="E17" s="62" t="s">
        <v>5</v>
      </c>
    </row>
    <row r="18" spans="1:5" x14ac:dyDescent="0.25">
      <c r="A18" s="137"/>
      <c r="B18" s="49"/>
      <c r="C18" s="49"/>
      <c r="D18" s="49"/>
      <c r="E18" s="139"/>
    </row>
    <row r="19" spans="1:5" ht="30" customHeight="1" x14ac:dyDescent="0.25">
      <c r="A19" s="141" t="s">
        <v>437</v>
      </c>
      <c r="B19" s="992"/>
      <c r="C19" s="992"/>
      <c r="D19" s="630" t="s">
        <v>1499</v>
      </c>
      <c r="E19" s="56" t="s">
        <v>5</v>
      </c>
    </row>
    <row r="20" spans="1:5" ht="30" x14ac:dyDescent="0.25">
      <c r="A20" s="138" t="s">
        <v>441</v>
      </c>
      <c r="B20" s="993"/>
      <c r="C20" s="993"/>
      <c r="D20" s="631" t="s">
        <v>1499</v>
      </c>
      <c r="E20" s="62" t="s">
        <v>5</v>
      </c>
    </row>
    <row r="22" spans="1:5" ht="30" x14ac:dyDescent="0.25">
      <c r="A22" s="149" t="s">
        <v>1026</v>
      </c>
      <c r="B22" s="35">
        <v>6180780</v>
      </c>
      <c r="C22" s="35">
        <v>2018</v>
      </c>
      <c r="D22" s="175" t="s">
        <v>1485</v>
      </c>
      <c r="E22" s="150" t="s">
        <v>5</v>
      </c>
    </row>
    <row r="23" spans="1:5" ht="30" x14ac:dyDescent="0.25">
      <c r="A23" s="151" t="s">
        <v>1027</v>
      </c>
      <c r="B23" s="61">
        <v>180989</v>
      </c>
      <c r="C23" s="61">
        <v>2018</v>
      </c>
      <c r="D23" s="374" t="s">
        <v>1485</v>
      </c>
      <c r="E23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83" t="s">
        <v>460</v>
      </c>
      <c r="C3" s="684" t="s">
        <v>461</v>
      </c>
      <c r="D3" s="684" t="s">
        <v>1046</v>
      </c>
      <c r="E3" s="684" t="s">
        <v>1047</v>
      </c>
    </row>
    <row r="4" spans="1:11" x14ac:dyDescent="0.25">
      <c r="A4" s="228">
        <v>2016</v>
      </c>
      <c r="B4" s="632">
        <v>1</v>
      </c>
      <c r="C4" s="633">
        <v>3.8</v>
      </c>
      <c r="D4" s="633"/>
      <c r="E4" s="633"/>
      <c r="G4" s="672"/>
      <c r="H4" s="672">
        <f>A4</f>
        <v>2016</v>
      </c>
      <c r="I4" s="672">
        <f>A5</f>
        <v>2017</v>
      </c>
      <c r="J4" s="672">
        <f>A6</f>
        <v>2018</v>
      </c>
      <c r="K4" s="222"/>
    </row>
    <row r="5" spans="1:11" ht="15" customHeight="1" x14ac:dyDescent="0.25">
      <c r="A5" s="303">
        <v>2017</v>
      </c>
      <c r="B5" s="634">
        <v>0</v>
      </c>
      <c r="C5" s="635">
        <v>0</v>
      </c>
      <c r="D5" s="802"/>
      <c r="E5" s="802"/>
      <c r="G5" s="685" t="s">
        <v>460</v>
      </c>
      <c r="H5" s="686">
        <f>IF(ISBLANK(B4),"",B4)</f>
        <v>1</v>
      </c>
      <c r="I5" s="686">
        <f>IF(ISBLANK(B5),"",B5)</f>
        <v>0</v>
      </c>
      <c r="J5" s="687">
        <f>IF(ISBLANK(B6),"",B6)</f>
        <v>0</v>
      </c>
      <c r="K5" s="598"/>
    </row>
    <row r="6" spans="1:11" x14ac:dyDescent="0.25">
      <c r="A6" s="229">
        <v>2018</v>
      </c>
      <c r="B6" s="634">
        <v>0</v>
      </c>
      <c r="C6" s="635">
        <v>0</v>
      </c>
      <c r="D6" s="818"/>
      <c r="E6" s="818"/>
    </row>
    <row r="7" spans="1:11" x14ac:dyDescent="0.25">
      <c r="A7" s="175"/>
      <c r="B7" s="597"/>
      <c r="C7" s="597"/>
      <c r="D7" s="175"/>
      <c r="E7" s="175"/>
    </row>
    <row r="8" spans="1:11" x14ac:dyDescent="0.25">
      <c r="A8" s="222"/>
      <c r="B8" s="383"/>
      <c r="C8" s="383"/>
      <c r="D8" s="222"/>
      <c r="E8" s="222"/>
      <c r="G8" s="672"/>
      <c r="H8" s="672">
        <f>A4</f>
        <v>2016</v>
      </c>
      <c r="I8" s="672">
        <f>A5</f>
        <v>2017</v>
      </c>
      <c r="J8" s="672">
        <f>A6</f>
        <v>2018</v>
      </c>
      <c r="K8" s="222"/>
    </row>
    <row r="9" spans="1:11" ht="16.5" customHeight="1" x14ac:dyDescent="0.25">
      <c r="A9" s="222"/>
      <c r="B9" s="383"/>
      <c r="C9" s="383"/>
      <c r="D9" s="222"/>
      <c r="E9" s="222"/>
      <c r="G9" s="685" t="s">
        <v>461</v>
      </c>
      <c r="H9" s="686">
        <f>IF(ISBLANK(C4),"",C4)</f>
        <v>3.8</v>
      </c>
      <c r="I9" s="686">
        <f>IF(ISBLANK(C5),"",C5)</f>
        <v>0</v>
      </c>
      <c r="J9" s="687">
        <f>IF(ISBLANK(C6),"",C6)</f>
        <v>0</v>
      </c>
      <c r="K9" s="598"/>
    </row>
    <row r="10" spans="1:11" x14ac:dyDescent="0.25">
      <c r="A10" s="222"/>
      <c r="B10" s="383"/>
      <c r="C10" s="383"/>
      <c r="D10" s="222"/>
      <c r="E10" s="222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18.8554687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28" style="29" customWidth="1"/>
    <col min="9" max="16384" width="9.140625" style="29"/>
  </cols>
  <sheetData>
    <row r="1" spans="1:11" x14ac:dyDescent="0.25">
      <c r="F1" s="264"/>
      <c r="G1" s="264"/>
      <c r="H1" s="264"/>
      <c r="I1" s="264"/>
      <c r="J1" s="264"/>
      <c r="K1" s="264"/>
    </row>
    <row r="2" spans="1:11" ht="15.75" x14ac:dyDescent="0.25">
      <c r="A2" s="36"/>
      <c r="F2" s="264"/>
      <c r="G2" s="264"/>
      <c r="H2" s="264"/>
      <c r="I2" s="264"/>
      <c r="J2" s="264"/>
      <c r="K2" s="264"/>
    </row>
    <row r="3" spans="1:11" ht="63" x14ac:dyDescent="0.25">
      <c r="A3" s="545" t="s">
        <v>4</v>
      </c>
      <c r="B3" s="562" t="s">
        <v>434</v>
      </c>
      <c r="C3" s="562" t="s">
        <v>1048</v>
      </c>
      <c r="D3" s="562" t="s">
        <v>1306</v>
      </c>
      <c r="E3" s="562" t="s">
        <v>1307</v>
      </c>
      <c r="F3" s="562" t="s">
        <v>1308</v>
      </c>
      <c r="G3" s="562" t="s">
        <v>1309</v>
      </c>
      <c r="H3" s="562" t="s">
        <v>1310</v>
      </c>
      <c r="I3" s="264"/>
      <c r="J3" s="264"/>
      <c r="K3" s="264"/>
    </row>
    <row r="4" spans="1:11" x14ac:dyDescent="0.25">
      <c r="A4" s="375">
        <v>2016</v>
      </c>
      <c r="B4" s="681"/>
      <c r="C4" s="681"/>
      <c r="D4" s="681"/>
      <c r="E4" s="681"/>
      <c r="F4" s="681"/>
      <c r="G4" s="681"/>
      <c r="H4" s="681"/>
      <c r="I4" s="264"/>
      <c r="J4" s="264"/>
      <c r="K4" s="264"/>
    </row>
    <row r="5" spans="1:11" x14ac:dyDescent="0.25">
      <c r="A5" s="501">
        <v>2017</v>
      </c>
      <c r="B5" s="635"/>
      <c r="C5" s="635"/>
      <c r="D5" s="635"/>
      <c r="E5" s="635"/>
      <c r="F5" s="635"/>
      <c r="G5" s="635"/>
      <c r="H5" s="635"/>
      <c r="I5" s="264"/>
      <c r="J5" s="264"/>
      <c r="K5" s="264"/>
    </row>
    <row r="6" spans="1:11" x14ac:dyDescent="0.25">
      <c r="A6" s="378">
        <v>2018</v>
      </c>
      <c r="B6" s="635"/>
      <c r="C6" s="635"/>
      <c r="D6" s="635"/>
      <c r="E6" s="635"/>
      <c r="F6" s="635"/>
      <c r="G6" s="635"/>
      <c r="H6" s="635"/>
      <c r="I6" s="264"/>
      <c r="J6" s="264"/>
      <c r="K6" s="264"/>
    </row>
    <row r="7" spans="1:11" x14ac:dyDescent="0.25">
      <c r="A7" s="175"/>
      <c r="B7" s="597"/>
      <c r="C7" s="597"/>
      <c r="D7" s="597"/>
      <c r="E7" s="597"/>
      <c r="F7" s="597"/>
      <c r="G7" s="597"/>
      <c r="H7" s="597"/>
      <c r="I7" s="264"/>
      <c r="J7" s="264"/>
      <c r="K7" s="264"/>
    </row>
    <row r="8" spans="1:11" x14ac:dyDescent="0.25">
      <c r="A8" s="222"/>
      <c r="B8" s="383"/>
      <c r="C8" s="383"/>
      <c r="D8" s="383"/>
      <c r="E8" s="383"/>
      <c r="F8" s="383"/>
      <c r="G8" s="383"/>
      <c r="H8" s="383"/>
      <c r="I8" s="264"/>
      <c r="J8" s="264"/>
      <c r="K8" s="264"/>
    </row>
    <row r="9" spans="1:11" x14ac:dyDescent="0.25">
      <c r="A9" s="222"/>
      <c r="B9" s="222"/>
      <c r="C9" s="222"/>
      <c r="D9" s="222"/>
      <c r="E9" s="222"/>
      <c r="F9" s="222"/>
      <c r="G9" s="222"/>
      <c r="H9" s="222"/>
      <c r="I9" s="264"/>
      <c r="J9" s="264"/>
      <c r="K9" s="264"/>
    </row>
    <row r="10" spans="1:11" x14ac:dyDescent="0.25">
      <c r="A10" s="222"/>
      <c r="B10" s="222"/>
      <c r="C10" s="222"/>
      <c r="D10" s="222"/>
      <c r="E10" s="222"/>
      <c r="F10" s="222"/>
      <c r="G10" s="222"/>
      <c r="H10" s="222"/>
      <c r="I10" s="264"/>
      <c r="J10" s="264"/>
      <c r="K10" s="264"/>
    </row>
    <row r="11" spans="1:11" x14ac:dyDescent="0.25">
      <c r="F11" s="264"/>
      <c r="G11" s="264"/>
      <c r="H11" s="264"/>
      <c r="I11" s="264"/>
      <c r="J11" s="264"/>
      <c r="K11" s="264"/>
    </row>
    <row r="12" spans="1:11" x14ac:dyDescent="0.25">
      <c r="F12" s="264"/>
      <c r="G12" s="264"/>
      <c r="H12" s="264"/>
      <c r="I12" s="264"/>
      <c r="J12" s="264"/>
      <c r="K12" s="264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64"/>
      <c r="G1" s="264"/>
      <c r="H1" s="264"/>
    </row>
    <row r="2" spans="1:8" ht="15.75" x14ac:dyDescent="0.25">
      <c r="A2" s="36"/>
      <c r="F2" s="264"/>
      <c r="G2" s="264"/>
      <c r="H2" s="264"/>
    </row>
    <row r="3" spans="1:8" ht="78.75" x14ac:dyDescent="0.25">
      <c r="A3" s="544" t="s">
        <v>4</v>
      </c>
      <c r="B3" s="562" t="s">
        <v>480</v>
      </c>
      <c r="C3" s="562" t="s">
        <v>481</v>
      </c>
      <c r="D3" s="562" t="s">
        <v>435</v>
      </c>
      <c r="E3" s="562" t="s">
        <v>1212</v>
      </c>
      <c r="F3" s="264"/>
      <c r="G3" s="264"/>
      <c r="H3" s="264"/>
    </row>
    <row r="4" spans="1:8" x14ac:dyDescent="0.25">
      <c r="A4" s="375">
        <v>2016</v>
      </c>
      <c r="B4" s="681"/>
      <c r="C4" s="681"/>
      <c r="D4" s="681"/>
      <c r="E4" s="681"/>
      <c r="F4" s="264"/>
      <c r="G4" s="264"/>
      <c r="H4" s="264"/>
    </row>
    <row r="5" spans="1:8" x14ac:dyDescent="0.25">
      <c r="A5" s="501">
        <v>2017</v>
      </c>
      <c r="B5" s="635"/>
      <c r="C5" s="635"/>
      <c r="D5" s="635"/>
      <c r="E5" s="635"/>
      <c r="F5" s="264"/>
      <c r="G5" s="264"/>
      <c r="H5" s="264"/>
    </row>
    <row r="6" spans="1:8" x14ac:dyDescent="0.25">
      <c r="A6" s="378">
        <v>2018</v>
      </c>
      <c r="B6" s="635"/>
      <c r="C6" s="635"/>
      <c r="D6" s="635"/>
      <c r="E6" s="635"/>
      <c r="F6" s="264"/>
      <c r="G6" s="264"/>
      <c r="H6" s="264"/>
    </row>
    <row r="7" spans="1:8" x14ac:dyDescent="0.25">
      <c r="A7" s="502">
        <v>2019</v>
      </c>
      <c r="B7" s="994"/>
      <c r="C7" s="994"/>
      <c r="D7" s="994"/>
      <c r="E7" s="994"/>
      <c r="F7" s="264"/>
      <c r="G7" s="264"/>
      <c r="H7" s="264"/>
    </row>
    <row r="8" spans="1:8" x14ac:dyDescent="0.25">
      <c r="A8" s="222"/>
      <c r="B8" s="383"/>
      <c r="C8" s="383"/>
      <c r="D8" s="383"/>
      <c r="E8" s="383"/>
      <c r="F8" s="264"/>
      <c r="G8" s="264"/>
      <c r="H8" s="264"/>
    </row>
    <row r="9" spans="1:8" x14ac:dyDescent="0.25">
      <c r="A9" s="222"/>
      <c r="B9" s="222"/>
      <c r="C9" s="222"/>
      <c r="D9" s="222"/>
      <c r="E9" s="222"/>
      <c r="F9" s="264"/>
      <c r="G9" s="264"/>
      <c r="H9" s="264"/>
    </row>
    <row r="10" spans="1:8" x14ac:dyDescent="0.25">
      <c r="A10" s="222"/>
      <c r="B10" s="222"/>
      <c r="C10" s="222"/>
      <c r="D10" s="222"/>
      <c r="E10" s="222"/>
      <c r="F10" s="264"/>
      <c r="G10" s="264"/>
      <c r="H10" s="264"/>
    </row>
    <row r="11" spans="1:8" x14ac:dyDescent="0.25">
      <c r="F11" s="264"/>
      <c r="G11" s="264"/>
      <c r="H11" s="264"/>
    </row>
    <row r="12" spans="1:8" x14ac:dyDescent="0.25">
      <c r="F12" s="264"/>
      <c r="G12" s="264"/>
      <c r="H12" s="264"/>
    </row>
    <row r="14" spans="1:8" ht="15.75" x14ac:dyDescent="0.25">
      <c r="A14" s="99" t="s">
        <v>2350</v>
      </c>
      <c r="B14" s="31"/>
    </row>
    <row r="15" spans="1:8" x14ac:dyDescent="0.25">
      <c r="A15" s="667">
        <f>A5</f>
        <v>2017</v>
      </c>
      <c r="B15" s="660" t="str">
        <f>IF(ISBLANK(E5),"",E5)</f>
        <v/>
      </c>
    </row>
    <row r="16" spans="1:8" x14ac:dyDescent="0.25">
      <c r="A16" s="668">
        <f t="shared" ref="A16:A17" si="0">A6</f>
        <v>2018</v>
      </c>
      <c r="B16" s="661" t="str">
        <f t="shared" ref="B16:B17" si="1">IF(ISBLANK(E6),"",E6)</f>
        <v/>
      </c>
    </row>
    <row r="17" spans="1:2" x14ac:dyDescent="0.25">
      <c r="A17" s="669">
        <f t="shared" si="0"/>
        <v>2019</v>
      </c>
      <c r="B17" s="662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zoomScaleNormal="100" workbookViewId="0"/>
  </sheetViews>
  <sheetFormatPr defaultRowHeight="15" x14ac:dyDescent="0.25"/>
  <cols>
    <col min="1" max="1" width="65.425781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ht="30" x14ac:dyDescent="0.25">
      <c r="A4" s="233" t="s">
        <v>306</v>
      </c>
      <c r="B4" s="55"/>
      <c r="C4" s="55"/>
      <c r="D4" s="376" t="s">
        <v>843</v>
      </c>
      <c r="E4" s="56" t="s">
        <v>5</v>
      </c>
    </row>
    <row r="5" spans="1:5" x14ac:dyDescent="0.25">
      <c r="A5" s="234" t="s">
        <v>1320</v>
      </c>
      <c r="B5" s="58"/>
      <c r="C5" s="58"/>
      <c r="D5" s="133" t="s">
        <v>1489</v>
      </c>
      <c r="E5" s="59" t="s">
        <v>5</v>
      </c>
    </row>
    <row r="6" spans="1:5" ht="30" x14ac:dyDescent="0.25">
      <c r="A6" s="234" t="s">
        <v>307</v>
      </c>
      <c r="B6" s="133"/>
      <c r="C6" s="133"/>
      <c r="D6" s="133"/>
      <c r="E6" s="59" t="s">
        <v>5</v>
      </c>
    </row>
    <row r="7" spans="1:5" ht="45" x14ac:dyDescent="0.25">
      <c r="A7" s="234" t="s">
        <v>1321</v>
      </c>
      <c r="B7" s="133"/>
      <c r="C7" s="133"/>
      <c r="D7" s="133"/>
      <c r="E7" s="59" t="s">
        <v>5</v>
      </c>
    </row>
    <row r="8" spans="1:5" x14ac:dyDescent="0.25">
      <c r="A8" s="234" t="s">
        <v>308</v>
      </c>
      <c r="B8" s="58"/>
      <c r="C8" s="58"/>
      <c r="D8" s="133" t="s">
        <v>843</v>
      </c>
      <c r="E8" s="59" t="s">
        <v>5</v>
      </c>
    </row>
    <row r="9" spans="1:5" ht="30" x14ac:dyDescent="0.25">
      <c r="A9" s="234" t="s">
        <v>934</v>
      </c>
      <c r="B9" s="58"/>
      <c r="C9" s="58"/>
      <c r="D9" s="133" t="s">
        <v>843</v>
      </c>
      <c r="E9" s="59" t="s">
        <v>5</v>
      </c>
    </row>
    <row r="10" spans="1:5" ht="30" x14ac:dyDescent="0.25">
      <c r="A10" s="234" t="s">
        <v>935</v>
      </c>
      <c r="B10" s="58"/>
      <c r="C10" s="58"/>
      <c r="D10" s="133" t="s">
        <v>1489</v>
      </c>
      <c r="E10" s="59" t="s">
        <v>5</v>
      </c>
    </row>
    <row r="11" spans="1:5" ht="30" x14ac:dyDescent="0.25">
      <c r="A11" s="234" t="s">
        <v>1024</v>
      </c>
      <c r="B11" s="58">
        <v>26054</v>
      </c>
      <c r="C11" s="58">
        <v>2018</v>
      </c>
      <c r="D11" s="133" t="s">
        <v>1485</v>
      </c>
      <c r="E11" s="59" t="s">
        <v>5</v>
      </c>
    </row>
    <row r="12" spans="1:5" ht="30" x14ac:dyDescent="0.25">
      <c r="A12" s="235" t="s">
        <v>1025</v>
      </c>
      <c r="B12" s="61">
        <v>763</v>
      </c>
      <c r="C12" s="61">
        <v>2018</v>
      </c>
      <c r="D12" s="374" t="s">
        <v>1485</v>
      </c>
      <c r="E12" s="62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070" t="s">
        <v>4</v>
      </c>
      <c r="B3" s="1119" t="s">
        <v>306</v>
      </c>
      <c r="C3" s="1120"/>
      <c r="D3" s="1121"/>
    </row>
    <row r="4" spans="1:17" ht="15.75" x14ac:dyDescent="0.25">
      <c r="A4" s="1071"/>
      <c r="B4" s="675" t="s">
        <v>16</v>
      </c>
      <c r="C4" s="675" t="s">
        <v>127</v>
      </c>
      <c r="D4" s="675" t="s">
        <v>126</v>
      </c>
      <c r="G4" s="680" t="s">
        <v>2413</v>
      </c>
      <c r="H4" s="31"/>
      <c r="I4" s="31"/>
      <c r="J4" s="31"/>
      <c r="K4" s="31"/>
      <c r="L4" s="31"/>
      <c r="M4" s="31"/>
      <c r="N4" s="31"/>
      <c r="O4" s="31"/>
      <c r="P4" s="616"/>
      <c r="Q4" s="529" t="s">
        <v>509</v>
      </c>
    </row>
    <row r="5" spans="1:17" x14ac:dyDescent="0.25">
      <c r="A5" s="676">
        <v>2017</v>
      </c>
      <c r="B5" s="973"/>
      <c r="C5" s="973"/>
      <c r="D5" s="633"/>
      <c r="G5" s="679" t="s">
        <v>126</v>
      </c>
      <c r="H5" s="673" t="str">
        <f>IF(ISBLANK(D7),"",D7)</f>
        <v/>
      </c>
    </row>
    <row r="6" spans="1:17" x14ac:dyDescent="0.25">
      <c r="A6" s="677">
        <v>2018</v>
      </c>
      <c r="B6" s="973"/>
      <c r="C6" s="973"/>
      <c r="D6" s="635"/>
      <c r="G6" s="665" t="s">
        <v>127</v>
      </c>
      <c r="H6" s="658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78">
        <v>2019</v>
      </c>
      <c r="B7" s="973"/>
      <c r="C7" s="973"/>
      <c r="D7" s="652"/>
    </row>
    <row r="8" spans="1:17" x14ac:dyDescent="0.25">
      <c r="A8" s="175"/>
      <c r="B8" s="175"/>
      <c r="C8" s="597"/>
      <c r="D8" s="597"/>
    </row>
    <row r="9" spans="1:17" ht="15.75" x14ac:dyDescent="0.25">
      <c r="A9" s="222"/>
      <c r="B9" s="222"/>
      <c r="C9" s="383"/>
      <c r="D9" s="383"/>
      <c r="G9" s="680" t="s">
        <v>2414</v>
      </c>
      <c r="H9" s="31"/>
      <c r="I9" s="31"/>
      <c r="J9" s="31"/>
      <c r="K9" s="31"/>
      <c r="L9" s="31"/>
      <c r="M9" s="31"/>
      <c r="N9" s="31"/>
      <c r="O9" s="31"/>
      <c r="P9" s="217"/>
      <c r="Q9" s="170" t="s">
        <v>508</v>
      </c>
    </row>
    <row r="10" spans="1:17" x14ac:dyDescent="0.25">
      <c r="A10" s="222"/>
      <c r="B10" s="222"/>
      <c r="C10" s="383"/>
      <c r="D10" s="383"/>
      <c r="G10" s="679" t="s">
        <v>503</v>
      </c>
      <c r="H10" s="673" t="str">
        <f>IF(ISBLANK(D7),"",D7)</f>
        <v/>
      </c>
    </row>
    <row r="11" spans="1:17" x14ac:dyDescent="0.25">
      <c r="A11" s="222"/>
      <c r="B11" s="222"/>
      <c r="C11" s="383"/>
      <c r="D11" s="383"/>
      <c r="G11" s="665" t="s">
        <v>504</v>
      </c>
      <c r="H11" s="658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="95" zoomScaleNormal="95" workbookViewId="0"/>
  </sheetViews>
  <sheetFormatPr defaultRowHeight="15" x14ac:dyDescent="0.25"/>
  <cols>
    <col min="1" max="1" width="60.28515625" style="29" customWidth="1"/>
    <col min="2" max="2" width="14.28515625" style="29" customWidth="1"/>
    <col min="3" max="3" width="10.85546875" style="29" customWidth="1"/>
    <col min="4" max="4" width="108" style="29" customWidth="1"/>
    <col min="5" max="5" width="9.28515625" style="29" bestFit="1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x14ac:dyDescent="0.25">
      <c r="A4" s="64" t="s">
        <v>326</v>
      </c>
      <c r="B4" s="55"/>
      <c r="C4" s="55"/>
      <c r="D4" s="376" t="s">
        <v>1490</v>
      </c>
      <c r="E4" s="56" t="s">
        <v>5</v>
      </c>
    </row>
    <row r="5" spans="1:5" x14ac:dyDescent="0.25">
      <c r="A5" s="65" t="s">
        <v>931</v>
      </c>
      <c r="B5" s="58"/>
      <c r="C5" s="58"/>
      <c r="D5" s="133" t="s">
        <v>1491</v>
      </c>
      <c r="E5" s="59" t="s">
        <v>5</v>
      </c>
    </row>
    <row r="6" spans="1:5" x14ac:dyDescent="0.25">
      <c r="A6" s="65" t="s">
        <v>932</v>
      </c>
      <c r="B6" s="58"/>
      <c r="C6" s="58"/>
      <c r="D6" s="133" t="s">
        <v>1491</v>
      </c>
      <c r="E6" s="59" t="s">
        <v>5</v>
      </c>
    </row>
    <row r="7" spans="1:5" x14ac:dyDescent="0.25">
      <c r="A7" s="66" t="s">
        <v>933</v>
      </c>
      <c r="B7" s="58"/>
      <c r="C7" s="58"/>
      <c r="D7" s="133" t="s">
        <v>1491</v>
      </c>
      <c r="E7" s="59" t="s">
        <v>5</v>
      </c>
    </row>
    <row r="8" spans="1:5" x14ac:dyDescent="0.25">
      <c r="A8" s="57" t="s">
        <v>327</v>
      </c>
      <c r="B8" s="58"/>
      <c r="C8" s="58"/>
      <c r="D8" s="133" t="s">
        <v>1490</v>
      </c>
      <c r="E8" s="59" t="s">
        <v>5</v>
      </c>
    </row>
    <row r="9" spans="1:5" ht="30" x14ac:dyDescent="0.25">
      <c r="A9" s="67" t="s">
        <v>328</v>
      </c>
      <c r="B9" s="58"/>
      <c r="C9" s="58"/>
      <c r="D9" s="133" t="s">
        <v>1490</v>
      </c>
      <c r="E9" s="59" t="s">
        <v>5</v>
      </c>
    </row>
    <row r="10" spans="1:5" ht="30" x14ac:dyDescent="0.25">
      <c r="A10" s="57" t="s">
        <v>1319</v>
      </c>
      <c r="B10" s="58"/>
      <c r="C10" s="58"/>
      <c r="D10" s="133" t="s">
        <v>1491</v>
      </c>
      <c r="E10" s="59" t="s">
        <v>5</v>
      </c>
    </row>
    <row r="11" spans="1:5" x14ac:dyDescent="0.25">
      <c r="A11" s="57" t="s">
        <v>345</v>
      </c>
      <c r="B11" s="58"/>
      <c r="C11" s="58"/>
      <c r="D11" s="133" t="s">
        <v>1490</v>
      </c>
      <c r="E11" s="59" t="s">
        <v>5</v>
      </c>
    </row>
    <row r="12" spans="1:5" x14ac:dyDescent="0.25">
      <c r="A12" s="57" t="s">
        <v>344</v>
      </c>
      <c r="B12" s="58"/>
      <c r="C12" s="58"/>
      <c r="D12" s="133" t="s">
        <v>1490</v>
      </c>
      <c r="E12" s="59" t="s">
        <v>5</v>
      </c>
    </row>
    <row r="13" spans="1:5" x14ac:dyDescent="0.25">
      <c r="A13" s="57" t="s">
        <v>346</v>
      </c>
      <c r="B13" s="58"/>
      <c r="C13" s="58"/>
      <c r="D13" s="133" t="s">
        <v>1490</v>
      </c>
      <c r="E13" s="59" t="s">
        <v>5</v>
      </c>
    </row>
    <row r="14" spans="1:5" x14ac:dyDescent="0.25">
      <c r="A14" s="60" t="s">
        <v>490</v>
      </c>
      <c r="B14" s="61"/>
      <c r="C14" s="61"/>
      <c r="D14" s="374" t="s">
        <v>1490</v>
      </c>
      <c r="E14" s="62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34"/>
  <sheetViews>
    <sheetView zoomScale="90" zoomScaleNormal="90" workbookViewId="0">
      <selection activeCell="H2" sqref="H2"/>
    </sheetView>
  </sheetViews>
  <sheetFormatPr defaultRowHeight="15" x14ac:dyDescent="0.25"/>
  <cols>
    <col min="1" max="1" width="11" customWidth="1"/>
    <col min="2" max="2" width="7.85546875" customWidth="1"/>
    <col min="3" max="3" width="7.4257812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1107</v>
      </c>
    </row>
    <row r="3" spans="1:22" x14ac:dyDescent="0.25">
      <c r="D3" s="29"/>
    </row>
    <row r="4" spans="1:22" x14ac:dyDescent="0.25">
      <c r="A4" s="1070" t="s">
        <v>4</v>
      </c>
      <c r="B4" s="1075" t="s">
        <v>19</v>
      </c>
      <c r="C4" s="1076"/>
      <c r="D4" s="1076"/>
      <c r="E4" s="1075" t="s">
        <v>20</v>
      </c>
      <c r="F4" s="1076"/>
      <c r="G4" s="1077"/>
      <c r="H4" s="1076" t="s">
        <v>21</v>
      </c>
      <c r="I4" s="1076"/>
      <c r="J4" s="1076"/>
      <c r="K4" s="1075" t="s">
        <v>22</v>
      </c>
      <c r="L4" s="1076"/>
      <c r="M4" s="1077"/>
      <c r="N4" s="1075" t="s">
        <v>23</v>
      </c>
      <c r="O4" s="1076"/>
      <c r="P4" s="1077"/>
      <c r="Q4" s="1075" t="s">
        <v>31</v>
      </c>
      <c r="R4" s="1076"/>
      <c r="S4" s="1077"/>
      <c r="T4" s="1075" t="s">
        <v>24</v>
      </c>
      <c r="U4" s="1076"/>
      <c r="V4" s="1077"/>
    </row>
    <row r="5" spans="1:22" x14ac:dyDescent="0.25">
      <c r="A5" s="107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28">
        <v>2017</v>
      </c>
      <c r="B6" s="70">
        <v>2193</v>
      </c>
      <c r="C6" s="55">
        <v>1111</v>
      </c>
      <c r="D6" s="55">
        <v>1082</v>
      </c>
      <c r="E6" s="70">
        <v>2591</v>
      </c>
      <c r="F6" s="55">
        <v>1317</v>
      </c>
      <c r="G6" s="110">
        <v>1274</v>
      </c>
      <c r="H6" s="55">
        <v>1353</v>
      </c>
      <c r="I6" s="55">
        <v>692</v>
      </c>
      <c r="J6" s="55">
        <v>661</v>
      </c>
      <c r="K6" s="70">
        <v>5787</v>
      </c>
      <c r="L6" s="55">
        <v>2941</v>
      </c>
      <c r="M6" s="110">
        <v>2846</v>
      </c>
      <c r="N6" s="70">
        <v>5827</v>
      </c>
      <c r="O6" s="55">
        <v>2999</v>
      </c>
      <c r="P6" s="110">
        <v>2828</v>
      </c>
      <c r="Q6" s="70">
        <v>22694</v>
      </c>
      <c r="R6" s="55">
        <v>11312</v>
      </c>
      <c r="S6" s="110">
        <v>11382</v>
      </c>
      <c r="T6" s="70">
        <v>34055</v>
      </c>
      <c r="U6" s="55">
        <v>16687</v>
      </c>
      <c r="V6" s="171">
        <v>17368</v>
      </c>
    </row>
    <row r="7" spans="1:22" x14ac:dyDescent="0.25">
      <c r="A7" s="303">
        <v>2018</v>
      </c>
      <c r="B7" s="178">
        <v>2194</v>
      </c>
      <c r="C7" s="94">
        <v>1109</v>
      </c>
      <c r="D7" s="94">
        <v>1085</v>
      </c>
      <c r="E7" s="178">
        <v>2568</v>
      </c>
      <c r="F7" s="94">
        <v>1300</v>
      </c>
      <c r="G7" s="180">
        <v>1268</v>
      </c>
      <c r="H7" s="94">
        <v>1350</v>
      </c>
      <c r="I7" s="94">
        <v>697</v>
      </c>
      <c r="J7" s="94">
        <v>653</v>
      </c>
      <c r="K7" s="178">
        <v>5782</v>
      </c>
      <c r="L7" s="94">
        <v>2939</v>
      </c>
      <c r="M7" s="180">
        <v>2843</v>
      </c>
      <c r="N7" s="178">
        <v>5730</v>
      </c>
      <c r="O7" s="94">
        <v>2961</v>
      </c>
      <c r="P7" s="180">
        <v>2769</v>
      </c>
      <c r="Q7" s="178">
        <v>22550</v>
      </c>
      <c r="R7" s="94">
        <v>11274</v>
      </c>
      <c r="S7" s="180">
        <v>11276</v>
      </c>
      <c r="T7" s="223">
        <v>34150</v>
      </c>
      <c r="U7" s="58">
        <v>16743</v>
      </c>
      <c r="V7" s="171">
        <v>17407</v>
      </c>
    </row>
    <row r="8" spans="1:22" x14ac:dyDescent="0.25">
      <c r="A8" s="230">
        <v>2019</v>
      </c>
      <c r="B8" s="72">
        <v>2176</v>
      </c>
      <c r="C8" s="61">
        <v>1094</v>
      </c>
      <c r="D8" s="61">
        <v>1082</v>
      </c>
      <c r="E8" s="72">
        <v>2568</v>
      </c>
      <c r="F8" s="61">
        <v>1317</v>
      </c>
      <c r="G8" s="111">
        <v>1251</v>
      </c>
      <c r="H8" s="61">
        <v>1365</v>
      </c>
      <c r="I8" s="61">
        <v>708</v>
      </c>
      <c r="J8" s="61">
        <v>657</v>
      </c>
      <c r="K8" s="72">
        <v>5766</v>
      </c>
      <c r="L8" s="61">
        <v>2943</v>
      </c>
      <c r="M8" s="111">
        <v>2823</v>
      </c>
      <c r="N8" s="72">
        <v>5661</v>
      </c>
      <c r="O8" s="61">
        <v>2926</v>
      </c>
      <c r="P8" s="111">
        <v>2735</v>
      </c>
      <c r="Q8" s="72">
        <v>22372</v>
      </c>
      <c r="R8" s="61">
        <v>11235</v>
      </c>
      <c r="S8" s="111">
        <v>11137</v>
      </c>
      <c r="T8" s="72">
        <v>34281</v>
      </c>
      <c r="U8" s="61">
        <v>16819</v>
      </c>
      <c r="V8" s="111">
        <v>17462</v>
      </c>
    </row>
    <row r="9" spans="1:22" s="29" customFormat="1" x14ac:dyDescent="0.25">
      <c r="A9" s="139" t="s">
        <v>1100</v>
      </c>
    </row>
    <row r="10" spans="1:22" s="29" customFormat="1" x14ac:dyDescent="0.25"/>
    <row r="12" spans="1:22" ht="15.75" x14ac:dyDescent="0.25">
      <c r="A12" s="39" t="s">
        <v>2396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83"/>
      <c r="B14" s="350" t="s">
        <v>25</v>
      </c>
      <c r="C14" s="350" t="s">
        <v>26</v>
      </c>
      <c r="D14" s="350" t="s">
        <v>27</v>
      </c>
      <c r="E14" s="350" t="s">
        <v>28</v>
      </c>
      <c r="F14" s="350" t="s">
        <v>29</v>
      </c>
      <c r="G14" s="350" t="s">
        <v>30</v>
      </c>
      <c r="H14" s="350" t="s">
        <v>16</v>
      </c>
      <c r="M14" s="350" t="s">
        <v>28</v>
      </c>
      <c r="N14" s="527" t="s">
        <v>491</v>
      </c>
      <c r="O14" s="527" t="s">
        <v>685</v>
      </c>
      <c r="P14" s="29"/>
      <c r="Q14" s="528" t="s">
        <v>2234</v>
      </c>
      <c r="R14" s="528" t="s">
        <v>2235</v>
      </c>
      <c r="S14" s="528" t="s">
        <v>2236</v>
      </c>
      <c r="T14" s="29" t="s">
        <v>689</v>
      </c>
    </row>
    <row r="15" spans="1:22" x14ac:dyDescent="0.25">
      <c r="A15" s="350" t="s">
        <v>16</v>
      </c>
      <c r="B15" s="183">
        <f>B8</f>
        <v>2176</v>
      </c>
      <c r="C15" s="183">
        <f>E8</f>
        <v>2568</v>
      </c>
      <c r="D15" s="183">
        <f>H8</f>
        <v>1365</v>
      </c>
      <c r="E15" s="183">
        <f>K8</f>
        <v>5766</v>
      </c>
      <c r="F15" s="183">
        <f>N8</f>
        <v>5661</v>
      </c>
      <c r="G15" s="183">
        <f>Q8</f>
        <v>22372</v>
      </c>
      <c r="H15" s="351">
        <f>T8</f>
        <v>34281</v>
      </c>
      <c r="M15" s="183">
        <f>K8</f>
        <v>5766</v>
      </c>
      <c r="N15" s="183">
        <f>H15-E15-O15</f>
        <v>21350</v>
      </c>
      <c r="O15" s="183">
        <f>H15-(B15+C15+G15)</f>
        <v>7165</v>
      </c>
      <c r="P15" s="29"/>
      <c r="Q15" s="100">
        <f>M15/H15*100</f>
        <v>16.819812724249584</v>
      </c>
      <c r="R15" s="100">
        <f>N15/H15*100</f>
        <v>62.279396750386503</v>
      </c>
      <c r="S15" s="100">
        <f>O15/H15*100</f>
        <v>20.900790525363906</v>
      </c>
    </row>
    <row r="17" spans="1:20" x14ac:dyDescent="0.25">
      <c r="Q17" s="528" t="s">
        <v>2237</v>
      </c>
      <c r="R17" s="528" t="s">
        <v>2238</v>
      </c>
      <c r="S17" s="528" t="s">
        <v>2239</v>
      </c>
      <c r="T17" s="215" t="s">
        <v>508</v>
      </c>
    </row>
    <row r="18" spans="1:20" x14ac:dyDescent="0.25">
      <c r="Q18" s="100">
        <f>M15/H15*100</f>
        <v>16.819812724249584</v>
      </c>
      <c r="R18" s="100">
        <f>N15/H15*100</f>
        <v>62.279396750386503</v>
      </c>
      <c r="S18" s="100">
        <f>O15/H15*100</f>
        <v>20.900790525363906</v>
      </c>
    </row>
    <row r="19" spans="1:20" x14ac:dyDescent="0.25">
      <c r="H19" s="517"/>
      <c r="I19" s="517"/>
      <c r="J19" s="517"/>
      <c r="K19" s="517"/>
      <c r="L19" s="517"/>
      <c r="M19" s="517"/>
      <c r="N19" s="517"/>
      <c r="O19" s="517"/>
      <c r="P19" s="517"/>
      <c r="Q19" s="517"/>
    </row>
    <row r="20" spans="1:20" x14ac:dyDescent="0.25">
      <c r="H20" s="517"/>
      <c r="I20" s="517"/>
      <c r="J20" s="517"/>
      <c r="K20" s="517"/>
      <c r="L20" s="517"/>
      <c r="M20" s="517"/>
      <c r="N20" s="517"/>
      <c r="O20" s="517"/>
      <c r="P20" s="517"/>
      <c r="Q20" s="517"/>
    </row>
    <row r="21" spans="1:20" ht="30" customHeight="1" x14ac:dyDescent="0.25">
      <c r="A21" s="1070" t="s">
        <v>4</v>
      </c>
      <c r="B21" s="1072" t="s">
        <v>463</v>
      </c>
      <c r="C21" s="1073"/>
      <c r="D21" s="1074"/>
      <c r="E21" s="1072" t="s">
        <v>464</v>
      </c>
      <c r="F21" s="1073"/>
      <c r="G21" s="1074"/>
      <c r="H21" s="1078" t="s">
        <v>1263</v>
      </c>
      <c r="I21" s="1079"/>
      <c r="J21" s="1080"/>
      <c r="K21" s="517"/>
      <c r="L21" s="517"/>
      <c r="M21" s="517"/>
      <c r="N21" s="517"/>
      <c r="O21" s="517"/>
      <c r="P21" s="517"/>
      <c r="Q21" s="517"/>
    </row>
    <row r="22" spans="1:20" ht="15" customHeight="1" x14ac:dyDescent="0.25">
      <c r="A22" s="107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6" t="s">
        <v>18</v>
      </c>
      <c r="H22" s="326" t="s">
        <v>16</v>
      </c>
      <c r="I22" s="497" t="s">
        <v>17</v>
      </c>
      <c r="J22" s="594" t="s">
        <v>18</v>
      </c>
      <c r="K22" s="517"/>
      <c r="L22" s="517"/>
      <c r="M22" s="517"/>
      <c r="N22" s="517"/>
      <c r="O22" s="517"/>
      <c r="P22" s="517"/>
      <c r="Q22" s="517"/>
    </row>
    <row r="23" spans="1:20" x14ac:dyDescent="0.25">
      <c r="A23" s="229">
        <v>2017</v>
      </c>
      <c r="B23" s="178">
        <v>0</v>
      </c>
      <c r="C23" s="379"/>
      <c r="D23" s="379"/>
      <c r="E23" s="178">
        <v>3.2</v>
      </c>
      <c r="F23" s="379"/>
      <c r="G23" s="380"/>
      <c r="H23" s="178">
        <v>0</v>
      </c>
      <c r="I23" s="94">
        <v>0</v>
      </c>
      <c r="J23" s="180">
        <v>0</v>
      </c>
      <c r="K23" s="517"/>
      <c r="L23" s="517"/>
      <c r="M23" s="517"/>
      <c r="N23" s="517"/>
      <c r="O23" s="517"/>
      <c r="P23" s="517"/>
      <c r="Q23" s="517"/>
    </row>
    <row r="24" spans="1:20" x14ac:dyDescent="0.25">
      <c r="A24" s="229">
        <v>2018</v>
      </c>
      <c r="B24" s="178">
        <v>0</v>
      </c>
      <c r="C24" s="379"/>
      <c r="D24" s="379"/>
      <c r="E24" s="178">
        <v>13.6</v>
      </c>
      <c r="F24" s="379"/>
      <c r="G24" s="380"/>
      <c r="H24" s="178">
        <v>0</v>
      </c>
      <c r="I24" s="94">
        <v>0</v>
      </c>
      <c r="J24" s="180">
        <v>0</v>
      </c>
      <c r="K24" s="517"/>
      <c r="L24" s="517"/>
      <c r="M24" s="517"/>
      <c r="N24" s="517"/>
      <c r="O24" s="517"/>
      <c r="P24" s="517"/>
      <c r="Q24" s="517"/>
    </row>
    <row r="25" spans="1:20" x14ac:dyDescent="0.25">
      <c r="A25" s="230">
        <v>2019</v>
      </c>
      <c r="B25" s="72">
        <v>10.3</v>
      </c>
      <c r="C25" s="374"/>
      <c r="D25" s="374"/>
      <c r="E25" s="72">
        <v>13.7</v>
      </c>
      <c r="F25" s="374"/>
      <c r="G25" s="482"/>
      <c r="H25" s="72">
        <v>10.27</v>
      </c>
      <c r="I25" s="61">
        <v>19.350000000000001</v>
      </c>
      <c r="J25" s="111">
        <v>0</v>
      </c>
      <c r="K25" s="517"/>
      <c r="L25" s="517"/>
      <c r="M25" s="517"/>
      <c r="N25" s="517"/>
      <c r="O25" s="517"/>
      <c r="P25" s="517"/>
      <c r="Q25" s="517"/>
    </row>
    <row r="30" spans="1:20" x14ac:dyDescent="0.25">
      <c r="A30" s="529" t="s">
        <v>1263</v>
      </c>
      <c r="B30" s="29"/>
      <c r="C30" s="29"/>
      <c r="F30" s="170" t="s">
        <v>2347</v>
      </c>
      <c r="G30" s="29"/>
      <c r="H30" s="29"/>
    </row>
    <row r="31" spans="1:20" x14ac:dyDescent="0.25">
      <c r="A31" s="932"/>
      <c r="B31" s="933" t="s">
        <v>2345</v>
      </c>
      <c r="C31" s="934" t="s">
        <v>2346</v>
      </c>
      <c r="F31" s="932"/>
      <c r="G31" s="933" t="s">
        <v>2348</v>
      </c>
      <c r="H31" s="934" t="s">
        <v>2349</v>
      </c>
    </row>
    <row r="32" spans="1:20" x14ac:dyDescent="0.25">
      <c r="A32" s="747">
        <f>A23</f>
        <v>2017</v>
      </c>
      <c r="B32" s="712">
        <f>IF(ISBLANK(J23),"",J23)</f>
        <v>0</v>
      </c>
      <c r="C32" s="712">
        <f>IF(ISBLANK(I23),"",I23)</f>
        <v>0</v>
      </c>
      <c r="F32" s="747">
        <f>A23</f>
        <v>2017</v>
      </c>
      <c r="G32" s="712">
        <f>IF(ISBLANK(J23),"",J23)</f>
        <v>0</v>
      </c>
      <c r="H32" s="712">
        <f>IF(ISBLANK(I23),"",I23)</f>
        <v>0</v>
      </c>
    </row>
    <row r="33" spans="1:8" x14ac:dyDescent="0.25">
      <c r="A33" s="748">
        <f t="shared" ref="A33:A34" si="0">A24</f>
        <v>2018</v>
      </c>
      <c r="B33" s="931">
        <f t="shared" ref="B33:B34" si="1">IF(ISBLANK(J24),"",J24)</f>
        <v>0</v>
      </c>
      <c r="C33" s="931">
        <f t="shared" ref="C33:C34" si="2">IF(ISBLANK(I24),"",I24)</f>
        <v>0</v>
      </c>
      <c r="F33" s="748">
        <f t="shared" ref="F33:F34" si="3">A24</f>
        <v>2018</v>
      </c>
      <c r="G33" s="931">
        <f t="shared" ref="G33:G34" si="4">IF(ISBLANK(J24),"",J24)</f>
        <v>0</v>
      </c>
      <c r="H33" s="931">
        <f t="shared" ref="H33:H34" si="5">IF(ISBLANK(I24),"",I24)</f>
        <v>0</v>
      </c>
    </row>
    <row r="34" spans="1:8" x14ac:dyDescent="0.25">
      <c r="A34" s="749">
        <f t="shared" si="0"/>
        <v>2019</v>
      </c>
      <c r="B34" s="714">
        <f t="shared" si="1"/>
        <v>0</v>
      </c>
      <c r="C34" s="714">
        <f t="shared" si="2"/>
        <v>19.350000000000001</v>
      </c>
      <c r="F34" s="749">
        <f t="shared" si="3"/>
        <v>2019</v>
      </c>
      <c r="G34" s="714">
        <f t="shared" si="4"/>
        <v>0</v>
      </c>
      <c r="H34" s="714">
        <f t="shared" si="5"/>
        <v>19.350000000000001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23"/>
  <sheetViews>
    <sheetView zoomScale="80" zoomScaleNormal="8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9" ht="69" customHeight="1" x14ac:dyDescent="0.25">
      <c r="A3" s="68" t="s">
        <v>4</v>
      </c>
      <c r="B3" s="642" t="s">
        <v>344</v>
      </c>
      <c r="C3" s="642" t="s">
        <v>346</v>
      </c>
      <c r="D3" s="642" t="s">
        <v>345</v>
      </c>
      <c r="E3" s="642" t="s">
        <v>347</v>
      </c>
      <c r="F3" s="641" t="s">
        <v>1043</v>
      </c>
      <c r="G3" s="641" t="s">
        <v>1044</v>
      </c>
    </row>
    <row r="4" spans="1:9" x14ac:dyDescent="0.25">
      <c r="A4" s="228">
        <v>2017</v>
      </c>
      <c r="B4" s="633"/>
      <c r="C4" s="633"/>
      <c r="D4" s="633"/>
      <c r="E4" s="632"/>
      <c r="F4" s="633"/>
      <c r="G4" s="633"/>
    </row>
    <row r="5" spans="1:9" x14ac:dyDescent="0.25">
      <c r="A5" s="303">
        <v>2018</v>
      </c>
      <c r="B5" s="802"/>
      <c r="C5" s="802"/>
      <c r="D5" s="802"/>
      <c r="E5" s="804"/>
      <c r="F5" s="802"/>
      <c r="G5" s="802"/>
    </row>
    <row r="6" spans="1:9" x14ac:dyDescent="0.25">
      <c r="A6" s="229">
        <v>2019</v>
      </c>
      <c r="B6" s="803"/>
      <c r="C6" s="803"/>
      <c r="D6" s="803"/>
      <c r="E6" s="805"/>
      <c r="F6" s="803"/>
      <c r="G6" s="803"/>
    </row>
    <row r="7" spans="1:9" x14ac:dyDescent="0.25">
      <c r="A7" s="175"/>
      <c r="B7" s="175"/>
      <c r="C7" s="175"/>
      <c r="D7" s="175"/>
      <c r="E7" s="175"/>
      <c r="F7" s="175"/>
      <c r="G7" s="175"/>
    </row>
    <row r="8" spans="1:9" x14ac:dyDescent="0.25">
      <c r="A8" s="222"/>
      <c r="B8" s="222"/>
      <c r="C8" s="222"/>
      <c r="D8" s="222"/>
      <c r="E8" s="222"/>
      <c r="F8" s="222"/>
      <c r="G8" s="222"/>
    </row>
    <row r="9" spans="1:9" ht="19.5" customHeight="1" x14ac:dyDescent="0.25">
      <c r="A9" s="161" t="s">
        <v>509</v>
      </c>
      <c r="E9" s="170" t="s">
        <v>508</v>
      </c>
      <c r="I9" s="263"/>
    </row>
    <row r="10" spans="1:9" ht="33.75" customHeight="1" x14ac:dyDescent="0.25">
      <c r="A10" s="31"/>
      <c r="B10" s="172" t="s">
        <v>549</v>
      </c>
      <c r="C10" s="172" t="s">
        <v>550</v>
      </c>
      <c r="E10" s="31"/>
      <c r="F10" s="172" t="s">
        <v>541</v>
      </c>
      <c r="G10" s="172" t="s">
        <v>542</v>
      </c>
      <c r="I10" s="264"/>
    </row>
    <row r="11" spans="1:9" x14ac:dyDescent="0.25">
      <c r="A11" s="103">
        <f>A4</f>
        <v>2017</v>
      </c>
      <c r="B11" s="80" t="str">
        <f>IF(ISBLANK(B4),"",B4)</f>
        <v/>
      </c>
      <c r="C11" s="80" t="str">
        <f>IF(ISBLANK(D4),"",D4)</f>
        <v/>
      </c>
      <c r="E11" s="103">
        <f>A4</f>
        <v>2017</v>
      </c>
      <c r="F11" s="80" t="str">
        <f>IF(ISBLANK(B4),"",B4)</f>
        <v/>
      </c>
      <c r="G11" s="80" t="str">
        <f>IF(ISBLANK(D4),"",D4)</f>
        <v/>
      </c>
      <c r="I11" s="264"/>
    </row>
    <row r="12" spans="1:9" x14ac:dyDescent="0.25">
      <c r="A12" s="103">
        <f t="shared" ref="A12:A13" si="0">A5</f>
        <v>2018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2018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9" x14ac:dyDescent="0.25">
      <c r="A13" s="163">
        <f t="shared" si="0"/>
        <v>2019</v>
      </c>
      <c r="B13" s="83" t="str">
        <f>IF(ISBLANK(B6),"",B6)</f>
        <v/>
      </c>
      <c r="C13" s="83" t="str">
        <f>IF(ISBLANK(D6),"",D6)</f>
        <v/>
      </c>
      <c r="D13" s="264"/>
      <c r="E13" s="163">
        <f t="shared" si="1"/>
        <v>2019</v>
      </c>
      <c r="F13" s="83" t="str">
        <f t="shared" si="2"/>
        <v/>
      </c>
      <c r="G13" s="83" t="str">
        <f t="shared" si="3"/>
        <v/>
      </c>
    </row>
    <row r="14" spans="1:9" x14ac:dyDescent="0.25">
      <c r="A14" s="263"/>
      <c r="B14" s="222"/>
      <c r="C14" s="222"/>
      <c r="D14" s="264"/>
      <c r="E14" s="263"/>
      <c r="F14" s="222"/>
      <c r="G14" s="222"/>
    </row>
    <row r="15" spans="1:9" x14ac:dyDescent="0.25">
      <c r="A15" s="263"/>
      <c r="B15" s="222"/>
      <c r="C15" s="222"/>
      <c r="D15" s="264"/>
      <c r="E15" s="263"/>
      <c r="F15" s="222"/>
      <c r="G15" s="222"/>
    </row>
    <row r="16" spans="1:9" x14ac:dyDescent="0.25">
      <c r="A16" s="161"/>
    </row>
    <row r="17" spans="1:9" ht="34.5" customHeight="1" x14ac:dyDescent="0.25">
      <c r="A17" s="31"/>
      <c r="B17" s="172" t="s">
        <v>549</v>
      </c>
      <c r="C17" s="172" t="s">
        <v>551</v>
      </c>
      <c r="E17" s="31"/>
      <c r="F17" s="172" t="s">
        <v>541</v>
      </c>
      <c r="G17" s="172" t="s">
        <v>542</v>
      </c>
    </row>
    <row r="18" spans="1:9" x14ac:dyDescent="0.25">
      <c r="A18" s="103">
        <f>A4</f>
        <v>2017</v>
      </c>
      <c r="B18" s="80" t="str">
        <f>IF(ISBLANK(C4),"",C4)</f>
        <v/>
      </c>
      <c r="C18" s="80" t="str">
        <f>IF(ISBLANK(E4),"",E4)</f>
        <v/>
      </c>
      <c r="E18" s="636">
        <f>A4</f>
        <v>2017</v>
      </c>
      <c r="F18" s="100" t="str">
        <f>IF(ISBLANK(C4),"",C4)</f>
        <v/>
      </c>
      <c r="G18" s="100" t="str">
        <f>IF(ISBLANK(E4),"",E4)</f>
        <v/>
      </c>
      <c r="I18" s="1122" t="s">
        <v>684</v>
      </c>
    </row>
    <row r="19" spans="1:9" ht="15" customHeight="1" x14ac:dyDescent="0.25">
      <c r="A19" s="103">
        <f t="shared" ref="A19:A20" si="4">A5</f>
        <v>2018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2018</v>
      </c>
      <c r="F19" s="104" t="str">
        <f t="shared" ref="F19:F20" si="6">IF(ISBLANK(C5),"",C5)</f>
        <v/>
      </c>
      <c r="G19" s="104" t="str">
        <f t="shared" ref="G19:G20" si="7">IF(ISBLANK(E5),"",E5)</f>
        <v/>
      </c>
      <c r="I19" s="1122"/>
    </row>
    <row r="20" spans="1:9" x14ac:dyDescent="0.25">
      <c r="A20" s="163">
        <f t="shared" si="4"/>
        <v>2019</v>
      </c>
      <c r="B20" s="83" t="str">
        <f>IF(ISBLANK(C6),"",C6)</f>
        <v/>
      </c>
      <c r="C20" s="83" t="str">
        <f>IF(ISBLANK(E6),"",E6)</f>
        <v/>
      </c>
      <c r="E20" s="163">
        <f t="shared" si="5"/>
        <v>2019</v>
      </c>
      <c r="F20" s="83" t="str">
        <f t="shared" si="6"/>
        <v/>
      </c>
      <c r="G20" s="83" t="str">
        <f t="shared" si="7"/>
        <v/>
      </c>
      <c r="I20" s="1122"/>
    </row>
    <row r="21" spans="1:9" x14ac:dyDescent="0.25">
      <c r="I21" s="399"/>
    </row>
    <row r="22" spans="1:9" x14ac:dyDescent="0.25">
      <c r="I22" s="399"/>
    </row>
    <row r="23" spans="1:9" x14ac:dyDescent="0.25">
      <c r="I23" s="399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x14ac:dyDescent="0.25">
      <c r="A4" s="74" t="s">
        <v>722</v>
      </c>
      <c r="B4" s="55"/>
      <c r="C4" s="55"/>
      <c r="D4" s="376" t="s">
        <v>1490</v>
      </c>
      <c r="E4" s="56" t="s">
        <v>5</v>
      </c>
    </row>
    <row r="5" spans="1:5" x14ac:dyDescent="0.25">
      <c r="A5" s="75" t="s">
        <v>1315</v>
      </c>
      <c r="B5" s="58"/>
      <c r="C5" s="58"/>
      <c r="D5" s="133" t="s">
        <v>1491</v>
      </c>
      <c r="E5" s="59" t="s">
        <v>5</v>
      </c>
    </row>
    <row r="6" spans="1:5" x14ac:dyDescent="0.25">
      <c r="A6" s="75" t="s">
        <v>351</v>
      </c>
      <c r="B6" s="58">
        <v>667</v>
      </c>
      <c r="C6" s="58">
        <v>2019</v>
      </c>
      <c r="D6" s="133" t="s">
        <v>1490</v>
      </c>
      <c r="E6" s="59" t="s">
        <v>5</v>
      </c>
    </row>
    <row r="7" spans="1:5" x14ac:dyDescent="0.25">
      <c r="A7" s="75" t="s">
        <v>1316</v>
      </c>
      <c r="B7" s="58">
        <v>11.6</v>
      </c>
      <c r="C7" s="58">
        <v>2019</v>
      </c>
      <c r="D7" s="133" t="s">
        <v>1491</v>
      </c>
      <c r="E7" s="59" t="s">
        <v>5</v>
      </c>
    </row>
    <row r="8" spans="1:5" x14ac:dyDescent="0.25">
      <c r="A8" s="75" t="s">
        <v>352</v>
      </c>
      <c r="B8" s="58">
        <v>236</v>
      </c>
      <c r="C8" s="58">
        <v>2019</v>
      </c>
      <c r="D8" s="133" t="s">
        <v>1490</v>
      </c>
      <c r="E8" s="59" t="s">
        <v>5</v>
      </c>
    </row>
    <row r="9" spans="1:5" ht="15" customHeight="1" x14ac:dyDescent="0.25">
      <c r="A9" s="75" t="s">
        <v>1317</v>
      </c>
      <c r="B9" s="58">
        <v>4.0999999999999996</v>
      </c>
      <c r="C9" s="58">
        <v>2019</v>
      </c>
      <c r="D9" s="133" t="s">
        <v>1491</v>
      </c>
      <c r="E9" s="59" t="s">
        <v>5</v>
      </c>
    </row>
    <row r="10" spans="1:5" x14ac:dyDescent="0.25">
      <c r="A10" s="67" t="s">
        <v>979</v>
      </c>
      <c r="B10" s="133"/>
      <c r="C10" s="133"/>
      <c r="D10" s="133"/>
      <c r="E10" s="59" t="s">
        <v>5</v>
      </c>
    </row>
    <row r="11" spans="1:5" x14ac:dyDescent="0.25">
      <c r="A11" s="67" t="s">
        <v>982</v>
      </c>
      <c r="B11" s="58"/>
      <c r="C11" s="58"/>
      <c r="D11" s="133" t="s">
        <v>1490</v>
      </c>
      <c r="E11" s="59" t="s">
        <v>5</v>
      </c>
    </row>
    <row r="12" spans="1:5" ht="30" x14ac:dyDescent="0.25">
      <c r="A12" s="60" t="s">
        <v>1318</v>
      </c>
      <c r="B12" s="61"/>
      <c r="C12" s="61"/>
      <c r="D12" s="374" t="s">
        <v>1491</v>
      </c>
      <c r="E12" s="62" t="s">
        <v>5</v>
      </c>
    </row>
    <row r="15" spans="1:5" x14ac:dyDescent="0.25">
      <c r="B15" s="29" t="s">
        <v>2265</v>
      </c>
    </row>
    <row r="16" spans="1:5" x14ac:dyDescent="0.25">
      <c r="B16" s="264">
        <v>2017</v>
      </c>
      <c r="C16" s="916"/>
    </row>
    <row r="17" spans="2:3" x14ac:dyDescent="0.25">
      <c r="B17" s="264">
        <v>2018</v>
      </c>
      <c r="C17" s="916">
        <v>317</v>
      </c>
    </row>
    <row r="18" spans="2:3" x14ac:dyDescent="0.25">
      <c r="B18" s="264">
        <v>2019</v>
      </c>
      <c r="C18" s="916">
        <v>667</v>
      </c>
    </row>
    <row r="19" spans="2:3" x14ac:dyDescent="0.25">
      <c r="B19" s="264"/>
      <c r="C19" s="264"/>
    </row>
    <row r="20" spans="2:3" x14ac:dyDescent="0.25">
      <c r="B20" s="29" t="s">
        <v>2265</v>
      </c>
    </row>
    <row r="21" spans="2:3" x14ac:dyDescent="0.25">
      <c r="B21" s="672">
        <f>B16</f>
        <v>2017</v>
      </c>
      <c r="C21" s="672" t="str">
        <f>IF(ISBLANK(C16),"",C16)</f>
        <v/>
      </c>
    </row>
    <row r="22" spans="2:3" x14ac:dyDescent="0.25">
      <c r="B22" s="672">
        <f>B17</f>
        <v>2018</v>
      </c>
      <c r="C22" s="672">
        <f t="shared" ref="C22:C23" si="0">IF(ISBLANK(C17),"",C17)</f>
        <v>317</v>
      </c>
    </row>
    <row r="23" spans="2:3" x14ac:dyDescent="0.25">
      <c r="B23" s="672">
        <f>B18</f>
        <v>2019</v>
      </c>
      <c r="C23" s="672">
        <f t="shared" si="0"/>
        <v>667</v>
      </c>
    </row>
    <row r="24" spans="2:3" x14ac:dyDescent="0.25">
      <c r="B24" s="264"/>
      <c r="C24" s="264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087" t="s">
        <v>4</v>
      </c>
      <c r="B3" s="1123" t="s">
        <v>980</v>
      </c>
      <c r="C3" s="1124"/>
      <c r="D3" s="1124"/>
      <c r="E3" s="1125"/>
      <c r="F3" s="1126" t="s">
        <v>350</v>
      </c>
      <c r="G3" s="1123" t="s">
        <v>981</v>
      </c>
      <c r="H3" s="1124"/>
      <c r="I3" s="1125"/>
      <c r="J3" s="1126" t="s">
        <v>1042</v>
      </c>
    </row>
    <row r="4" spans="1:10" ht="15.75" x14ac:dyDescent="0.25">
      <c r="A4" s="1088"/>
      <c r="B4" s="87" t="s">
        <v>353</v>
      </c>
      <c r="C4" s="88" t="s">
        <v>354</v>
      </c>
      <c r="D4" s="88" t="s">
        <v>355</v>
      </c>
      <c r="E4" s="77" t="s">
        <v>24</v>
      </c>
      <c r="F4" s="1127"/>
      <c r="G4" s="87" t="s">
        <v>353</v>
      </c>
      <c r="H4" s="88" t="s">
        <v>354</v>
      </c>
      <c r="I4" s="89" t="s">
        <v>355</v>
      </c>
      <c r="J4" s="1127"/>
    </row>
    <row r="5" spans="1:10" x14ac:dyDescent="0.25">
      <c r="A5" s="228">
        <v>2017</v>
      </c>
      <c r="B5" s="70"/>
      <c r="C5" s="55"/>
      <c r="D5" s="55"/>
      <c r="E5" s="284">
        <f>SUM(B5:D5)</f>
        <v>0</v>
      </c>
      <c r="F5" s="71"/>
      <c r="G5" s="70"/>
      <c r="H5" s="55"/>
      <c r="I5" s="110"/>
      <c r="J5" s="71"/>
    </row>
    <row r="6" spans="1:10" x14ac:dyDescent="0.25">
      <c r="A6" s="303">
        <v>2018</v>
      </c>
      <c r="B6" s="808"/>
      <c r="C6" s="809"/>
      <c r="D6" s="809"/>
      <c r="E6" s="285">
        <f>SUM(B6:D6)</f>
        <v>0</v>
      </c>
      <c r="F6" s="225"/>
      <c r="G6" s="476"/>
      <c r="H6" s="477"/>
      <c r="I6" s="814"/>
      <c r="J6" s="225"/>
    </row>
    <row r="7" spans="1:10" x14ac:dyDescent="0.25">
      <c r="A7" s="229">
        <v>2019</v>
      </c>
      <c r="B7" s="178"/>
      <c r="C7" s="94"/>
      <c r="D7" s="94"/>
      <c r="E7" s="466">
        <f>SUM(B7:D7)</f>
        <v>0</v>
      </c>
      <c r="F7" s="179"/>
      <c r="G7" s="178"/>
      <c r="H7" s="94"/>
      <c r="I7" s="180"/>
      <c r="J7" s="179"/>
    </row>
    <row r="8" spans="1:10" x14ac:dyDescent="0.25">
      <c r="A8" s="175"/>
      <c r="B8" s="175"/>
      <c r="C8" s="175"/>
      <c r="D8" s="175"/>
      <c r="E8" s="175"/>
      <c r="F8" s="175"/>
      <c r="G8" s="175"/>
      <c r="H8" s="175"/>
      <c r="I8" s="175"/>
      <c r="J8" s="175"/>
    </row>
    <row r="9" spans="1:10" x14ac:dyDescent="0.25">
      <c r="A9" s="222"/>
      <c r="B9" s="222"/>
      <c r="C9" s="222"/>
      <c r="D9" s="222"/>
      <c r="E9" s="222"/>
      <c r="F9" s="222"/>
      <c r="G9" s="222"/>
      <c r="H9" s="222"/>
      <c r="I9" s="222"/>
      <c r="J9" s="222"/>
    </row>
    <row r="12" spans="1:10" ht="15.75" x14ac:dyDescent="0.25">
      <c r="A12" s="79" t="s">
        <v>350</v>
      </c>
      <c r="B12" s="31"/>
      <c r="C12" s="28"/>
      <c r="D12" s="28"/>
      <c r="F12" s="603" t="s">
        <v>2267</v>
      </c>
      <c r="G12" s="28"/>
      <c r="H12" s="28"/>
      <c r="I12" s="28"/>
      <c r="J12" s="28"/>
    </row>
    <row r="13" spans="1:10" x14ac:dyDescent="0.25">
      <c r="A13" s="659">
        <f>A5</f>
        <v>2017</v>
      </c>
      <c r="B13" s="656" t="str">
        <f>IF(ISBLANK(F5),"",F5)</f>
        <v/>
      </c>
      <c r="C13" s="28"/>
      <c r="D13" s="28"/>
    </row>
    <row r="14" spans="1:10" x14ac:dyDescent="0.25">
      <c r="A14" s="659">
        <f>A6</f>
        <v>2018</v>
      </c>
      <c r="B14" s="657" t="str">
        <f t="shared" ref="B14:B15" si="0">IF(ISBLANK(F6),"",F6)</f>
        <v/>
      </c>
      <c r="C14" s="28"/>
      <c r="D14" s="28"/>
      <c r="F14" s="660" t="s">
        <v>2234</v>
      </c>
      <c r="G14" s="656" t="str">
        <f>IF(ISBLANK(B7),"",B7)</f>
        <v/>
      </c>
      <c r="I14" s="660" t="s">
        <v>2237</v>
      </c>
      <c r="J14" s="656" t="str">
        <f>IF(ISBLANK(B7),"",B7)</f>
        <v/>
      </c>
    </row>
    <row r="15" spans="1:10" x14ac:dyDescent="0.25">
      <c r="A15" s="659">
        <f t="shared" ref="A15" si="1">A7</f>
        <v>2019</v>
      </c>
      <c r="B15" s="658" t="str">
        <f t="shared" si="0"/>
        <v/>
      </c>
      <c r="C15" s="28"/>
      <c r="D15" s="28"/>
      <c r="F15" s="661" t="s">
        <v>2235</v>
      </c>
      <c r="G15" s="657" t="str">
        <f>IF(ISBLANK(C7),"",C7)</f>
        <v/>
      </c>
      <c r="I15" s="661" t="s">
        <v>2246</v>
      </c>
      <c r="J15" s="657" t="str">
        <f>IF(ISBLANK(C7),"",C7)</f>
        <v/>
      </c>
    </row>
    <row r="16" spans="1:10" x14ac:dyDescent="0.25">
      <c r="A16" s="602"/>
      <c r="B16" s="599"/>
      <c r="C16" s="28"/>
      <c r="D16" s="28"/>
      <c r="F16" s="662" t="s">
        <v>2236</v>
      </c>
      <c r="G16" s="658" t="str">
        <f>IF(ISBLANK(D7),"",D7)</f>
        <v/>
      </c>
      <c r="I16" s="662" t="s">
        <v>2247</v>
      </c>
      <c r="J16" s="658" t="str">
        <f>IF(ISBLANK(D7),"",D7)</f>
        <v/>
      </c>
    </row>
    <row r="18" spans="1:2" x14ac:dyDescent="0.25">
      <c r="A18" s="264"/>
      <c r="B18" s="264"/>
    </row>
    <row r="19" spans="1:2" x14ac:dyDescent="0.25">
      <c r="A19" s="264"/>
      <c r="B19" s="264"/>
    </row>
    <row r="20" spans="1:2" ht="18" customHeight="1" x14ac:dyDescent="0.25">
      <c r="A20" s="467" t="s">
        <v>2417</v>
      </c>
      <c r="B20" s="264"/>
    </row>
    <row r="21" spans="1:2" x14ac:dyDescent="0.25">
      <c r="A21" s="660" t="s">
        <v>477</v>
      </c>
      <c r="B21" s="656" t="str">
        <f>IF(ISBLANK(G7),"",G7)</f>
        <v/>
      </c>
    </row>
    <row r="22" spans="1:2" x14ac:dyDescent="0.25">
      <c r="A22" s="661" t="s">
        <v>478</v>
      </c>
      <c r="B22" s="657" t="str">
        <f>IF(ISBLANK(H7),"",H7)</f>
        <v/>
      </c>
    </row>
    <row r="23" spans="1:2" x14ac:dyDescent="0.25">
      <c r="A23" s="662" t="s">
        <v>374</v>
      </c>
      <c r="B23" s="658" t="str">
        <f>IF(ISBLANK(I7),"",I7)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3.85546875" style="29" customWidth="1"/>
    <col min="5" max="5" width="12.28515625" style="29" customWidth="1"/>
    <col min="6" max="16384" width="9.140625" style="29"/>
  </cols>
  <sheetData>
    <row r="1" spans="1:6" x14ac:dyDescent="0.25">
      <c r="A1" s="264"/>
      <c r="B1" s="264"/>
      <c r="C1" s="264"/>
      <c r="D1" s="264"/>
      <c r="E1" s="264"/>
      <c r="F1" s="264"/>
    </row>
    <row r="2" spans="1:6" x14ac:dyDescent="0.25">
      <c r="A2" s="264"/>
      <c r="B2" s="264"/>
      <c r="C2" s="264"/>
      <c r="D2" s="264"/>
      <c r="E2" s="264"/>
      <c r="F2" s="264"/>
    </row>
    <row r="3" spans="1:6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  <c r="F3" s="264"/>
    </row>
    <row r="4" spans="1:6" x14ac:dyDescent="0.25">
      <c r="A4" s="81" t="s">
        <v>375</v>
      </c>
      <c r="B4" s="376"/>
      <c r="C4" s="376"/>
      <c r="D4" s="376"/>
      <c r="E4" s="56" t="s">
        <v>5</v>
      </c>
    </row>
    <row r="5" spans="1:6" x14ac:dyDescent="0.25">
      <c r="A5" s="66" t="s">
        <v>1303</v>
      </c>
      <c r="B5" s="58"/>
      <c r="C5" s="58"/>
      <c r="D5" s="133" t="s">
        <v>843</v>
      </c>
      <c r="E5" s="59" t="s">
        <v>5</v>
      </c>
    </row>
    <row r="6" spans="1:6" x14ac:dyDescent="0.25">
      <c r="A6" s="65" t="s">
        <v>1304</v>
      </c>
      <c r="B6" s="58"/>
      <c r="C6" s="58"/>
      <c r="D6" s="133" t="s">
        <v>843</v>
      </c>
      <c r="E6" s="59" t="s">
        <v>5</v>
      </c>
    </row>
    <row r="7" spans="1:6" x14ac:dyDescent="0.25">
      <c r="A7" s="66" t="s">
        <v>376</v>
      </c>
      <c r="B7" s="133"/>
      <c r="C7" s="133"/>
      <c r="D7" s="133"/>
      <c r="E7" s="59" t="s">
        <v>5</v>
      </c>
    </row>
    <row r="8" spans="1:6" x14ac:dyDescent="0.25">
      <c r="A8" s="66" t="s">
        <v>377</v>
      </c>
      <c r="B8" s="133"/>
      <c r="C8" s="133"/>
      <c r="D8" s="133"/>
      <c r="E8" s="59" t="s">
        <v>5</v>
      </c>
    </row>
    <row r="9" spans="1:6" x14ac:dyDescent="0.25">
      <c r="A9" s="66" t="s">
        <v>379</v>
      </c>
      <c r="B9" s="58"/>
      <c r="C9" s="58"/>
      <c r="D9" s="133" t="s">
        <v>843</v>
      </c>
      <c r="E9" s="59" t="s">
        <v>5</v>
      </c>
    </row>
    <row r="10" spans="1:6" x14ac:dyDescent="0.25">
      <c r="A10" s="82" t="s">
        <v>1305</v>
      </c>
      <c r="B10" s="61"/>
      <c r="C10" s="61"/>
      <c r="D10" s="374" t="s">
        <v>1489</v>
      </c>
      <c r="E10" s="62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64"/>
      <c r="I1" s="264"/>
      <c r="J1" s="264"/>
      <c r="K1" s="264"/>
      <c r="L1" s="264"/>
      <c r="M1" s="264"/>
      <c r="N1" s="264"/>
      <c r="O1" s="264"/>
    </row>
    <row r="2" spans="1:15" ht="15.75" x14ac:dyDescent="0.25">
      <c r="A2" s="36"/>
      <c r="H2" s="264"/>
      <c r="I2" s="264"/>
      <c r="J2" s="264"/>
      <c r="K2" s="264"/>
      <c r="L2" s="264"/>
      <c r="M2" s="264"/>
      <c r="N2" s="264"/>
      <c r="O2" s="264"/>
    </row>
    <row r="3" spans="1:15" ht="33" customHeight="1" x14ac:dyDescent="0.25">
      <c r="A3" s="1087" t="s">
        <v>4</v>
      </c>
      <c r="B3" s="1131" t="s">
        <v>379</v>
      </c>
      <c r="C3" s="1132"/>
      <c r="D3" s="1132"/>
      <c r="E3" s="1133" t="s">
        <v>380</v>
      </c>
      <c r="F3" s="1134"/>
      <c r="G3" s="1135"/>
      <c r="H3" s="470"/>
      <c r="I3" s="471"/>
      <c r="J3" s="471"/>
      <c r="K3" s="471"/>
      <c r="L3" s="264"/>
      <c r="M3" s="264"/>
      <c r="N3" s="264"/>
      <c r="O3" s="264"/>
    </row>
    <row r="4" spans="1:15" ht="13.5" customHeight="1" x14ac:dyDescent="0.25">
      <c r="A4" s="1136"/>
      <c r="B4" s="1128" t="s">
        <v>381</v>
      </c>
      <c r="C4" s="1129"/>
      <c r="D4" s="1129"/>
      <c r="E4" s="1128" t="s">
        <v>381</v>
      </c>
      <c r="F4" s="1129"/>
      <c r="G4" s="1130"/>
      <c r="H4" s="473"/>
      <c r="I4" s="471"/>
      <c r="J4" s="471"/>
      <c r="K4" s="471"/>
      <c r="L4" s="264"/>
      <c r="M4" s="264"/>
      <c r="N4" s="264"/>
      <c r="O4" s="264"/>
    </row>
    <row r="5" spans="1:15" ht="18.75" customHeight="1" x14ac:dyDescent="0.25">
      <c r="A5" s="108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73"/>
      <c r="I5" s="472"/>
      <c r="J5" s="472"/>
      <c r="K5" s="472"/>
      <c r="L5" s="264"/>
      <c r="M5" s="264"/>
      <c r="N5" s="264"/>
      <c r="O5" s="264"/>
    </row>
    <row r="6" spans="1:15" x14ac:dyDescent="0.25">
      <c r="A6" s="113">
        <v>2017</v>
      </c>
      <c r="B6" s="476"/>
      <c r="C6" s="810"/>
      <c r="D6" s="810"/>
      <c r="E6" s="476"/>
      <c r="F6" s="810"/>
      <c r="G6" s="812"/>
      <c r="H6" s="381"/>
      <c r="I6" s="383"/>
      <c r="J6" s="383"/>
      <c r="K6" s="383"/>
      <c r="L6" s="264"/>
      <c r="M6" s="264"/>
      <c r="N6" s="264"/>
      <c r="O6" s="264"/>
    </row>
    <row r="7" spans="1:15" x14ac:dyDescent="0.25">
      <c r="A7" s="240">
        <v>2018</v>
      </c>
      <c r="B7" s="476"/>
      <c r="C7" s="810"/>
      <c r="D7" s="810"/>
      <c r="E7" s="476"/>
      <c r="F7" s="810"/>
      <c r="G7" s="812"/>
      <c r="H7" s="381"/>
      <c r="I7" s="383"/>
      <c r="J7" s="383"/>
      <c r="K7" s="383"/>
      <c r="L7" s="264"/>
      <c r="M7" s="264"/>
      <c r="N7" s="264"/>
      <c r="O7" s="264"/>
    </row>
    <row r="8" spans="1:15" x14ac:dyDescent="0.25">
      <c r="A8" s="240">
        <v>2019</v>
      </c>
      <c r="B8" s="634"/>
      <c r="C8" s="811"/>
      <c r="D8" s="811"/>
      <c r="E8" s="634"/>
      <c r="F8" s="811"/>
      <c r="G8" s="813"/>
      <c r="H8" s="381"/>
      <c r="I8" s="816" t="s">
        <v>1877</v>
      </c>
      <c r="J8" s="383"/>
      <c r="K8" s="383"/>
      <c r="L8" s="264"/>
      <c r="M8" s="264"/>
      <c r="N8" s="264"/>
      <c r="O8" s="264"/>
    </row>
    <row r="9" spans="1:15" x14ac:dyDescent="0.25">
      <c r="A9" s="175"/>
      <c r="B9" s="597"/>
      <c r="C9" s="597"/>
      <c r="D9" s="597"/>
      <c r="E9" s="597"/>
      <c r="F9" s="597"/>
      <c r="G9" s="597"/>
      <c r="H9" s="222"/>
      <c r="I9" s="383"/>
      <c r="J9" s="383"/>
      <c r="K9" s="383"/>
      <c r="L9" s="264"/>
      <c r="M9" s="264"/>
      <c r="N9" s="264"/>
      <c r="O9" s="264"/>
    </row>
    <row r="10" spans="1:15" x14ac:dyDescent="0.25">
      <c r="A10" s="222"/>
      <c r="B10" s="383"/>
      <c r="C10" s="383"/>
      <c r="D10" s="383"/>
      <c r="E10" s="383"/>
      <c r="F10" s="383"/>
      <c r="G10" s="383"/>
      <c r="H10" s="264"/>
      <c r="I10" s="264"/>
      <c r="J10" s="264"/>
      <c r="K10" s="264"/>
      <c r="L10" s="264"/>
      <c r="M10" s="264"/>
      <c r="N10" s="264"/>
      <c r="O10" s="264"/>
    </row>
    <row r="11" spans="1:15" x14ac:dyDescent="0.25">
      <c r="A11" s="222"/>
      <c r="B11" s="383"/>
      <c r="C11" s="383"/>
      <c r="D11" s="383"/>
      <c r="E11" s="383"/>
      <c r="F11" s="383"/>
      <c r="G11" s="383"/>
      <c r="H11" s="264"/>
      <c r="I11" s="264"/>
      <c r="J11" s="264"/>
      <c r="K11" s="264"/>
      <c r="L11" s="264"/>
      <c r="M11" s="264"/>
      <c r="N11" s="264"/>
      <c r="O11" s="264"/>
    </row>
    <row r="15" spans="1:15" ht="15.75" x14ac:dyDescent="0.25">
      <c r="A15" s="46" t="s">
        <v>2415</v>
      </c>
      <c r="I15" s="84" t="s">
        <v>2416</v>
      </c>
      <c r="J15" s="33"/>
      <c r="K15" s="33"/>
      <c r="L15" s="33"/>
      <c r="M15" s="33"/>
      <c r="N15" s="33"/>
      <c r="O15" s="33"/>
    </row>
    <row r="16" spans="1:15" x14ac:dyDescent="0.25">
      <c r="A16" s="747">
        <f>A6</f>
        <v>2017</v>
      </c>
      <c r="B16" s="712" t="str">
        <f>IF(ISBLANK(B6),"",B6)</f>
        <v/>
      </c>
      <c r="C16" s="806"/>
      <c r="I16" s="747">
        <f>A6</f>
        <v>2017</v>
      </c>
      <c r="J16" s="712" t="str">
        <f>IF(ISBLANK(E6),"",E6)</f>
        <v/>
      </c>
      <c r="K16" s="807"/>
    </row>
    <row r="17" spans="1:10" x14ac:dyDescent="0.25">
      <c r="A17" s="748">
        <f>A7</f>
        <v>2018</v>
      </c>
      <c r="B17" s="931" t="str">
        <f>IF(ISBLANK(B7),"",B7)</f>
        <v/>
      </c>
      <c r="C17" s="806"/>
      <c r="I17" s="748">
        <f>A7</f>
        <v>2018</v>
      </c>
      <c r="J17" s="931" t="str">
        <f>IF(ISBLANK(E7),"",E7)</f>
        <v/>
      </c>
    </row>
    <row r="18" spans="1:10" x14ac:dyDescent="0.25">
      <c r="A18" s="749">
        <f>A8</f>
        <v>2019</v>
      </c>
      <c r="B18" s="714" t="str">
        <f>IF(ISBLANK(B8),"",B8)</f>
        <v/>
      </c>
      <c r="C18" s="806"/>
      <c r="I18" s="749">
        <f>A8</f>
        <v>2019</v>
      </c>
      <c r="J18" s="714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129" t="s">
        <v>904</v>
      </c>
      <c r="B3" s="1129"/>
      <c r="D3" s="674" t="s">
        <v>2266</v>
      </c>
      <c r="K3" s="1129" t="s">
        <v>1035</v>
      </c>
      <c r="L3" s="1129"/>
    </row>
    <row r="4" spans="1:12" ht="18.75" customHeight="1" x14ac:dyDescent="0.25">
      <c r="A4" s="173"/>
      <c r="B4" s="815" t="s">
        <v>16</v>
      </c>
      <c r="D4" s="261"/>
      <c r="E4" s="817" t="s">
        <v>16</v>
      </c>
      <c r="K4" s="173"/>
      <c r="L4" s="815" t="s">
        <v>16</v>
      </c>
    </row>
    <row r="5" spans="1:12" x14ac:dyDescent="0.25">
      <c r="A5" s="113">
        <v>2017</v>
      </c>
      <c r="B5" s="917"/>
      <c r="D5" s="468" t="str">
        <f>IF(ISBLANK(B5),"",A5)</f>
        <v/>
      </c>
      <c r="E5" s="653" t="str">
        <f>IF(ISBLANK(B5),"",B5)</f>
        <v/>
      </c>
      <c r="K5" s="228">
        <v>2017</v>
      </c>
      <c r="L5" s="693"/>
    </row>
    <row r="6" spans="1:12" x14ac:dyDescent="0.25">
      <c r="A6" s="240">
        <v>2018</v>
      </c>
      <c r="B6" s="635"/>
      <c r="D6" s="469" t="str">
        <f>IF(ISBLANK(B6),"",A6)</f>
        <v/>
      </c>
      <c r="E6" s="654" t="str">
        <f>IF(ISBLANK(B6),"",B6)</f>
        <v/>
      </c>
      <c r="K6" s="303">
        <v>2018</v>
      </c>
      <c r="L6" s="695"/>
    </row>
    <row r="7" spans="1:12" x14ac:dyDescent="0.25">
      <c r="A7" s="124">
        <v>2019</v>
      </c>
      <c r="B7" s="652"/>
      <c r="D7" s="397" t="str">
        <f>IF(ISBLANK(B7),"",A7)</f>
        <v/>
      </c>
      <c r="E7" s="655" t="str">
        <f>IF(ISBLANK(B7),"",B7)</f>
        <v/>
      </c>
      <c r="K7" s="230">
        <v>2019</v>
      </c>
      <c r="L7" s="652"/>
    </row>
    <row r="8" spans="1:12" x14ac:dyDescent="0.25">
      <c r="A8" s="222"/>
      <c r="B8" s="383"/>
      <c r="C8" s="222"/>
      <c r="D8" s="637"/>
      <c r="E8" s="208"/>
      <c r="K8" s="222"/>
      <c r="L8" s="383"/>
    </row>
    <row r="9" spans="1:12" x14ac:dyDescent="0.25">
      <c r="A9" s="222"/>
      <c r="B9" s="222"/>
      <c r="C9" s="222"/>
      <c r="D9" s="637"/>
      <c r="E9" s="208"/>
      <c r="K9" s="222"/>
      <c r="L9" s="222"/>
    </row>
    <row r="10" spans="1:12" x14ac:dyDescent="0.25">
      <c r="K10" s="222"/>
      <c r="L10" s="222"/>
    </row>
    <row r="11" spans="1:12" x14ac:dyDescent="0.25">
      <c r="K11" s="222"/>
      <c r="L11" s="222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64"/>
      <c r="E1" s="264"/>
      <c r="F1" s="264"/>
      <c r="G1" s="264"/>
      <c r="H1" s="264"/>
      <c r="I1" s="264"/>
      <c r="J1" s="264"/>
      <c r="K1" s="264"/>
    </row>
    <row r="2" spans="1:11" ht="15.75" x14ac:dyDescent="0.25">
      <c r="A2" s="36"/>
      <c r="D2" s="264"/>
      <c r="E2" s="264"/>
      <c r="F2" s="264"/>
      <c r="G2" s="264"/>
      <c r="H2" s="264"/>
      <c r="I2" s="264"/>
      <c r="J2" s="264"/>
      <c r="K2" s="264"/>
    </row>
    <row r="3" spans="1:11" ht="53.25" customHeight="1" x14ac:dyDescent="0.25">
      <c r="A3" s="561" t="s">
        <v>4</v>
      </c>
      <c r="B3" s="562" t="s">
        <v>1303</v>
      </c>
      <c r="C3" s="562" t="s">
        <v>1304</v>
      </c>
      <c r="D3" s="509"/>
      <c r="E3" s="471"/>
      <c r="F3" s="471"/>
      <c r="G3" s="471"/>
      <c r="H3" s="264"/>
      <c r="I3" s="264"/>
      <c r="J3" s="264"/>
      <c r="K3" s="264"/>
    </row>
    <row r="4" spans="1:11" x14ac:dyDescent="0.25">
      <c r="A4" s="112">
        <v>2017</v>
      </c>
      <c r="B4" s="681"/>
      <c r="C4" s="681"/>
      <c r="D4" s="222"/>
      <c r="E4" s="383"/>
      <c r="F4" s="383"/>
      <c r="G4" s="383"/>
      <c r="H4" s="264"/>
      <c r="I4" s="264"/>
      <c r="J4" s="264"/>
      <c r="K4" s="264"/>
    </row>
    <row r="5" spans="1:11" x14ac:dyDescent="0.25">
      <c r="A5" s="240">
        <v>2018</v>
      </c>
      <c r="B5" s="635"/>
      <c r="C5" s="635"/>
      <c r="D5" s="222"/>
      <c r="E5" s="383"/>
      <c r="F5" s="383"/>
      <c r="G5" s="383"/>
      <c r="H5" s="264"/>
      <c r="I5" s="264"/>
      <c r="J5" s="264"/>
      <c r="K5" s="264"/>
    </row>
    <row r="6" spans="1:11" x14ac:dyDescent="0.25">
      <c r="A6" s="240">
        <v>2019</v>
      </c>
      <c r="B6" s="635"/>
      <c r="C6" s="635"/>
      <c r="D6" s="222"/>
      <c r="E6" s="383"/>
      <c r="F6" s="383"/>
      <c r="G6" s="383"/>
      <c r="H6" s="264"/>
      <c r="I6" s="264"/>
      <c r="J6" s="264"/>
      <c r="K6" s="264"/>
    </row>
    <row r="7" spans="1:11" x14ac:dyDescent="0.25">
      <c r="A7" s="175"/>
      <c r="B7" s="597"/>
      <c r="C7" s="597"/>
      <c r="D7" s="222"/>
      <c r="E7" s="383"/>
      <c r="F7" s="383"/>
      <c r="G7" s="383"/>
      <c r="H7" s="264"/>
      <c r="I7" s="264"/>
      <c r="J7" s="264"/>
      <c r="K7" s="264"/>
    </row>
    <row r="8" spans="1:11" x14ac:dyDescent="0.25">
      <c r="A8" s="222"/>
      <c r="B8" s="383"/>
      <c r="C8" s="383"/>
      <c r="D8" s="264"/>
      <c r="E8" s="264"/>
      <c r="F8" s="264"/>
      <c r="G8" s="264"/>
      <c r="H8" s="264"/>
      <c r="I8" s="264"/>
      <c r="J8" s="264"/>
      <c r="K8" s="264"/>
    </row>
    <row r="9" spans="1:11" x14ac:dyDescent="0.25">
      <c r="A9" s="222"/>
      <c r="B9" s="383"/>
      <c r="C9" s="383"/>
      <c r="D9" s="264"/>
      <c r="E9" s="264"/>
      <c r="F9" s="264"/>
      <c r="G9" s="264"/>
      <c r="H9" s="264"/>
      <c r="I9" s="264"/>
      <c r="J9" s="264"/>
      <c r="K9" s="264"/>
    </row>
    <row r="10" spans="1:11" x14ac:dyDescent="0.25">
      <c r="D10" s="264"/>
      <c r="E10" s="264"/>
      <c r="F10" s="264"/>
      <c r="G10" s="264"/>
      <c r="H10" s="264"/>
      <c r="I10" s="264"/>
      <c r="J10" s="264"/>
      <c r="K10" s="264"/>
    </row>
    <row r="11" spans="1:11" x14ac:dyDescent="0.25">
      <c r="D11" s="264"/>
      <c r="E11" s="264"/>
      <c r="F11" s="264"/>
      <c r="G11" s="264"/>
      <c r="H11" s="264"/>
      <c r="I11" s="264"/>
      <c r="J11" s="264"/>
      <c r="K11" s="264"/>
    </row>
    <row r="12" spans="1:11" x14ac:dyDescent="0.25">
      <c r="D12" s="264"/>
      <c r="E12" s="264"/>
      <c r="F12" s="264"/>
      <c r="G12" s="264"/>
      <c r="H12" s="264"/>
      <c r="I12" s="264"/>
      <c r="J12" s="264"/>
      <c r="K12" s="264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5" width="22.5703125" style="29" customWidth="1"/>
    <col min="6" max="7" width="12" style="29" customWidth="1"/>
    <col min="8" max="8" width="12.140625" style="29" customWidth="1"/>
    <col min="9" max="16384" width="9.140625" style="29"/>
  </cols>
  <sheetData>
    <row r="1" spans="1:12" x14ac:dyDescent="0.25">
      <c r="F1" s="264"/>
      <c r="G1" s="264"/>
      <c r="H1" s="264"/>
      <c r="I1" s="264"/>
      <c r="J1" s="264"/>
      <c r="K1" s="264"/>
      <c r="L1" s="264"/>
    </row>
    <row r="2" spans="1:12" ht="15.75" x14ac:dyDescent="0.25">
      <c r="A2" s="36"/>
      <c r="F2" s="264"/>
      <c r="G2" s="264"/>
      <c r="H2" s="264"/>
      <c r="I2" s="264"/>
      <c r="J2" s="264"/>
      <c r="K2" s="264"/>
      <c r="L2" s="264"/>
    </row>
    <row r="3" spans="1:12" ht="80.25" customHeight="1" x14ac:dyDescent="0.25">
      <c r="A3" s="561" t="s">
        <v>4</v>
      </c>
      <c r="B3" s="562" t="s">
        <v>308</v>
      </c>
      <c r="C3" s="562" t="s">
        <v>1036</v>
      </c>
      <c r="D3" s="562" t="s">
        <v>1037</v>
      </c>
      <c r="E3" s="612" t="s">
        <v>1038</v>
      </c>
      <c r="F3" s="471"/>
      <c r="G3" s="471"/>
      <c r="H3" s="471"/>
      <c r="I3" s="264"/>
      <c r="J3" s="264"/>
      <c r="K3" s="264"/>
      <c r="L3" s="264"/>
    </row>
    <row r="4" spans="1:12" x14ac:dyDescent="0.25">
      <c r="A4" s="538">
        <v>2017</v>
      </c>
      <c r="B4" s="984"/>
      <c r="C4" s="681"/>
      <c r="D4" s="681"/>
      <c r="E4" s="681"/>
      <c r="F4" s="383"/>
      <c r="G4" s="383"/>
      <c r="H4" s="383"/>
      <c r="I4" s="264"/>
      <c r="J4" s="264"/>
      <c r="K4" s="264"/>
      <c r="L4" s="264"/>
    </row>
    <row r="5" spans="1:12" x14ac:dyDescent="0.25">
      <c r="A5" s="510">
        <v>2018</v>
      </c>
      <c r="B5" s="814"/>
      <c r="C5" s="695"/>
      <c r="D5" s="695"/>
      <c r="E5" s="695"/>
      <c r="F5" s="383"/>
      <c r="G5" s="383"/>
      <c r="H5" s="383"/>
      <c r="I5" s="264"/>
      <c r="J5" s="264"/>
      <c r="K5" s="264"/>
      <c r="L5" s="264"/>
    </row>
    <row r="6" spans="1:12" x14ac:dyDescent="0.25">
      <c r="A6" s="502">
        <v>2019</v>
      </c>
      <c r="B6" s="985"/>
      <c r="C6" s="652"/>
      <c r="D6" s="652"/>
      <c r="E6" s="652"/>
      <c r="F6" s="383"/>
      <c r="G6" s="383"/>
      <c r="H6" s="383"/>
      <c r="I6" s="264"/>
      <c r="J6" s="264"/>
      <c r="K6" s="264"/>
      <c r="L6" s="264"/>
    </row>
    <row r="7" spans="1:12" x14ac:dyDescent="0.25">
      <c r="F7" s="264"/>
      <c r="G7" s="264"/>
      <c r="H7" s="264"/>
      <c r="I7" s="264"/>
      <c r="J7" s="264"/>
      <c r="K7" s="264"/>
      <c r="L7" s="264"/>
    </row>
    <row r="8" spans="1:12" x14ac:dyDescent="0.25">
      <c r="F8" s="264"/>
      <c r="G8" s="264"/>
      <c r="H8" s="264"/>
      <c r="I8" s="264"/>
      <c r="J8" s="264"/>
      <c r="K8" s="264"/>
      <c r="L8" s="264"/>
    </row>
  </sheetData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64"/>
      <c r="H1" s="264"/>
      <c r="I1" s="264"/>
      <c r="J1" s="264"/>
      <c r="K1" s="264"/>
      <c r="L1" s="264"/>
      <c r="M1" s="264"/>
    </row>
    <row r="2" spans="1:13" ht="15.75" x14ac:dyDescent="0.25">
      <c r="A2" s="36"/>
      <c r="G2" s="264"/>
      <c r="H2" s="264"/>
      <c r="I2" s="264"/>
      <c r="J2" s="264"/>
      <c r="K2" s="264"/>
      <c r="L2" s="264"/>
      <c r="M2" s="264"/>
    </row>
    <row r="3" spans="1:13" ht="94.5" x14ac:dyDescent="0.25">
      <c r="A3" s="836" t="s">
        <v>4</v>
      </c>
      <c r="B3" s="837" t="s">
        <v>1039</v>
      </c>
      <c r="C3" s="837" t="s">
        <v>352</v>
      </c>
      <c r="D3" s="837" t="s">
        <v>1040</v>
      </c>
      <c r="E3" s="837" t="s">
        <v>982</v>
      </c>
      <c r="F3" s="837" t="s">
        <v>1041</v>
      </c>
      <c r="G3" s="837" t="s">
        <v>326</v>
      </c>
      <c r="H3" s="837" t="s">
        <v>327</v>
      </c>
      <c r="I3" s="837" t="s">
        <v>328</v>
      </c>
      <c r="J3" s="837" t="s">
        <v>1045</v>
      </c>
      <c r="K3" s="264"/>
      <c r="L3" s="264"/>
      <c r="M3" s="264"/>
    </row>
    <row r="4" spans="1:13" x14ac:dyDescent="0.25">
      <c r="A4" s="538">
        <v>2017</v>
      </c>
      <c r="B4" s="693"/>
      <c r="C4" s="693"/>
      <c r="D4" s="693"/>
      <c r="E4" s="693"/>
      <c r="F4" s="693"/>
      <c r="G4" s="693"/>
      <c r="H4" s="693"/>
      <c r="I4" s="693"/>
      <c r="J4" s="693"/>
      <c r="K4" s="264"/>
      <c r="L4" s="264"/>
      <c r="M4" s="264"/>
    </row>
    <row r="5" spans="1:13" x14ac:dyDescent="0.25">
      <c r="A5" s="510">
        <v>2018</v>
      </c>
      <c r="B5" s="635"/>
      <c r="C5" s="635">
        <v>109</v>
      </c>
      <c r="D5" s="635"/>
      <c r="E5" s="635"/>
      <c r="F5" s="635"/>
      <c r="G5" s="635"/>
      <c r="H5" s="635"/>
      <c r="I5" s="635"/>
      <c r="J5" s="635"/>
      <c r="K5" s="264"/>
      <c r="L5" s="264"/>
      <c r="M5" s="264"/>
    </row>
    <row r="6" spans="1:13" x14ac:dyDescent="0.25">
      <c r="A6" s="502">
        <v>2019</v>
      </c>
      <c r="B6" s="652">
        <v>11.6</v>
      </c>
      <c r="C6" s="652">
        <v>236</v>
      </c>
      <c r="D6" s="652">
        <v>4.0999999999999996</v>
      </c>
      <c r="E6" s="652"/>
      <c r="F6" s="652"/>
      <c r="G6" s="652"/>
      <c r="H6" s="652"/>
      <c r="I6" s="652"/>
      <c r="J6" s="652"/>
      <c r="K6" s="264"/>
      <c r="L6" s="264"/>
      <c r="M6" s="264"/>
    </row>
    <row r="7" spans="1:13" x14ac:dyDescent="0.25">
      <c r="G7" s="264"/>
      <c r="H7" s="264"/>
      <c r="I7" s="264"/>
      <c r="J7" s="264"/>
      <c r="K7" s="264"/>
      <c r="L7" s="264"/>
      <c r="M7" s="264"/>
    </row>
    <row r="8" spans="1:13" x14ac:dyDescent="0.25">
      <c r="G8" s="264"/>
      <c r="H8" s="264"/>
      <c r="I8" s="264"/>
      <c r="J8" s="264"/>
      <c r="K8" s="264"/>
      <c r="L8" s="264"/>
      <c r="M8" s="264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32.2851562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ht="30" x14ac:dyDescent="0.25">
      <c r="A4" s="85" t="s">
        <v>906</v>
      </c>
      <c r="B4" s="55">
        <v>4</v>
      </c>
      <c r="C4" s="55">
        <v>2019</v>
      </c>
      <c r="D4" s="376" t="s">
        <v>1492</v>
      </c>
      <c r="E4" s="56" t="s">
        <v>5</v>
      </c>
    </row>
    <row r="5" spans="1:5" ht="30" x14ac:dyDescent="0.25">
      <c r="A5" s="67" t="s">
        <v>390</v>
      </c>
      <c r="B5" s="58">
        <v>47</v>
      </c>
      <c r="C5" s="58">
        <v>2019</v>
      </c>
      <c r="D5" s="133" t="s">
        <v>1492</v>
      </c>
      <c r="E5" s="59" t="s">
        <v>5</v>
      </c>
    </row>
    <row r="6" spans="1:5" ht="30" x14ac:dyDescent="0.25">
      <c r="A6" s="86" t="s">
        <v>907</v>
      </c>
      <c r="B6" s="61">
        <v>6</v>
      </c>
      <c r="C6" s="61">
        <v>2019</v>
      </c>
      <c r="D6" s="374" t="s">
        <v>1492</v>
      </c>
      <c r="E6" s="62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49"/>
      <c r="B1" s="264"/>
      <c r="C1" s="264"/>
      <c r="D1" s="264"/>
      <c r="E1" s="264"/>
    </row>
    <row r="2" spans="1:17" x14ac:dyDescent="0.25">
      <c r="A2" s="1081" t="s">
        <v>4</v>
      </c>
      <c r="B2" s="1075" t="s">
        <v>124</v>
      </c>
      <c r="C2" s="1076"/>
      <c r="D2" s="1076"/>
      <c r="E2" s="1075" t="s">
        <v>125</v>
      </c>
      <c r="F2" s="1076"/>
      <c r="G2" s="1076"/>
      <c r="H2" s="1083" t="s">
        <v>1099</v>
      </c>
      <c r="I2" s="1083" t="s">
        <v>8</v>
      </c>
      <c r="J2" s="1085" t="s">
        <v>12</v>
      </c>
      <c r="K2" s="1075" t="s">
        <v>136</v>
      </c>
      <c r="L2" s="1076"/>
      <c r="M2" s="1077"/>
      <c r="N2" s="1076" t="s">
        <v>137</v>
      </c>
      <c r="O2" s="1076"/>
      <c r="P2" s="1077"/>
    </row>
    <row r="3" spans="1:17" x14ac:dyDescent="0.25">
      <c r="A3" s="1082"/>
      <c r="B3" s="518" t="s">
        <v>16</v>
      </c>
      <c r="C3" s="519" t="s">
        <v>17</v>
      </c>
      <c r="D3" s="519" t="s">
        <v>18</v>
      </c>
      <c r="E3" s="518" t="s">
        <v>16</v>
      </c>
      <c r="F3" s="519" t="s">
        <v>17</v>
      </c>
      <c r="G3" s="519" t="s">
        <v>18</v>
      </c>
      <c r="H3" s="1084"/>
      <c r="I3" s="1084"/>
      <c r="J3" s="1086"/>
      <c r="K3" s="518" t="s">
        <v>16</v>
      </c>
      <c r="L3" s="519" t="s">
        <v>17</v>
      </c>
      <c r="M3" s="520" t="s">
        <v>18</v>
      </c>
      <c r="N3" s="519" t="s">
        <v>16</v>
      </c>
      <c r="O3" s="519" t="s">
        <v>17</v>
      </c>
      <c r="P3" s="520" t="s">
        <v>18</v>
      </c>
    </row>
    <row r="4" spans="1:17" x14ac:dyDescent="0.25">
      <c r="A4" s="228">
        <v>2017</v>
      </c>
      <c r="B4" s="935">
        <v>307</v>
      </c>
      <c r="C4" s="936">
        <v>157</v>
      </c>
      <c r="D4" s="936">
        <v>150</v>
      </c>
      <c r="E4" s="935">
        <v>398</v>
      </c>
      <c r="F4" s="936">
        <v>213</v>
      </c>
      <c r="G4" s="936">
        <v>185</v>
      </c>
      <c r="H4" s="937">
        <v>9</v>
      </c>
      <c r="I4" s="937">
        <v>11.7</v>
      </c>
      <c r="J4" s="937">
        <v>-2.7</v>
      </c>
      <c r="K4" s="70">
        <v>897</v>
      </c>
      <c r="L4" s="55">
        <v>417</v>
      </c>
      <c r="M4" s="110">
        <v>480</v>
      </c>
      <c r="N4" s="55">
        <v>731</v>
      </c>
      <c r="O4" s="55">
        <v>324</v>
      </c>
      <c r="P4" s="110">
        <v>407</v>
      </c>
    </row>
    <row r="5" spans="1:17" x14ac:dyDescent="0.25">
      <c r="A5" s="303">
        <v>2018</v>
      </c>
      <c r="B5" s="938">
        <v>290</v>
      </c>
      <c r="C5" s="939">
        <v>146</v>
      </c>
      <c r="D5" s="939">
        <v>144</v>
      </c>
      <c r="E5" s="938">
        <v>332</v>
      </c>
      <c r="F5" s="939">
        <v>169</v>
      </c>
      <c r="G5" s="939">
        <v>163</v>
      </c>
      <c r="H5" s="940">
        <v>8.5</v>
      </c>
      <c r="I5" s="940">
        <v>9.6999999999999993</v>
      </c>
      <c r="J5" s="940">
        <v>-1.2</v>
      </c>
      <c r="K5" s="223">
        <v>1009</v>
      </c>
      <c r="L5" s="58">
        <v>497</v>
      </c>
      <c r="M5" s="171">
        <v>512</v>
      </c>
      <c r="N5" s="58">
        <v>852</v>
      </c>
      <c r="O5" s="58">
        <v>400</v>
      </c>
      <c r="P5" s="171">
        <v>452</v>
      </c>
    </row>
    <row r="6" spans="1:17" x14ac:dyDescent="0.25">
      <c r="A6" s="230">
        <v>2019</v>
      </c>
      <c r="B6" s="941">
        <v>292</v>
      </c>
      <c r="C6" s="942">
        <v>155</v>
      </c>
      <c r="D6" s="942">
        <v>137</v>
      </c>
      <c r="E6" s="941">
        <v>354</v>
      </c>
      <c r="F6" s="942">
        <v>201</v>
      </c>
      <c r="G6" s="942">
        <v>153</v>
      </c>
      <c r="H6" s="943">
        <v>8.5</v>
      </c>
      <c r="I6" s="943">
        <v>10.3</v>
      </c>
      <c r="J6" s="943">
        <v>-1.8</v>
      </c>
      <c r="K6" s="944">
        <v>1055</v>
      </c>
      <c r="L6" s="945">
        <v>518</v>
      </c>
      <c r="M6" s="946">
        <v>537</v>
      </c>
      <c r="N6" s="945">
        <v>848</v>
      </c>
      <c r="O6" s="945">
        <v>394</v>
      </c>
      <c r="P6" s="946">
        <v>454</v>
      </c>
    </row>
    <row r="7" spans="1:17" s="29" customFormat="1" x14ac:dyDescent="0.25">
      <c r="A7" s="222"/>
      <c r="B7" s="222"/>
      <c r="C7" s="222"/>
      <c r="D7" s="222"/>
      <c r="E7" s="222"/>
      <c r="F7" s="222"/>
      <c r="G7" s="222"/>
      <c r="H7" s="222"/>
      <c r="I7" s="222"/>
      <c r="K7" s="28"/>
      <c r="L7" s="222"/>
      <c r="M7" s="222"/>
      <c r="N7" s="222"/>
      <c r="O7" s="222"/>
      <c r="P7" s="222"/>
      <c r="Q7" s="222"/>
    </row>
    <row r="8" spans="1:17" s="29" customFormat="1" x14ac:dyDescent="0.25">
      <c r="A8" s="222"/>
      <c r="B8" s="222"/>
      <c r="C8" s="222"/>
      <c r="D8" s="222"/>
      <c r="E8" s="222"/>
      <c r="F8" s="222"/>
      <c r="G8" s="222"/>
      <c r="H8" s="222"/>
      <c r="I8" s="222"/>
      <c r="K8" s="28"/>
      <c r="L8" s="222"/>
      <c r="M8" s="222"/>
      <c r="N8" s="222"/>
      <c r="O8" s="222"/>
      <c r="P8" s="222"/>
      <c r="Q8" s="222"/>
    </row>
    <row r="9" spans="1:17" s="29" customFormat="1" x14ac:dyDescent="0.25">
      <c r="A9" s="222"/>
      <c r="B9" s="222"/>
      <c r="C9" s="222"/>
      <c r="D9" s="222"/>
      <c r="E9" s="222"/>
      <c r="F9" s="222"/>
      <c r="G9" s="222"/>
      <c r="H9" s="222"/>
      <c r="I9" s="222"/>
      <c r="K9" s="28"/>
      <c r="L9" s="222"/>
      <c r="M9" s="222"/>
      <c r="N9" s="222"/>
      <c r="O9" s="261"/>
      <c r="P9" s="261"/>
      <c r="Q9" s="222"/>
    </row>
    <row r="10" spans="1:17" s="29" customFormat="1" x14ac:dyDescent="0.25">
      <c r="A10" s="61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29" t="s">
        <v>124</v>
      </c>
      <c r="E11" s="529" t="s">
        <v>125</v>
      </c>
    </row>
    <row r="12" spans="1:17" x14ac:dyDescent="0.25">
      <c r="A12" s="455"/>
      <c r="B12" s="456" t="s">
        <v>552</v>
      </c>
      <c r="C12" s="457" t="s">
        <v>553</v>
      </c>
      <c r="D12" s="381"/>
      <c r="E12" s="455"/>
      <c r="F12" s="456" t="s">
        <v>552</v>
      </c>
      <c r="G12" s="457" t="s">
        <v>553</v>
      </c>
      <c r="H12" s="264"/>
      <c r="I12" s="264"/>
      <c r="J12" s="264"/>
      <c r="K12" s="29" t="s">
        <v>509</v>
      </c>
      <c r="O12" s="222"/>
      <c r="P12" s="222"/>
      <c r="Q12" s="222"/>
    </row>
    <row r="13" spans="1:17" x14ac:dyDescent="0.25">
      <c r="A13" s="339">
        <f>A4</f>
        <v>2017</v>
      </c>
      <c r="B13" s="336">
        <f>IF(ISBLANK(D4),"",D4)</f>
        <v>150</v>
      </c>
      <c r="C13" s="336">
        <f>IF(ISBLANK(C4),"",C4)</f>
        <v>157</v>
      </c>
      <c r="D13" s="382"/>
      <c r="E13" s="339">
        <f>A4</f>
        <v>2017</v>
      </c>
      <c r="F13" s="336">
        <f>IF(ISBLANK(G4),"",G4)</f>
        <v>185</v>
      </c>
      <c r="G13" s="336">
        <f>IF(ISBLANK(F4),"",F4)</f>
        <v>213</v>
      </c>
      <c r="H13" s="276"/>
      <c r="I13" s="276"/>
      <c r="J13" s="276"/>
      <c r="K13" s="347"/>
      <c r="L13" s="348">
        <f>A4</f>
        <v>2017</v>
      </c>
      <c r="M13" s="348">
        <f>A5</f>
        <v>2018</v>
      </c>
      <c r="N13" s="348">
        <f>A6</f>
        <v>2019</v>
      </c>
      <c r="O13" s="222"/>
      <c r="P13" s="222"/>
      <c r="Q13" s="222"/>
    </row>
    <row r="14" spans="1:17" x14ac:dyDescent="0.25">
      <c r="A14" s="340">
        <f t="shared" ref="A14:A15" si="0">A5</f>
        <v>2018</v>
      </c>
      <c r="B14" s="337">
        <f t="shared" ref="B14:B15" si="1">IF(ISBLANK(D5),"",D5)</f>
        <v>144</v>
      </c>
      <c r="C14" s="337">
        <f t="shared" ref="C14:C15" si="2">IF(ISBLANK(C5),"",C5)</f>
        <v>146</v>
      </c>
      <c r="D14" s="382"/>
      <c r="E14" s="340">
        <f t="shared" ref="E14:E15" si="3">A5</f>
        <v>2018</v>
      </c>
      <c r="F14" s="337">
        <f t="shared" ref="F14:F15" si="4">IF(ISBLANK(G5),"",G5)</f>
        <v>163</v>
      </c>
      <c r="G14" s="337">
        <f t="shared" ref="G14:G15" si="5">IF(ISBLANK(F5),"",F5)</f>
        <v>169</v>
      </c>
      <c r="H14" s="408"/>
      <c r="I14" s="408"/>
      <c r="J14" s="48"/>
      <c r="K14" s="342" t="s">
        <v>555</v>
      </c>
      <c r="L14" s="345">
        <f>IF(ISBLANK(K4),"",K4)</f>
        <v>897</v>
      </c>
      <c r="M14" s="345">
        <f>IF(ISBLANK(K5),"",K5)</f>
        <v>1009</v>
      </c>
      <c r="N14" s="345">
        <f>IF(ISBLANK(K6),"",K6)</f>
        <v>1055</v>
      </c>
      <c r="O14" s="276"/>
      <c r="P14" s="276"/>
      <c r="Q14" s="276"/>
    </row>
    <row r="15" spans="1:17" x14ac:dyDescent="0.25">
      <c r="A15" s="341">
        <f t="shared" si="0"/>
        <v>2019</v>
      </c>
      <c r="B15" s="338">
        <f t="shared" si="1"/>
        <v>137</v>
      </c>
      <c r="C15" s="338">
        <f t="shared" si="2"/>
        <v>155</v>
      </c>
      <c r="E15" s="341">
        <f t="shared" si="3"/>
        <v>2019</v>
      </c>
      <c r="F15" s="338">
        <f t="shared" si="4"/>
        <v>153</v>
      </c>
      <c r="G15" s="338">
        <f t="shared" si="5"/>
        <v>201</v>
      </c>
      <c r="H15" s="222"/>
      <c r="I15" s="222"/>
      <c r="J15" s="28"/>
      <c r="K15" s="343" t="s">
        <v>554</v>
      </c>
      <c r="L15" s="346">
        <f>IF(ISBLANK(N4),"",N4)</f>
        <v>731</v>
      </c>
      <c r="M15" s="346">
        <f>IF(ISBLANK(N5),"",N5)</f>
        <v>852</v>
      </c>
      <c r="N15" s="346">
        <f>IF(ISBLANK(N6),"",N6)</f>
        <v>848</v>
      </c>
      <c r="O15" s="276"/>
      <c r="P15" s="276"/>
      <c r="Q15" s="276"/>
    </row>
    <row r="16" spans="1:17" x14ac:dyDescent="0.25">
      <c r="A16" s="596"/>
      <c r="B16" s="597"/>
      <c r="C16" s="597"/>
      <c r="E16" s="598"/>
      <c r="F16" s="383"/>
      <c r="G16" s="383"/>
      <c r="H16" s="276"/>
      <c r="I16" s="276"/>
      <c r="J16" s="276"/>
      <c r="O16" s="264"/>
      <c r="P16" s="264"/>
      <c r="Q16" s="264"/>
    </row>
    <row r="17" spans="1:15" x14ac:dyDescent="0.25">
      <c r="A17" s="222"/>
      <c r="B17" s="276"/>
      <c r="C17" s="276"/>
      <c r="D17" s="276"/>
      <c r="E17" s="276"/>
      <c r="F17" s="276"/>
      <c r="G17" s="276"/>
      <c r="H17" s="276"/>
      <c r="I17" s="276"/>
      <c r="J17" s="276"/>
      <c r="K17" s="215" t="s">
        <v>508</v>
      </c>
      <c r="L17" s="29"/>
      <c r="M17" s="29"/>
    </row>
    <row r="18" spans="1:15" x14ac:dyDescent="0.25">
      <c r="H18" s="264"/>
      <c r="I18" s="264"/>
      <c r="K18" s="348"/>
      <c r="L18" s="348">
        <f>A4</f>
        <v>2017</v>
      </c>
      <c r="M18" s="348">
        <f>A5</f>
        <v>2018</v>
      </c>
      <c r="N18" s="348">
        <f>A6</f>
        <v>2019</v>
      </c>
      <c r="O18" s="381"/>
    </row>
    <row r="19" spans="1:15" x14ac:dyDescent="0.25">
      <c r="A19" s="170" t="s">
        <v>953</v>
      </c>
      <c r="B19" s="29"/>
      <c r="C19" s="29"/>
      <c r="E19" s="170" t="s">
        <v>505</v>
      </c>
      <c r="K19" s="339" t="s">
        <v>511</v>
      </c>
      <c r="L19" s="345">
        <f>IF(ISBLANK(K4),"",K4)</f>
        <v>897</v>
      </c>
      <c r="M19" s="345">
        <f>IF(ISBLANK(K5),"",K5)</f>
        <v>1009</v>
      </c>
      <c r="N19" s="345">
        <f>IF(ISBLANK(K6),"",K6)</f>
        <v>1055</v>
      </c>
      <c r="O19" s="382"/>
    </row>
    <row r="20" spans="1:15" x14ac:dyDescent="0.25">
      <c r="A20" s="455"/>
      <c r="B20" s="456" t="s">
        <v>506</v>
      </c>
      <c r="C20" s="457" t="s">
        <v>507</v>
      </c>
      <c r="E20" s="455"/>
      <c r="F20" s="456" t="s">
        <v>506</v>
      </c>
      <c r="G20" s="457" t="s">
        <v>507</v>
      </c>
      <c r="K20" s="341" t="s">
        <v>510</v>
      </c>
      <c r="L20" s="346">
        <f>IF(ISBLANK(N4),"",N4)</f>
        <v>731</v>
      </c>
      <c r="M20" s="346">
        <f>IF(ISBLANK(N5),"",N5)</f>
        <v>852</v>
      </c>
      <c r="N20" s="346">
        <f>IF(ISBLANK(N6),"",N6)</f>
        <v>848</v>
      </c>
      <c r="O20" s="382"/>
    </row>
    <row r="21" spans="1:15" x14ac:dyDescent="0.25">
      <c r="A21" s="339">
        <f>A4</f>
        <v>2017</v>
      </c>
      <c r="B21" s="336">
        <f>IF(ISBLANK(D4),"",D4)</f>
        <v>150</v>
      </c>
      <c r="C21" s="336">
        <f>IF(ISBLANK(C4),"",C4)</f>
        <v>157</v>
      </c>
      <c r="E21" s="339">
        <f>A4</f>
        <v>2017</v>
      </c>
      <c r="F21" s="336">
        <f>IF(ISBLANK(G4),"",G4)</f>
        <v>185</v>
      </c>
      <c r="G21" s="336">
        <f>IF(ISBLANK(F4),"",F4)</f>
        <v>213</v>
      </c>
      <c r="K21" s="165"/>
      <c r="L21" s="162"/>
      <c r="M21" s="162"/>
    </row>
    <row r="22" spans="1:15" x14ac:dyDescent="0.25">
      <c r="A22" s="340">
        <f t="shared" ref="A22:A23" si="6">A5</f>
        <v>2018</v>
      </c>
      <c r="B22" s="337">
        <f t="shared" ref="B22:B23" si="7">IF(ISBLANK(D5),"",D5)</f>
        <v>144</v>
      </c>
      <c r="C22" s="337">
        <f t="shared" ref="C22:C23" si="8">IF(ISBLANK(C5),"",C5)</f>
        <v>146</v>
      </c>
      <c r="E22" s="340">
        <f t="shared" ref="E22:E23" si="9">A5</f>
        <v>2018</v>
      </c>
      <c r="F22" s="337">
        <f t="shared" ref="F22:F23" si="10">IF(ISBLANK(G5),"",G5)</f>
        <v>163</v>
      </c>
      <c r="G22" s="337">
        <f t="shared" ref="G22:G23" si="11">IF(ISBLANK(F5),"",F5)</f>
        <v>169</v>
      </c>
    </row>
    <row r="23" spans="1:15" x14ac:dyDescent="0.25">
      <c r="A23" s="341">
        <f t="shared" si="6"/>
        <v>2019</v>
      </c>
      <c r="B23" s="338">
        <f t="shared" si="7"/>
        <v>137</v>
      </c>
      <c r="C23" s="338">
        <f t="shared" si="8"/>
        <v>155</v>
      </c>
      <c r="E23" s="341">
        <f t="shared" si="9"/>
        <v>2019</v>
      </c>
      <c r="F23" s="338">
        <f t="shared" si="10"/>
        <v>153</v>
      </c>
      <c r="G23" s="338">
        <f t="shared" si="11"/>
        <v>201</v>
      </c>
    </row>
    <row r="24" spans="1:15" x14ac:dyDescent="0.25">
      <c r="A24" s="596"/>
      <c r="B24" s="597"/>
      <c r="C24" s="597"/>
      <c r="E24" s="596"/>
      <c r="F24" s="597"/>
      <c r="G24" s="597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2" width="12.85546875" style="29" customWidth="1"/>
    <col min="3" max="3" width="18" style="29" customWidth="1"/>
    <col min="4" max="4" width="12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087" t="s">
        <v>4</v>
      </c>
      <c r="B3" s="1114" t="s">
        <v>906</v>
      </c>
      <c r="C3" s="1115"/>
      <c r="D3" s="1115"/>
      <c r="E3" s="1114" t="s">
        <v>907</v>
      </c>
      <c r="F3" s="1115"/>
      <c r="G3" s="1115"/>
      <c r="H3" s="1114" t="s">
        <v>390</v>
      </c>
      <c r="I3" s="1115"/>
      <c r="J3" s="1115"/>
      <c r="K3" s="1115"/>
      <c r="L3" s="1116"/>
    </row>
    <row r="4" spans="1:12" ht="18.75" customHeight="1" x14ac:dyDescent="0.25">
      <c r="A4" s="1088"/>
      <c r="B4" s="87" t="s">
        <v>16</v>
      </c>
      <c r="C4" s="88" t="s">
        <v>391</v>
      </c>
      <c r="D4" s="88" t="s">
        <v>392</v>
      </c>
      <c r="E4" s="87" t="s">
        <v>16</v>
      </c>
      <c r="F4" s="88" t="s">
        <v>391</v>
      </c>
      <c r="G4" s="88" t="s">
        <v>392</v>
      </c>
      <c r="H4" s="87" t="s">
        <v>16</v>
      </c>
      <c r="I4" s="90" t="s">
        <v>393</v>
      </c>
      <c r="J4" s="90" t="s">
        <v>394</v>
      </c>
      <c r="K4" s="88" t="s">
        <v>391</v>
      </c>
      <c r="L4" s="89" t="s">
        <v>392</v>
      </c>
    </row>
    <row r="5" spans="1:12" x14ac:dyDescent="0.25">
      <c r="A5" s="228">
        <v>2017</v>
      </c>
      <c r="B5" s="644">
        <v>6</v>
      </c>
      <c r="C5" s="645"/>
      <c r="D5" s="645"/>
      <c r="E5" s="632">
        <v>11</v>
      </c>
      <c r="F5" s="650"/>
      <c r="G5" s="959"/>
      <c r="H5" s="632">
        <v>39</v>
      </c>
      <c r="I5" s="650">
        <v>20</v>
      </c>
      <c r="J5" s="650">
        <v>19</v>
      </c>
      <c r="K5" s="650"/>
      <c r="L5" s="959"/>
    </row>
    <row r="6" spans="1:12" x14ac:dyDescent="0.25">
      <c r="A6" s="303">
        <v>2018</v>
      </c>
      <c r="B6" s="634">
        <v>5</v>
      </c>
      <c r="C6" s="646"/>
      <c r="D6" s="646"/>
      <c r="E6" s="973">
        <v>8</v>
      </c>
      <c r="F6" s="651"/>
      <c r="G6" s="972"/>
      <c r="H6" s="973">
        <v>21</v>
      </c>
      <c r="I6" s="651">
        <v>10</v>
      </c>
      <c r="J6" s="651">
        <v>11</v>
      </c>
      <c r="K6" s="651"/>
      <c r="L6" s="972"/>
    </row>
    <row r="7" spans="1:12" x14ac:dyDescent="0.25">
      <c r="A7" s="229">
        <v>2019</v>
      </c>
      <c r="B7" s="634">
        <v>4</v>
      </c>
      <c r="C7" s="646"/>
      <c r="D7" s="646"/>
      <c r="E7" s="973">
        <v>6</v>
      </c>
      <c r="F7" s="651"/>
      <c r="G7" s="972"/>
      <c r="H7" s="973">
        <v>47</v>
      </c>
      <c r="I7" s="651">
        <v>15</v>
      </c>
      <c r="J7" s="651">
        <v>32</v>
      </c>
      <c r="K7" s="651"/>
      <c r="L7" s="972"/>
    </row>
    <row r="8" spans="1:12" x14ac:dyDescent="0.25">
      <c r="A8" s="175"/>
      <c r="B8" s="597"/>
      <c r="C8" s="597"/>
      <c r="D8" s="597"/>
      <c r="E8" s="175"/>
      <c r="F8" s="175"/>
      <c r="G8" s="175"/>
      <c r="H8" s="175"/>
      <c r="I8" s="175"/>
      <c r="J8" s="175"/>
      <c r="K8" s="175"/>
      <c r="L8" s="175"/>
    </row>
    <row r="9" spans="1:12" x14ac:dyDescent="0.25">
      <c r="A9" s="222"/>
      <c r="B9" s="383"/>
      <c r="C9" s="383"/>
      <c r="D9" s="383"/>
      <c r="E9" s="222"/>
      <c r="F9" s="222"/>
      <c r="G9" s="222"/>
      <c r="H9" s="222"/>
      <c r="I9" s="222"/>
      <c r="J9" s="222"/>
      <c r="K9" s="222"/>
      <c r="L9" s="222"/>
    </row>
    <row r="13" spans="1:12" ht="15.75" x14ac:dyDescent="0.25">
      <c r="A13" s="91" t="s">
        <v>2418</v>
      </c>
      <c r="B13" s="31"/>
      <c r="C13" s="31"/>
      <c r="D13" s="31"/>
      <c r="E13" s="31"/>
      <c r="F13" s="31"/>
      <c r="G13" s="31"/>
    </row>
    <row r="14" spans="1:12" ht="30" x14ac:dyDescent="0.25">
      <c r="A14" s="898" t="s">
        <v>2250</v>
      </c>
      <c r="B14" s="673">
        <f>IF(ISBLANK(I7),"",I7)</f>
        <v>15</v>
      </c>
    </row>
    <row r="15" spans="1:12" ht="30" x14ac:dyDescent="0.25">
      <c r="A15" s="899" t="s">
        <v>2251</v>
      </c>
      <c r="B15" s="658">
        <f>IF(ISBLANK(J7),"",J7)</f>
        <v>32</v>
      </c>
    </row>
    <row r="17" spans="1:2" x14ac:dyDescent="0.25">
      <c r="A17" s="672" t="s">
        <v>2248</v>
      </c>
      <c r="B17" s="673">
        <f>IF(ISBLANK(I7),"",I7)</f>
        <v>15</v>
      </c>
    </row>
    <row r="18" spans="1:2" x14ac:dyDescent="0.25">
      <c r="A18" s="662" t="s">
        <v>2249</v>
      </c>
      <c r="B18" s="658">
        <f>IF(ISBLANK(J7),"",J7)</f>
        <v>32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34.4257812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ht="30" x14ac:dyDescent="0.25">
      <c r="A4" s="85" t="s">
        <v>957</v>
      </c>
      <c r="B4" s="55"/>
      <c r="C4" s="55"/>
      <c r="D4" s="376" t="s">
        <v>1502</v>
      </c>
      <c r="E4" s="56" t="s">
        <v>5</v>
      </c>
    </row>
    <row r="5" spans="1:5" ht="20.25" customHeight="1" x14ac:dyDescent="0.25">
      <c r="A5" s="86" t="s">
        <v>958</v>
      </c>
      <c r="B5" s="61"/>
      <c r="C5" s="61"/>
      <c r="D5" s="374" t="s">
        <v>1502</v>
      </c>
      <c r="E5" s="62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48" t="s">
        <v>4</v>
      </c>
      <c r="B3" s="549" t="s">
        <v>957</v>
      </c>
      <c r="C3" s="560" t="s">
        <v>958</v>
      </c>
    </row>
    <row r="4" spans="1:6" x14ac:dyDescent="0.25">
      <c r="A4" s="228">
        <v>2010</v>
      </c>
      <c r="B4" s="647"/>
      <c r="C4" s="647"/>
    </row>
    <row r="5" spans="1:6" x14ac:dyDescent="0.25">
      <c r="A5" s="303">
        <v>2011</v>
      </c>
      <c r="B5" s="648"/>
      <c r="C5" s="648"/>
    </row>
    <row r="6" spans="1:6" x14ac:dyDescent="0.25">
      <c r="A6" s="303">
        <v>2012</v>
      </c>
      <c r="B6" s="648"/>
      <c r="C6" s="648"/>
    </row>
    <row r="7" spans="1:6" x14ac:dyDescent="0.25">
      <c r="A7" s="303">
        <v>2013</v>
      </c>
      <c r="B7" s="648"/>
      <c r="C7" s="648"/>
    </row>
    <row r="8" spans="1:6" x14ac:dyDescent="0.25">
      <c r="A8" s="303">
        <v>2014</v>
      </c>
      <c r="B8" s="648"/>
      <c r="C8" s="648"/>
    </row>
    <row r="9" spans="1:6" x14ac:dyDescent="0.25">
      <c r="A9" s="303">
        <v>2015</v>
      </c>
      <c r="B9" s="648"/>
      <c r="C9" s="648"/>
    </row>
    <row r="10" spans="1:6" x14ac:dyDescent="0.25">
      <c r="A10" s="229">
        <v>2016</v>
      </c>
      <c r="B10" s="648"/>
      <c r="C10" s="648"/>
    </row>
    <row r="11" spans="1:6" x14ac:dyDescent="0.25">
      <c r="A11" s="229">
        <v>2017</v>
      </c>
      <c r="B11" s="682"/>
      <c r="C11" s="682"/>
    </row>
    <row r="12" spans="1:6" x14ac:dyDescent="0.25">
      <c r="A12" s="819">
        <v>2018</v>
      </c>
      <c r="B12" s="682"/>
      <c r="C12" s="682"/>
    </row>
    <row r="13" spans="1:6" x14ac:dyDescent="0.25">
      <c r="A13" s="502">
        <v>2019</v>
      </c>
      <c r="B13" s="73"/>
      <c r="C13" s="73"/>
    </row>
    <row r="15" spans="1:6" x14ac:dyDescent="0.25">
      <c r="D15" s="264"/>
      <c r="E15" s="264"/>
      <c r="F15" s="264"/>
    </row>
    <row r="16" spans="1:6" x14ac:dyDescent="0.25">
      <c r="A16" s="918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/>
  </sheetViews>
  <sheetFormatPr defaultRowHeight="15" x14ac:dyDescent="0.25"/>
  <cols>
    <col min="1" max="1" width="55.140625" style="29" customWidth="1"/>
    <col min="2" max="2" width="14.7109375" style="29" customWidth="1"/>
    <col min="3" max="3" width="10.85546875" style="29" customWidth="1"/>
    <col min="4" max="4" width="45.7109375" style="29" customWidth="1"/>
    <col min="5" max="5" width="12.28515625" style="29" customWidth="1"/>
    <col min="6" max="16384" width="9.140625" style="29"/>
  </cols>
  <sheetData>
    <row r="1" spans="1:6" x14ac:dyDescent="0.25">
      <c r="A1" s="264"/>
      <c r="B1" s="264"/>
      <c r="C1" s="264"/>
      <c r="D1" s="264"/>
      <c r="E1" s="264"/>
      <c r="F1" s="264"/>
    </row>
    <row r="2" spans="1:6" x14ac:dyDescent="0.25">
      <c r="A2" s="264"/>
      <c r="B2" s="264"/>
      <c r="C2" s="264"/>
      <c r="D2" s="264"/>
      <c r="E2" s="264"/>
      <c r="F2" s="264"/>
    </row>
    <row r="3" spans="1:6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  <c r="F3" s="264"/>
    </row>
    <row r="4" spans="1:6" x14ac:dyDescent="0.25">
      <c r="A4" s="92" t="s">
        <v>927</v>
      </c>
      <c r="B4" s="55"/>
      <c r="C4" s="55"/>
      <c r="D4" s="376" t="s">
        <v>1493</v>
      </c>
      <c r="E4" s="56" t="s">
        <v>5</v>
      </c>
    </row>
    <row r="5" spans="1:6" x14ac:dyDescent="0.25">
      <c r="A5" s="101" t="s">
        <v>928</v>
      </c>
      <c r="B5" s="58"/>
      <c r="C5" s="58"/>
      <c r="D5" s="133" t="s">
        <v>2636</v>
      </c>
      <c r="E5" s="59" t="s">
        <v>5</v>
      </c>
    </row>
    <row r="6" spans="1:6" x14ac:dyDescent="0.25">
      <c r="A6" s="102" t="s">
        <v>403</v>
      </c>
      <c r="B6" s="94"/>
      <c r="C6" s="94"/>
      <c r="D6" s="133" t="s">
        <v>2636</v>
      </c>
      <c r="E6" s="95" t="s">
        <v>5</v>
      </c>
    </row>
    <row r="7" spans="1:6" x14ac:dyDescent="0.25">
      <c r="A7" s="101" t="s">
        <v>929</v>
      </c>
      <c r="B7" s="58"/>
      <c r="C7" s="58"/>
      <c r="D7" s="133" t="s">
        <v>2636</v>
      </c>
      <c r="E7" s="95" t="s">
        <v>5</v>
      </c>
    </row>
    <row r="8" spans="1:6" x14ac:dyDescent="0.25">
      <c r="A8" s="102" t="s">
        <v>404</v>
      </c>
      <c r="B8" s="58"/>
      <c r="C8" s="58"/>
      <c r="D8" s="133" t="s">
        <v>2636</v>
      </c>
      <c r="E8" s="95" t="s">
        <v>5</v>
      </c>
    </row>
    <row r="9" spans="1:6" x14ac:dyDescent="0.25">
      <c r="A9" s="101" t="s">
        <v>407</v>
      </c>
      <c r="B9" s="58">
        <v>2421.08</v>
      </c>
      <c r="C9" s="58">
        <v>2017</v>
      </c>
      <c r="D9" s="133" t="s">
        <v>1494</v>
      </c>
      <c r="E9" s="95" t="s">
        <v>5</v>
      </c>
    </row>
    <row r="10" spans="1:6" x14ac:dyDescent="0.25">
      <c r="A10" s="101" t="s">
        <v>1034</v>
      </c>
      <c r="B10" s="58">
        <v>27</v>
      </c>
      <c r="C10" s="58">
        <v>2017</v>
      </c>
      <c r="D10" s="133" t="s">
        <v>1494</v>
      </c>
      <c r="E10" s="95" t="s">
        <v>5</v>
      </c>
    </row>
    <row r="11" spans="1:6" x14ac:dyDescent="0.25">
      <c r="A11" s="102" t="s">
        <v>405</v>
      </c>
      <c r="B11" s="58">
        <v>4.2</v>
      </c>
      <c r="C11" s="58">
        <v>2018</v>
      </c>
      <c r="D11" s="133" t="s">
        <v>1495</v>
      </c>
      <c r="E11" s="95" t="s">
        <v>5</v>
      </c>
    </row>
    <row r="12" spans="1:6" x14ac:dyDescent="0.25">
      <c r="A12" s="93" t="s">
        <v>930</v>
      </c>
      <c r="B12" s="61">
        <v>30</v>
      </c>
      <c r="C12" s="61">
        <v>2019</v>
      </c>
      <c r="D12" s="374" t="s">
        <v>1493</v>
      </c>
      <c r="E12" s="62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087" t="s">
        <v>4</v>
      </c>
      <c r="B3" s="1114" t="s">
        <v>1209</v>
      </c>
      <c r="C3" s="1115"/>
      <c r="D3" s="638" t="s">
        <v>1208</v>
      </c>
      <c r="E3" s="638" t="s">
        <v>1207</v>
      </c>
      <c r="G3" s="1087" t="s">
        <v>4</v>
      </c>
      <c r="H3" s="1114" t="s">
        <v>1210</v>
      </c>
      <c r="I3" s="1115"/>
      <c r="J3" s="1115"/>
      <c r="K3" s="640" t="s">
        <v>1211</v>
      </c>
      <c r="L3" s="508"/>
    </row>
    <row r="4" spans="1:12" ht="16.5" customHeight="1" x14ac:dyDescent="0.25">
      <c r="A4" s="1088"/>
      <c r="B4" s="87" t="s">
        <v>16</v>
      </c>
      <c r="C4" s="90" t="s">
        <v>406</v>
      </c>
      <c r="D4" s="87" t="s">
        <v>16</v>
      </c>
      <c r="E4" s="96" t="s">
        <v>16</v>
      </c>
      <c r="G4" s="1088"/>
      <c r="H4" s="87" t="s">
        <v>16</v>
      </c>
      <c r="I4" s="90" t="s">
        <v>408</v>
      </c>
      <c r="J4" s="90" t="s">
        <v>409</v>
      </c>
      <c r="K4" s="639" t="s">
        <v>16</v>
      </c>
    </row>
    <row r="5" spans="1:12" x14ac:dyDescent="0.25">
      <c r="A5" s="228">
        <v>2017</v>
      </c>
      <c r="B5" s="644"/>
      <c r="C5" s="645"/>
      <c r="D5" s="802">
        <v>11017</v>
      </c>
      <c r="E5" s="802">
        <v>33</v>
      </c>
      <c r="G5" s="375">
        <v>2011</v>
      </c>
      <c r="H5" s="70">
        <v>2575.9699999999998</v>
      </c>
      <c r="I5" s="55">
        <v>0</v>
      </c>
      <c r="J5" s="55">
        <v>2575.9699999999998</v>
      </c>
      <c r="K5" s="71">
        <v>29</v>
      </c>
    </row>
    <row r="6" spans="1:12" x14ac:dyDescent="0.25">
      <c r="A6" s="303">
        <v>2018</v>
      </c>
      <c r="B6" s="634"/>
      <c r="C6" s="646"/>
      <c r="D6" s="818">
        <v>10429</v>
      </c>
      <c r="E6" s="818">
        <v>30</v>
      </c>
      <c r="G6" s="501">
        <v>2014</v>
      </c>
      <c r="H6" s="223">
        <v>2576</v>
      </c>
      <c r="I6" s="58">
        <v>0</v>
      </c>
      <c r="J6" s="58">
        <v>2576</v>
      </c>
      <c r="K6" s="225">
        <v>29</v>
      </c>
    </row>
    <row r="7" spans="1:12" x14ac:dyDescent="0.25">
      <c r="A7" s="229">
        <v>2019</v>
      </c>
      <c r="B7" s="634"/>
      <c r="C7" s="646"/>
      <c r="D7" s="818">
        <v>9993</v>
      </c>
      <c r="E7" s="818">
        <v>30</v>
      </c>
      <c r="G7" s="504">
        <v>2017</v>
      </c>
      <c r="H7" s="72">
        <v>2421.08</v>
      </c>
      <c r="I7" s="61">
        <v>0</v>
      </c>
      <c r="J7" s="61">
        <v>2421.08</v>
      </c>
      <c r="K7" s="73">
        <v>27</v>
      </c>
    </row>
    <row r="8" spans="1:12" x14ac:dyDescent="0.25">
      <c r="A8" s="175"/>
      <c r="B8" s="597"/>
      <c r="C8" s="597"/>
      <c r="D8" s="175"/>
      <c r="E8" s="175"/>
    </row>
    <row r="9" spans="1:12" x14ac:dyDescent="0.25">
      <c r="A9" s="222"/>
      <c r="B9" s="383"/>
      <c r="C9" s="383"/>
      <c r="D9" s="222"/>
      <c r="E9" s="222"/>
    </row>
    <row r="10" spans="1:12" x14ac:dyDescent="0.25">
      <c r="A10" s="222"/>
      <c r="B10" s="383"/>
      <c r="C10" s="383"/>
      <c r="D10" s="222"/>
      <c r="E10" s="222"/>
    </row>
    <row r="13" spans="1:12" ht="15.75" x14ac:dyDescent="0.25">
      <c r="A13" s="36" t="s">
        <v>2637</v>
      </c>
      <c r="D13" s="99" t="s">
        <v>410</v>
      </c>
      <c r="E13" s="31"/>
      <c r="F13" s="28"/>
      <c r="G13" s="99" t="s">
        <v>1878</v>
      </c>
      <c r="H13" s="31"/>
      <c r="I13" s="28"/>
      <c r="J13" s="28"/>
    </row>
    <row r="14" spans="1:12" ht="30" x14ac:dyDescent="0.25">
      <c r="A14" s="663" t="s">
        <v>475</v>
      </c>
      <c r="B14" s="664" t="str">
        <f>IF(ISBLANK(C7),"",C7)</f>
        <v/>
      </c>
      <c r="D14" s="667">
        <f>A5</f>
        <v>2017</v>
      </c>
      <c r="E14" s="660">
        <f>IF(ISBLANK(D5),"",D5)</f>
        <v>11017</v>
      </c>
      <c r="F14" s="222"/>
      <c r="G14" s="670" t="s">
        <v>955</v>
      </c>
      <c r="H14" s="656">
        <f>IF(ISBLANK(J7),"",J7)</f>
        <v>2421.08</v>
      </c>
      <c r="I14" s="222"/>
      <c r="J14" s="222"/>
    </row>
    <row r="15" spans="1:12" x14ac:dyDescent="0.25">
      <c r="A15" s="665" t="s">
        <v>16</v>
      </c>
      <c r="B15" s="666" t="str">
        <f>IF(ISBLANK(B7),"",B7)</f>
        <v/>
      </c>
      <c r="D15" s="668">
        <f t="shared" ref="D15:D16" si="0">A6</f>
        <v>2018</v>
      </c>
      <c r="E15" s="661">
        <f>IF(ISBLANK(D6),"",D6)</f>
        <v>10429</v>
      </c>
      <c r="F15" s="222"/>
      <c r="G15" s="671" t="s">
        <v>956</v>
      </c>
      <c r="H15" s="658">
        <f>IF(ISBLANK(I7),"",I7)</f>
        <v>0</v>
      </c>
      <c r="I15" s="222"/>
      <c r="J15" s="222"/>
    </row>
    <row r="16" spans="1:12" x14ac:dyDescent="0.25">
      <c r="D16" s="669">
        <f t="shared" si="0"/>
        <v>2019</v>
      </c>
      <c r="E16" s="662">
        <f>IF(ISBLANK(D7),"",D7)</f>
        <v>9993</v>
      </c>
      <c r="F16" s="222"/>
      <c r="G16" s="222"/>
      <c r="H16" s="222"/>
      <c r="I16" s="222"/>
      <c r="J16" s="222"/>
    </row>
    <row r="17" spans="1:14" x14ac:dyDescent="0.25">
      <c r="G17" s="222"/>
      <c r="H17" s="222"/>
      <c r="I17" s="222"/>
      <c r="J17" s="222"/>
    </row>
    <row r="18" spans="1:14" ht="15.75" x14ac:dyDescent="0.25">
      <c r="A18" s="36" t="s">
        <v>2638</v>
      </c>
      <c r="F18" s="264"/>
      <c r="G18" s="99" t="s">
        <v>1879</v>
      </c>
      <c r="H18" s="31"/>
      <c r="I18" s="222"/>
      <c r="J18" s="222"/>
      <c r="N18" s="264"/>
    </row>
    <row r="19" spans="1:14" ht="30" x14ac:dyDescent="0.25">
      <c r="A19" s="663" t="s">
        <v>546</v>
      </c>
      <c r="B19" s="664" t="str">
        <f>IF(ISBLANK(C7),"",C7)</f>
        <v/>
      </c>
      <c r="F19" s="264"/>
      <c r="G19" s="670" t="s">
        <v>548</v>
      </c>
      <c r="H19" s="656">
        <f>IF(ISBLANK(J7),"",J7)</f>
        <v>2421.08</v>
      </c>
      <c r="I19" s="222"/>
      <c r="J19" s="222"/>
      <c r="N19" s="264"/>
    </row>
    <row r="20" spans="1:14" x14ac:dyDescent="0.25">
      <c r="A20" s="665" t="s">
        <v>513</v>
      </c>
      <c r="B20" s="666" t="str">
        <f>IF(ISBLANK(B7),"",B7)</f>
        <v/>
      </c>
      <c r="F20" s="264"/>
      <c r="G20" s="671" t="s">
        <v>547</v>
      </c>
      <c r="H20" s="658">
        <f>IF(ISBLANK(I7),"",I7)</f>
        <v>0</v>
      </c>
      <c r="I20" s="222"/>
      <c r="J20" s="222"/>
      <c r="N20" s="264"/>
    </row>
    <row r="21" spans="1:14" x14ac:dyDescent="0.25">
      <c r="F21" s="264"/>
      <c r="G21" s="264"/>
      <c r="H21" s="264"/>
      <c r="I21" s="264"/>
      <c r="J21" s="264"/>
      <c r="K21" s="264"/>
      <c r="L21" s="264"/>
      <c r="M21" s="264"/>
      <c r="N21" s="264"/>
    </row>
    <row r="22" spans="1:14" x14ac:dyDescent="0.25">
      <c r="F22" s="264"/>
      <c r="G22" s="264"/>
      <c r="H22" s="264"/>
      <c r="I22" s="264"/>
      <c r="J22" s="264"/>
      <c r="K22" s="264"/>
      <c r="L22" s="264"/>
      <c r="M22" s="264"/>
      <c r="N22" s="264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48" t="s">
        <v>4</v>
      </c>
      <c r="B3" s="560" t="s">
        <v>1106</v>
      </c>
      <c r="C3" s="560" t="s">
        <v>1206</v>
      </c>
      <c r="D3" s="560" t="s">
        <v>1205</v>
      </c>
      <c r="E3" s="560" t="s">
        <v>1204</v>
      </c>
      <c r="F3" s="560" t="s">
        <v>1203</v>
      </c>
    </row>
    <row r="4" spans="1:9" x14ac:dyDescent="0.25">
      <c r="A4" s="228">
        <v>2016</v>
      </c>
      <c r="B4" s="838">
        <v>0.8</v>
      </c>
      <c r="C4" s="838"/>
      <c r="D4" s="839"/>
      <c r="E4" s="838"/>
      <c r="F4" s="839"/>
    </row>
    <row r="5" spans="1:9" x14ac:dyDescent="0.25">
      <c r="A5" s="303">
        <v>2017</v>
      </c>
      <c r="B5" s="840">
        <v>1.6</v>
      </c>
      <c r="C5" s="840"/>
      <c r="D5" s="841"/>
      <c r="E5" s="840"/>
      <c r="F5" s="841"/>
    </row>
    <row r="6" spans="1:9" x14ac:dyDescent="0.25">
      <c r="A6" s="229">
        <v>2018</v>
      </c>
      <c r="B6" s="840">
        <v>4.2</v>
      </c>
      <c r="C6" s="840"/>
      <c r="D6" s="841"/>
      <c r="E6" s="840"/>
      <c r="F6" s="841"/>
    </row>
    <row r="7" spans="1:9" x14ac:dyDescent="0.25">
      <c r="A7" s="230">
        <v>2019</v>
      </c>
      <c r="B7" s="73"/>
      <c r="C7" s="73"/>
      <c r="D7" s="73"/>
      <c r="E7" s="73"/>
      <c r="F7" s="73"/>
    </row>
    <row r="9" spans="1:9" x14ac:dyDescent="0.25">
      <c r="G9" s="264"/>
      <c r="H9" s="264"/>
      <c r="I9" s="26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1"/>
      <c r="B2" s="567" t="s">
        <v>142</v>
      </c>
      <c r="C2" s="567" t="s">
        <v>143</v>
      </c>
      <c r="D2" s="567" t="s">
        <v>144</v>
      </c>
      <c r="F2" s="264"/>
      <c r="G2" s="80">
        <f>A3</f>
        <v>2017</v>
      </c>
      <c r="H2" s="80">
        <f>A4</f>
        <v>2018</v>
      </c>
      <c r="I2" s="80">
        <f>A5</f>
        <v>2019</v>
      </c>
      <c r="J2" s="222"/>
      <c r="K2" s="529" t="s">
        <v>509</v>
      </c>
    </row>
    <row r="3" spans="1:12" x14ac:dyDescent="0.25">
      <c r="A3" s="228">
        <v>2017</v>
      </c>
      <c r="B3" s="71">
        <v>195</v>
      </c>
      <c r="C3" s="71">
        <v>41</v>
      </c>
      <c r="D3" s="71">
        <v>13.6</v>
      </c>
      <c r="F3" s="105" t="s">
        <v>556</v>
      </c>
      <c r="G3" s="97">
        <f>IF(ISBLANK(B3),"",B3)</f>
        <v>195</v>
      </c>
      <c r="H3" s="97">
        <f>IF(ISBLANK(B4),"",B4)</f>
        <v>172</v>
      </c>
      <c r="I3" s="97">
        <f>IF(ISBLANK(B5),"",B5)</f>
        <v>178</v>
      </c>
      <c r="J3" s="383"/>
    </row>
    <row r="4" spans="1:12" x14ac:dyDescent="0.25">
      <c r="A4" s="303">
        <v>2018</v>
      </c>
      <c r="B4" s="225">
        <v>172</v>
      </c>
      <c r="C4" s="225">
        <v>35</v>
      </c>
      <c r="D4" s="225">
        <v>12.9</v>
      </c>
      <c r="F4" s="134" t="s">
        <v>557</v>
      </c>
      <c r="G4" s="98">
        <f>IF(ISBLANK(C3),"",C3)</f>
        <v>41</v>
      </c>
      <c r="H4" s="98">
        <f>IF(ISBLANK(C4),"",C4)</f>
        <v>35</v>
      </c>
      <c r="I4" s="98">
        <f>IF(ISBLANK(C5),"",C5)</f>
        <v>40</v>
      </c>
      <c r="J4" s="383"/>
    </row>
    <row r="5" spans="1:12" x14ac:dyDescent="0.25">
      <c r="A5" s="229">
        <v>2019</v>
      </c>
      <c r="B5" s="179">
        <v>178</v>
      </c>
      <c r="C5" s="179">
        <v>40</v>
      </c>
      <c r="D5" s="179">
        <v>14.9</v>
      </c>
    </row>
    <row r="6" spans="1:12" x14ac:dyDescent="0.25">
      <c r="A6" s="30"/>
      <c r="B6" s="175"/>
      <c r="C6" s="175"/>
      <c r="D6" s="175"/>
    </row>
    <row r="7" spans="1:12" x14ac:dyDescent="0.25">
      <c r="A7" s="28"/>
      <c r="B7" s="222"/>
      <c r="C7" s="222"/>
      <c r="D7" s="222"/>
      <c r="F7" s="264"/>
      <c r="G7" s="80">
        <f>A3</f>
        <v>2017</v>
      </c>
      <c r="H7" s="80">
        <f>A4</f>
        <v>2018</v>
      </c>
      <c r="I7" s="80">
        <f>A5</f>
        <v>2019</v>
      </c>
      <c r="J7" s="222"/>
      <c r="K7" s="170" t="s">
        <v>508</v>
      </c>
    </row>
    <row r="8" spans="1:12" x14ac:dyDescent="0.25">
      <c r="A8" s="28"/>
      <c r="B8" s="222"/>
      <c r="C8" s="222"/>
      <c r="D8" s="222"/>
      <c r="F8" s="105" t="s">
        <v>1327</v>
      </c>
      <c r="G8" s="97">
        <f>IF(ISBLANK(B3),"",B3)</f>
        <v>195</v>
      </c>
      <c r="H8" s="97">
        <f>IF(ISBLANK(B4),"",B4)</f>
        <v>172</v>
      </c>
      <c r="I8" s="97">
        <f>IF(ISBLANK(B5),"",B5)</f>
        <v>178</v>
      </c>
      <c r="J8" s="383"/>
    </row>
    <row r="9" spans="1:12" x14ac:dyDescent="0.25">
      <c r="A9" s="28"/>
      <c r="B9" s="222"/>
      <c r="C9" s="222"/>
      <c r="D9" s="222"/>
      <c r="F9" s="134" t="s">
        <v>995</v>
      </c>
      <c r="G9" s="98">
        <f>IF(ISBLANK(C3),"",C3)</f>
        <v>41</v>
      </c>
      <c r="H9" s="98">
        <f>IF(ISBLANK(C4),"",C4)</f>
        <v>35</v>
      </c>
      <c r="I9" s="98">
        <f>IF(ISBLANK(C5),"",C5)</f>
        <v>40</v>
      </c>
      <c r="J9" s="383"/>
    </row>
    <row r="12" spans="1:12" x14ac:dyDescent="0.25">
      <c r="B12" s="40"/>
      <c r="F12" s="264"/>
      <c r="G12" s="80">
        <f>A3</f>
        <v>2017</v>
      </c>
      <c r="H12" s="80">
        <f>A4</f>
        <v>2018</v>
      </c>
      <c r="I12" s="80">
        <f>A5</f>
        <v>2019</v>
      </c>
      <c r="J12" s="222"/>
      <c r="K12" s="222"/>
      <c r="L12" s="222"/>
    </row>
    <row r="13" spans="1:12" ht="24.75" x14ac:dyDescent="0.25">
      <c r="B13" s="40"/>
      <c r="F13" s="135" t="s">
        <v>144</v>
      </c>
      <c r="G13" s="136">
        <f>IF(ISBLANK(D3),"",D3)</f>
        <v>13.6</v>
      </c>
      <c r="H13" s="136">
        <f>IF(ISBLANK(D4),"",D4)</f>
        <v>12.9</v>
      </c>
      <c r="I13" s="136">
        <f>IF(ISBLANK(D5),"",D5)</f>
        <v>14.9</v>
      </c>
      <c r="J13" s="383"/>
      <c r="K13" s="383"/>
      <c r="L13" s="383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74" t="s">
        <v>2397</v>
      </c>
      <c r="B1" s="264"/>
      <c r="C1" s="264"/>
      <c r="I1" s="176"/>
    </row>
    <row r="2" spans="1:11" x14ac:dyDescent="0.25">
      <c r="A2" s="28"/>
      <c r="B2" s="28"/>
      <c r="C2" s="28"/>
    </row>
    <row r="3" spans="1:11" ht="20.25" x14ac:dyDescent="0.3">
      <c r="A3" s="31"/>
      <c r="B3" s="172" t="s">
        <v>126</v>
      </c>
      <c r="C3" s="173" t="s">
        <v>127</v>
      </c>
      <c r="E3" s="31"/>
      <c r="F3" s="172" t="s">
        <v>126</v>
      </c>
      <c r="G3" s="173" t="s">
        <v>127</v>
      </c>
      <c r="I3" s="176"/>
      <c r="J3" s="31"/>
      <c r="K3" s="173" t="s">
        <v>127</v>
      </c>
    </row>
    <row r="4" spans="1:11" x14ac:dyDescent="0.25">
      <c r="A4" s="313" t="s">
        <v>559</v>
      </c>
      <c r="B4" s="70">
        <v>780</v>
      </c>
      <c r="C4" s="110">
        <v>769</v>
      </c>
      <c r="E4" s="29" t="s">
        <v>559</v>
      </c>
      <c r="F4" s="174">
        <f>B4/($B$22+$C$22)*100</f>
        <v>2.2753128555176336</v>
      </c>
      <c r="G4" s="174">
        <f>C4/($B$22+$C$22)*100</f>
        <v>2.2432251101193081</v>
      </c>
      <c r="J4" s="29" t="s">
        <v>559</v>
      </c>
      <c r="K4" s="174">
        <f>G4</f>
        <v>2.2432251101193081</v>
      </c>
    </row>
    <row r="5" spans="1:11" x14ac:dyDescent="0.25">
      <c r="A5" s="213" t="s">
        <v>560</v>
      </c>
      <c r="B5" s="223">
        <v>744</v>
      </c>
      <c r="C5" s="171">
        <v>810</v>
      </c>
      <c r="E5" s="29" t="s">
        <v>560</v>
      </c>
      <c r="F5" s="174">
        <f t="shared" ref="F5:G21" si="0">B5/($B$22+$C$22)*100</f>
        <v>2.1702984160322045</v>
      </c>
      <c r="G5" s="174">
        <f t="shared" si="0"/>
        <v>2.3628248884221579</v>
      </c>
      <c r="J5" s="29" t="s">
        <v>560</v>
      </c>
      <c r="K5" s="174">
        <f t="shared" ref="K5:K21" si="1">G5</f>
        <v>2.3628248884221579</v>
      </c>
    </row>
    <row r="6" spans="1:11" x14ac:dyDescent="0.25">
      <c r="A6" s="213" t="s">
        <v>561</v>
      </c>
      <c r="B6" s="223">
        <v>809</v>
      </c>
      <c r="C6" s="171">
        <v>832</v>
      </c>
      <c r="E6" s="29" t="s">
        <v>561</v>
      </c>
      <c r="F6" s="174">
        <f t="shared" si="0"/>
        <v>2.3599078206586741</v>
      </c>
      <c r="G6" s="174">
        <f t="shared" si="0"/>
        <v>2.4270003792188093</v>
      </c>
      <c r="J6" s="29" t="s">
        <v>561</v>
      </c>
      <c r="K6" s="174">
        <f t="shared" si="1"/>
        <v>2.4270003792188093</v>
      </c>
    </row>
    <row r="7" spans="1:11" x14ac:dyDescent="0.25">
      <c r="A7" s="213" t="s">
        <v>562</v>
      </c>
      <c r="B7" s="223">
        <v>818</v>
      </c>
      <c r="C7" s="171">
        <v>873</v>
      </c>
      <c r="E7" s="29" t="s">
        <v>562</v>
      </c>
      <c r="F7" s="174">
        <f t="shared" si="0"/>
        <v>2.3861614305300312</v>
      </c>
      <c r="G7" s="174">
        <f t="shared" si="0"/>
        <v>2.546600157521659</v>
      </c>
      <c r="J7" s="29" t="s">
        <v>562</v>
      </c>
      <c r="K7" s="174">
        <f t="shared" si="1"/>
        <v>2.546600157521659</v>
      </c>
    </row>
    <row r="8" spans="1:11" x14ac:dyDescent="0.25">
      <c r="A8" s="213" t="s">
        <v>563</v>
      </c>
      <c r="B8" s="223">
        <v>871</v>
      </c>
      <c r="C8" s="171">
        <v>989</v>
      </c>
      <c r="E8" s="29" t="s">
        <v>563</v>
      </c>
      <c r="F8" s="174">
        <f t="shared" si="0"/>
        <v>2.540766021994691</v>
      </c>
      <c r="G8" s="174">
        <f t="shared" si="0"/>
        <v>2.8849800180858201</v>
      </c>
      <c r="J8" s="29" t="s">
        <v>563</v>
      </c>
      <c r="K8" s="174">
        <f t="shared" si="1"/>
        <v>2.8849800180858201</v>
      </c>
    </row>
    <row r="9" spans="1:11" x14ac:dyDescent="0.25">
      <c r="A9" s="213" t="s">
        <v>564</v>
      </c>
      <c r="B9" s="223">
        <v>1046</v>
      </c>
      <c r="C9" s="171">
        <v>1064</v>
      </c>
      <c r="E9" s="29" t="s">
        <v>564</v>
      </c>
      <c r="F9" s="174">
        <f t="shared" si="0"/>
        <v>3.0512528806044168</v>
      </c>
      <c r="G9" s="174">
        <f t="shared" si="0"/>
        <v>3.1037601003471313</v>
      </c>
      <c r="J9" s="29" t="s">
        <v>564</v>
      </c>
      <c r="K9" s="174">
        <f t="shared" si="1"/>
        <v>3.1037601003471313</v>
      </c>
    </row>
    <row r="10" spans="1:11" x14ac:dyDescent="0.25">
      <c r="A10" s="213" t="s">
        <v>565</v>
      </c>
      <c r="B10" s="223">
        <v>1118</v>
      </c>
      <c r="C10" s="171">
        <v>1219</v>
      </c>
      <c r="E10" s="29" t="s">
        <v>565</v>
      </c>
      <c r="F10" s="174">
        <f t="shared" si="0"/>
        <v>3.261281759575275</v>
      </c>
      <c r="G10" s="174">
        <f t="shared" si="0"/>
        <v>3.5559056036871732</v>
      </c>
      <c r="J10" s="29" t="s">
        <v>565</v>
      </c>
      <c r="K10" s="174">
        <f t="shared" si="1"/>
        <v>3.5559056036871732</v>
      </c>
    </row>
    <row r="11" spans="1:11" x14ac:dyDescent="0.25">
      <c r="A11" s="213" t="s">
        <v>566</v>
      </c>
      <c r="B11" s="223">
        <v>1140</v>
      </c>
      <c r="C11" s="171">
        <v>1165</v>
      </c>
      <c r="E11" s="29" t="s">
        <v>566</v>
      </c>
      <c r="F11" s="174">
        <f t="shared" si="0"/>
        <v>3.3254572503719264</v>
      </c>
      <c r="G11" s="174">
        <f t="shared" si="0"/>
        <v>3.3983839444590296</v>
      </c>
      <c r="J11" s="29" t="s">
        <v>566</v>
      </c>
      <c r="K11" s="174">
        <f t="shared" si="1"/>
        <v>3.3983839444590296</v>
      </c>
    </row>
    <row r="12" spans="1:11" x14ac:dyDescent="0.25">
      <c r="A12" s="213" t="s">
        <v>567</v>
      </c>
      <c r="B12" s="223">
        <v>1220</v>
      </c>
      <c r="C12" s="171">
        <v>1277</v>
      </c>
      <c r="E12" s="29" t="s">
        <v>567</v>
      </c>
      <c r="F12" s="174">
        <f t="shared" si="0"/>
        <v>3.5588226714506579</v>
      </c>
      <c r="G12" s="174">
        <f t="shared" si="0"/>
        <v>3.7250955339692542</v>
      </c>
      <c r="J12" s="29" t="s">
        <v>567</v>
      </c>
      <c r="K12" s="174">
        <f t="shared" si="1"/>
        <v>3.7250955339692542</v>
      </c>
    </row>
    <row r="13" spans="1:11" x14ac:dyDescent="0.25">
      <c r="A13" s="213" t="s">
        <v>568</v>
      </c>
      <c r="B13" s="223">
        <v>1175</v>
      </c>
      <c r="C13" s="171">
        <v>1140</v>
      </c>
      <c r="E13" s="29" t="s">
        <v>568</v>
      </c>
      <c r="F13" s="174">
        <f t="shared" si="0"/>
        <v>3.4275546220938717</v>
      </c>
      <c r="G13" s="174">
        <f t="shared" si="0"/>
        <v>3.3254572503719264</v>
      </c>
      <c r="J13" s="29" t="s">
        <v>568</v>
      </c>
      <c r="K13" s="174">
        <f t="shared" si="1"/>
        <v>3.3254572503719264</v>
      </c>
    </row>
    <row r="14" spans="1:11" x14ac:dyDescent="0.25">
      <c r="A14" s="213" t="s">
        <v>569</v>
      </c>
      <c r="B14" s="223">
        <v>1266</v>
      </c>
      <c r="C14" s="171">
        <v>1193</v>
      </c>
      <c r="E14" s="29" t="s">
        <v>569</v>
      </c>
      <c r="F14" s="174">
        <f t="shared" si="0"/>
        <v>3.6930077885709283</v>
      </c>
      <c r="G14" s="174">
        <f t="shared" si="0"/>
        <v>3.4800618418365863</v>
      </c>
      <c r="J14" s="29" t="s">
        <v>569</v>
      </c>
      <c r="K14" s="174">
        <f t="shared" si="1"/>
        <v>3.4800618418365863</v>
      </c>
    </row>
    <row r="15" spans="1:11" x14ac:dyDescent="0.25">
      <c r="A15" s="213" t="s">
        <v>570</v>
      </c>
      <c r="B15" s="223">
        <v>1212</v>
      </c>
      <c r="C15" s="171">
        <v>1134</v>
      </c>
      <c r="E15" s="29" t="s">
        <v>570</v>
      </c>
      <c r="F15" s="174">
        <f t="shared" si="0"/>
        <v>3.5354861293427846</v>
      </c>
      <c r="G15" s="174">
        <f t="shared" si="0"/>
        <v>3.3079548437910216</v>
      </c>
      <c r="J15" s="29" t="s">
        <v>570</v>
      </c>
      <c r="K15" s="174">
        <f t="shared" si="1"/>
        <v>3.3079548437910216</v>
      </c>
    </row>
    <row r="16" spans="1:11" x14ac:dyDescent="0.25">
      <c r="A16" s="213" t="s">
        <v>571</v>
      </c>
      <c r="B16" s="223">
        <v>1271</v>
      </c>
      <c r="C16" s="171">
        <v>1181</v>
      </c>
      <c r="E16" s="29" t="s">
        <v>571</v>
      </c>
      <c r="F16" s="174">
        <f t="shared" si="0"/>
        <v>3.7075931273883493</v>
      </c>
      <c r="G16" s="174">
        <f t="shared" si="0"/>
        <v>3.4450570286747766</v>
      </c>
      <c r="J16" s="29" t="s">
        <v>571</v>
      </c>
      <c r="K16" s="174">
        <f t="shared" si="1"/>
        <v>3.4450570286747766</v>
      </c>
    </row>
    <row r="17" spans="1:11" x14ac:dyDescent="0.25">
      <c r="A17" s="213" t="s">
        <v>572</v>
      </c>
      <c r="B17" s="223">
        <v>1381</v>
      </c>
      <c r="C17" s="171">
        <v>1151</v>
      </c>
      <c r="E17" s="29" t="s">
        <v>572</v>
      </c>
      <c r="F17" s="174">
        <f t="shared" si="0"/>
        <v>4.0284705813716046</v>
      </c>
      <c r="G17" s="174">
        <f t="shared" si="0"/>
        <v>3.3575449957702515</v>
      </c>
      <c r="J17" s="29" t="s">
        <v>572</v>
      </c>
      <c r="K17" s="174">
        <f t="shared" si="1"/>
        <v>3.3575449957702515</v>
      </c>
    </row>
    <row r="18" spans="1:11" x14ac:dyDescent="0.25">
      <c r="A18" s="213" t="s">
        <v>573</v>
      </c>
      <c r="B18" s="223">
        <v>1077</v>
      </c>
      <c r="C18" s="171">
        <v>821</v>
      </c>
      <c r="E18" s="29" t="s">
        <v>573</v>
      </c>
      <c r="F18" s="174">
        <f t="shared" si="0"/>
        <v>3.1416819812724248</v>
      </c>
      <c r="G18" s="174">
        <f t="shared" si="0"/>
        <v>2.3949126338204838</v>
      </c>
      <c r="J18" s="29" t="s">
        <v>573</v>
      </c>
      <c r="K18" s="174">
        <f t="shared" si="1"/>
        <v>2.3949126338204838</v>
      </c>
    </row>
    <row r="19" spans="1:11" x14ac:dyDescent="0.25">
      <c r="A19" s="213" t="s">
        <v>574</v>
      </c>
      <c r="B19" s="223">
        <v>683</v>
      </c>
      <c r="C19" s="171">
        <v>573</v>
      </c>
      <c r="E19" s="29" t="s">
        <v>574</v>
      </c>
      <c r="F19" s="174">
        <f t="shared" si="0"/>
        <v>1.9923572824596714</v>
      </c>
      <c r="G19" s="174">
        <f t="shared" si="0"/>
        <v>1.6714798284764156</v>
      </c>
      <c r="J19" s="29" t="s">
        <v>574</v>
      </c>
      <c r="K19" s="174">
        <f t="shared" si="1"/>
        <v>1.6714798284764156</v>
      </c>
    </row>
    <row r="20" spans="1:11" x14ac:dyDescent="0.25">
      <c r="A20" s="213" t="s">
        <v>575</v>
      </c>
      <c r="B20" s="223">
        <v>530</v>
      </c>
      <c r="C20" s="171">
        <v>423</v>
      </c>
      <c r="E20" s="29" t="s">
        <v>575</v>
      </c>
      <c r="F20" s="174">
        <f t="shared" si="0"/>
        <v>1.5460459146465972</v>
      </c>
      <c r="G20" s="174">
        <f t="shared" si="0"/>
        <v>1.2339196639537937</v>
      </c>
      <c r="J20" s="29" t="s">
        <v>575</v>
      </c>
      <c r="K20" s="174">
        <f t="shared" si="1"/>
        <v>1.2339196639537937</v>
      </c>
    </row>
    <row r="21" spans="1:11" x14ac:dyDescent="0.25">
      <c r="A21" s="214" t="s">
        <v>576</v>
      </c>
      <c r="B21" s="72">
        <v>321</v>
      </c>
      <c r="C21" s="111">
        <v>205</v>
      </c>
      <c r="E21" s="31" t="s">
        <v>576</v>
      </c>
      <c r="F21" s="174">
        <f t="shared" si="0"/>
        <v>0.9363787520784107</v>
      </c>
      <c r="G21" s="174">
        <f t="shared" si="0"/>
        <v>0.5979988915142499</v>
      </c>
      <c r="J21" s="31" t="s">
        <v>576</v>
      </c>
      <c r="K21" s="221">
        <f t="shared" si="1"/>
        <v>0.5979988915142499</v>
      </c>
    </row>
    <row r="22" spans="1:11" x14ac:dyDescent="0.25">
      <c r="A22" s="326" t="s">
        <v>16</v>
      </c>
      <c r="B22" s="121">
        <f>SUM(B4:B21)</f>
        <v>17462</v>
      </c>
      <c r="C22" s="126">
        <f>SUM(C4:C21)</f>
        <v>16819</v>
      </c>
      <c r="E22" s="175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74" t="s">
        <v>723</v>
      </c>
      <c r="B1" s="264"/>
      <c r="C1" s="264"/>
      <c r="E1" s="274" t="s">
        <v>911</v>
      </c>
      <c r="F1" s="264"/>
      <c r="G1" s="264"/>
      <c r="H1" s="264"/>
      <c r="I1" s="264"/>
      <c r="J1" s="264"/>
      <c r="K1" s="274" t="s">
        <v>737</v>
      </c>
      <c r="L1" s="264"/>
      <c r="M1" s="264"/>
      <c r="N1" s="264"/>
      <c r="O1" s="264"/>
      <c r="P1" s="264"/>
    </row>
    <row r="2" spans="1:16" x14ac:dyDescent="0.25">
      <c r="A2" s="31"/>
      <c r="B2" s="172" t="s">
        <v>730</v>
      </c>
      <c r="C2" s="173" t="s">
        <v>731</v>
      </c>
      <c r="E2" s="261"/>
      <c r="F2" s="275"/>
      <c r="G2" s="236"/>
      <c r="H2" s="264"/>
      <c r="I2" s="264"/>
      <c r="J2" s="264"/>
      <c r="K2" s="261"/>
      <c r="L2" s="275"/>
      <c r="M2" s="236"/>
      <c r="N2" s="264"/>
      <c r="O2" s="264"/>
      <c r="P2" s="264"/>
    </row>
    <row r="3" spans="1:16" x14ac:dyDescent="0.25">
      <c r="A3" s="313" t="s">
        <v>724</v>
      </c>
      <c r="B3" s="70">
        <v>1848</v>
      </c>
      <c r="C3" s="110">
        <v>348</v>
      </c>
      <c r="E3" s="314" t="s">
        <v>732</v>
      </c>
      <c r="F3" s="71">
        <v>48.65</v>
      </c>
      <c r="G3" s="222"/>
      <c r="K3" s="122" t="s">
        <v>16</v>
      </c>
      <c r="L3" s="71">
        <v>2.92</v>
      </c>
      <c r="M3" s="222"/>
    </row>
    <row r="4" spans="1:16" x14ac:dyDescent="0.25">
      <c r="A4" s="213" t="s">
        <v>725</v>
      </c>
      <c r="B4" s="223">
        <v>2465</v>
      </c>
      <c r="C4" s="171">
        <v>481</v>
      </c>
      <c r="E4" s="315" t="s">
        <v>733</v>
      </c>
      <c r="F4" s="225">
        <v>42.82</v>
      </c>
      <c r="G4" s="222"/>
      <c r="K4" s="226" t="s">
        <v>212</v>
      </c>
      <c r="L4" s="225">
        <v>2.87</v>
      </c>
      <c r="M4" s="222"/>
      <c r="N4" s="29" t="s">
        <v>900</v>
      </c>
    </row>
    <row r="5" spans="1:16" x14ac:dyDescent="0.25">
      <c r="A5" s="213" t="s">
        <v>726</v>
      </c>
      <c r="B5" s="223">
        <v>1965</v>
      </c>
      <c r="C5" s="171">
        <v>423</v>
      </c>
      <c r="E5" s="315" t="s">
        <v>734</v>
      </c>
      <c r="F5" s="225">
        <v>7.48</v>
      </c>
      <c r="G5" s="222"/>
      <c r="K5" s="124" t="s">
        <v>213</v>
      </c>
      <c r="L5" s="73">
        <v>3.18</v>
      </c>
      <c r="M5" s="222"/>
      <c r="N5" s="305">
        <v>2011</v>
      </c>
    </row>
    <row r="6" spans="1:16" x14ac:dyDescent="0.25">
      <c r="A6" s="213" t="s">
        <v>727</v>
      </c>
      <c r="B6" s="223">
        <v>1998</v>
      </c>
      <c r="C6" s="171">
        <v>477</v>
      </c>
      <c r="E6" s="315" t="s">
        <v>735</v>
      </c>
      <c r="F6" s="225">
        <v>0.81</v>
      </c>
      <c r="G6" s="222"/>
      <c r="K6" s="237"/>
      <c r="L6" s="175"/>
      <c r="M6" s="222"/>
    </row>
    <row r="7" spans="1:16" x14ac:dyDescent="0.25">
      <c r="A7" s="213" t="s">
        <v>728</v>
      </c>
      <c r="B7" s="223">
        <v>747</v>
      </c>
      <c r="C7" s="171">
        <v>232</v>
      </c>
      <c r="E7" s="316" t="s">
        <v>736</v>
      </c>
      <c r="F7" s="73">
        <v>0.23</v>
      </c>
      <c r="G7" s="222"/>
      <c r="K7" s="238"/>
      <c r="L7" s="222"/>
      <c r="M7" s="222"/>
    </row>
    <row r="8" spans="1:16" x14ac:dyDescent="0.25">
      <c r="A8" s="214" t="s">
        <v>729</v>
      </c>
      <c r="B8" s="72">
        <v>395</v>
      </c>
      <c r="C8" s="111">
        <v>172</v>
      </c>
      <c r="E8" s="237"/>
      <c r="F8" s="175"/>
      <c r="G8" s="222"/>
    </row>
    <row r="9" spans="1:16" x14ac:dyDescent="0.25">
      <c r="E9" s="264"/>
      <c r="F9" s="264"/>
      <c r="G9" s="264"/>
    </row>
    <row r="12" spans="1:16" ht="18.75" customHeight="1" x14ac:dyDescent="0.25">
      <c r="A12" s="31"/>
      <c r="B12" s="173" t="s">
        <v>1054</v>
      </c>
      <c r="C12" s="172" t="s">
        <v>1053</v>
      </c>
    </row>
    <row r="13" spans="1:16" x14ac:dyDescent="0.25">
      <c r="A13" s="317" t="s">
        <v>848</v>
      </c>
      <c r="B13" s="321">
        <f>C3/SUM(C3:C8)*100</f>
        <v>16.31504922644163</v>
      </c>
      <c r="C13" s="318">
        <f>B3/SUM(B3:B8)*100</f>
        <v>19.622000424718625</v>
      </c>
      <c r="E13" s="228" t="s">
        <v>860</v>
      </c>
      <c r="F13" s="306">
        <f>IF(ISBLANK(F3),"",F3)</f>
        <v>48.65</v>
      </c>
    </row>
    <row r="14" spans="1:16" x14ac:dyDescent="0.25">
      <c r="A14" s="231" t="s">
        <v>849</v>
      </c>
      <c r="B14" s="322">
        <f>C4/SUM(C3:C8)*100</f>
        <v>22.550398499765588</v>
      </c>
      <c r="C14" s="319">
        <f>B4/SUM(B3:B8)*100</f>
        <v>26.173285198555956</v>
      </c>
      <c r="E14" s="303" t="s">
        <v>861</v>
      </c>
      <c r="F14" s="307">
        <f t="shared" ref="F14:F17" si="0">IF(ISBLANK(F4),"",F4)</f>
        <v>42.82</v>
      </c>
    </row>
    <row r="15" spans="1:16" x14ac:dyDescent="0.25">
      <c r="A15" s="231" t="s">
        <v>850</v>
      </c>
      <c r="B15" s="322">
        <f>C5/SUM(C3:C8)*100</f>
        <v>19.831223628691983</v>
      </c>
      <c r="C15" s="319">
        <f>B5/SUM(B3:B8)*100</f>
        <v>20.864302399660225</v>
      </c>
      <c r="E15" s="303" t="s">
        <v>862</v>
      </c>
      <c r="F15" s="307">
        <f t="shared" si="0"/>
        <v>7.48</v>
      </c>
    </row>
    <row r="16" spans="1:16" x14ac:dyDescent="0.25">
      <c r="A16" s="231" t="s">
        <v>851</v>
      </c>
      <c r="B16" s="322">
        <f>C6/SUM(C3:C8)*100</f>
        <v>22.362869198312236</v>
      </c>
      <c r="C16" s="319">
        <f>B6/SUM(B3:B8)*100</f>
        <v>21.214695264387341</v>
      </c>
      <c r="E16" s="303" t="s">
        <v>863</v>
      </c>
      <c r="F16" s="307">
        <f t="shared" si="0"/>
        <v>0.81</v>
      </c>
    </row>
    <row r="17" spans="1:6" x14ac:dyDescent="0.25">
      <c r="A17" s="231" t="s">
        <v>852</v>
      </c>
      <c r="B17" s="322">
        <f>C7/SUM(C3:C8)*100</f>
        <v>10.87669948429442</v>
      </c>
      <c r="C17" s="319">
        <f>B7/SUM(B3:B8)*100</f>
        <v>7.9316203015502227</v>
      </c>
      <c r="E17" s="230" t="s">
        <v>864</v>
      </c>
      <c r="F17" s="308">
        <f t="shared" si="0"/>
        <v>0.23</v>
      </c>
    </row>
    <row r="18" spans="1:6" x14ac:dyDescent="0.25">
      <c r="A18" s="232" t="s">
        <v>853</v>
      </c>
      <c r="B18" s="323">
        <f>C8/SUM(C3:C8)*100</f>
        <v>8.0637599624941387</v>
      </c>
      <c r="C18" s="320">
        <f>B8/SUM(B3:B8)*100</f>
        <v>4.194096411127628</v>
      </c>
    </row>
    <row r="21" spans="1:6" x14ac:dyDescent="0.25">
      <c r="A21" s="31"/>
      <c r="B21" s="173" t="s">
        <v>517</v>
      </c>
      <c r="C21" s="172" t="s">
        <v>516</v>
      </c>
    </row>
    <row r="22" spans="1:6" x14ac:dyDescent="0.25">
      <c r="A22" s="317" t="s">
        <v>854</v>
      </c>
      <c r="B22" s="321">
        <f>B13</f>
        <v>16.31504922644163</v>
      </c>
      <c r="C22" s="318">
        <f>C13</f>
        <v>19.622000424718625</v>
      </c>
    </row>
    <row r="23" spans="1:6" x14ac:dyDescent="0.25">
      <c r="A23" s="231" t="s">
        <v>855</v>
      </c>
      <c r="B23" s="322">
        <f t="shared" ref="B23:C27" si="1">B14</f>
        <v>22.550398499765588</v>
      </c>
      <c r="C23" s="319">
        <f t="shared" si="1"/>
        <v>26.173285198555956</v>
      </c>
    </row>
    <row r="24" spans="1:6" x14ac:dyDescent="0.25">
      <c r="A24" s="324" t="s">
        <v>856</v>
      </c>
      <c r="B24" s="322">
        <f t="shared" si="1"/>
        <v>19.831223628691983</v>
      </c>
      <c r="C24" s="319">
        <f t="shared" si="1"/>
        <v>20.864302399660225</v>
      </c>
    </row>
    <row r="25" spans="1:6" x14ac:dyDescent="0.25">
      <c r="A25" s="231" t="s">
        <v>857</v>
      </c>
      <c r="B25" s="322">
        <f t="shared" si="1"/>
        <v>22.362869198312236</v>
      </c>
      <c r="C25" s="319">
        <f t="shared" si="1"/>
        <v>21.214695264387341</v>
      </c>
    </row>
    <row r="26" spans="1:6" x14ac:dyDescent="0.25">
      <c r="A26" s="231" t="s">
        <v>858</v>
      </c>
      <c r="B26" s="322">
        <f t="shared" si="1"/>
        <v>10.87669948429442</v>
      </c>
      <c r="C26" s="319">
        <f t="shared" si="1"/>
        <v>7.9316203015502227</v>
      </c>
    </row>
    <row r="27" spans="1:6" x14ac:dyDescent="0.25">
      <c r="A27" s="325" t="s">
        <v>859</v>
      </c>
      <c r="B27" s="323">
        <f t="shared" si="1"/>
        <v>8.0637599624941387</v>
      </c>
      <c r="C27" s="320">
        <f t="shared" si="1"/>
        <v>4.194096411127628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2</vt:i4>
      </vt:variant>
    </vt:vector>
  </HeadingPairs>
  <TitlesOfParts>
    <vt:vector size="67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октобар 2023. године</dc:title>
  <dc:creator>Владица Јанковић</dc:creator>
  <cp:lastModifiedBy>Vladica Jankovic</cp:lastModifiedBy>
  <cp:lastPrinted>2023-08-30T08:03:14Z</cp:lastPrinted>
  <dcterms:created xsi:type="dcterms:W3CDTF">2007-11-09T11:28:08Z</dcterms:created>
  <dcterms:modified xsi:type="dcterms:W3CDTF">2024-01-30T06:51:34Z</dcterms:modified>
</cp:coreProperties>
</file>