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ml.chartshape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3.xml" ContentType="application/vnd.openxmlformats-officedocument.drawingml.chartshape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4.xml" ContentType="application/vnd.openxmlformats-officedocument.drawingml.chartshapes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5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drawings/drawing6.xml" ContentType="application/vnd.openxmlformats-officedocument.drawingml.chartshapes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7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8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JAN-2024\Profili\a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63"/>
  <c r="B15" i="63"/>
  <c r="B13" i="63"/>
  <c r="A15" i="63"/>
  <c r="A14" i="63"/>
  <c r="A13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B23" i="82" l="1"/>
  <c r="B22" i="82"/>
  <c r="B21" i="82"/>
  <c r="K48" i="96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<sst xmlns="http://schemas.openxmlformats.org/spreadsheetml/2006/main" count="6314" uniqueCount="2917">
  <si>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</si>
  <si>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</si>
  <si>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</si>
  <si>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</si>
  <si>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</si>
  <si>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</si>
  <si>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</si>
  <si>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</si>
  <si>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</si>
  <si>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</si>
  <si>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</si>
  <si>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</si>
  <si>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</si>
  <si>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</si>
  <si>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</si>
  <si>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</si>
  <si>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</si>
  <si>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</si>
  <si>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</si>
  <si>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</si>
  <si>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</si>
  <si>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</si>
  <si>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</si>
  <si>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</si>
  <si>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</si>
  <si>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</si>
  <si>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</si>
  <si>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</si>
  <si>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</si>
  <si>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</si>
  <si>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</si>
  <si>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</si>
  <si>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</si>
  <si>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</si>
  <si>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</si>
  <si>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</si>
  <si>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</si>
  <si>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</si>
  <si>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</si>
  <si>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</si>
  <si>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</si>
  <si>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</si>
  <si>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</si>
  <si>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</si>
  <si>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</si>
  <si>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</si>
  <si>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</si>
  <si>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</si>
  <si>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</si>
  <si>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</si>
  <si>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</si>
  <si>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</si>
  <si>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</si>
  <si>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</si>
  <si>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</si>
  <si>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</si>
  <si>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</si>
  <si>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</si>
  <si>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</si>
  <si>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</si>
  <si>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</si>
  <si>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</si>
  <si>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</si>
  <si>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</si>
  <si>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</si>
  <si>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</si>
  <si>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</si>
  <si>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</si>
  <si>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</si>
  <si>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</si>
  <si>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</si>
  <si>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</si>
  <si>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</si>
  <si>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</si>
  <si>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</si>
  <si>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</si>
  <si>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</si>
  <si>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</si>
  <si>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</si>
  <si>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</si>
  <si>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</si>
  <si>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</si>
  <si>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</si>
  <si>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</si>
  <si>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</si>
  <si>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</si>
  <si>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</si>
  <si>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</si>
  <si>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</si>
  <si>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</si>
  <si>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</si>
  <si>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</si>
  <si>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</si>
  <si>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</si>
  <si>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</si>
  <si>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</si>
  <si>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</si>
  <si>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</si>
  <si>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</si>
  <si>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</si>
  <si>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</si>
  <si>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</si>
  <si>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</si>
  <si>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</si>
  <si>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</si>
  <si>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</si>
  <si>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</si>
  <si>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</si>
  <si>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</si>
  <si>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</si>
  <si>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</si>
  <si>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</si>
  <si>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</si>
  <si>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</si>
  <si>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</si>
  <si>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</si>
  <si>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</si>
  <si>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</si>
  <si>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</si>
  <si>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</si>
  <si>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</si>
  <si>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</si>
  <si>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</si>
  <si>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</si>
  <si>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</si>
  <si>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</si>
  <si>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</si>
  <si>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</si>
  <si>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</si>
  <si>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</si>
  <si>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</si>
  <si>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</si>
  <si>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</si>
  <si>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</si>
  <si>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</si>
  <si>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</si>
  <si>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</si>
  <si>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</si>
  <si>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</si>
  <si>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</si>
  <si>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</si>
  <si>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</si>
  <si>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</si>
  <si>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</si>
  <si>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</si>
  <si>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</si>
  <si>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</si>
  <si>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</si>
  <si>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</si>
  <si>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</si>
  <si>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</si>
  <si>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</si>
  <si>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</si>
  <si>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</si>
  <si>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</si>
  <si>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</si>
  <si>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</si>
  <si>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</si>
  <si>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</si>
  <si>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</si>
  <si>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</si>
  <si>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</si>
  <si>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</si>
  <si>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</si>
  <si>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</si>
  <si>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</si>
  <si>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</si>
  <si>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</si>
  <si>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</si>
  <si>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</si>
  <si>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</si>
  <si>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</si>
  <si>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</si>
  <si>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</si>
  <si>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</si>
  <si>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</si>
  <si>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</si>
  <si>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</si>
  <si>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</si>
  <si>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</si>
  <si>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</si>
  <si>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</si>
  <si>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</si>
  <si>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</si>
  <si>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</si>
  <si>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</si>
  <si>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</si>
  <si>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</si>
  <si>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</si>
  <si>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</si>
  <si>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</si>
  <si>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</si>
  <si>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</si>
  <si>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</si>
  <si>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</si>
  <si>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</si>
  <si>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</si>
  <si>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</si>
  <si>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</si>
  <si>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</si>
  <si>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</si>
  <si>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</si>
  <si>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</si>
  <si>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</si>
  <si>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</si>
  <si>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</si>
  <si>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</si>
  <si>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</si>
  <si>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</si>
  <si>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</si>
  <si>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</si>
  <si>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</si>
  <si>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</si>
  <si>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</si>
  <si>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</si>
  <si>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</si>
  <si>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</si>
  <si>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</si>
  <si>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</si>
  <si>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</si>
  <si>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</si>
  <si>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</si>
  <si>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</si>
  <si>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</si>
  <si>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</si>
  <si>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</si>
  <si>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</si>
  <si>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</si>
  <si>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</si>
  <si>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</si>
  <si>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</si>
  <si>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</si>
  <si>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</si>
  <si>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</si>
  <si>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</si>
  <si>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</si>
  <si>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</si>
  <si>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</si>
  <si>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</si>
  <si>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</si>
  <si>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</si>
  <si>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</si>
  <si>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</si>
  <si>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</si>
  <si>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</si>
  <si>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</si>
  <si>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</si>
  <si>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</si>
  <si>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</si>
  <si>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</si>
  <si>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</si>
  <si>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</si>
  <si>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</si>
  <si>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</si>
  <si>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</si>
  <si>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</si>
  <si>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</si>
  <si>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</si>
  <si>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</si>
  <si>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</si>
  <si>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</si>
  <si>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</si>
  <si>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</si>
  <si>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</si>
  <si>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</si>
  <si>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</si>
  <si>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</si>
  <si>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</si>
  <si>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</si>
  <si>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</si>
  <si>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</si>
  <si>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</si>
  <si>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</si>
  <si>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</si>
  <si>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</si>
  <si>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</si>
  <si>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</si>
  <si>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</si>
  <si>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</si>
  <si>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</si>
  <si>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</si>
  <si>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</si>
  <si>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</si>
  <si>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</si>
  <si>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</si>
  <si>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</si>
  <si>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</si>
  <si>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</si>
  <si>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</si>
  <si>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</si>
  <si>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</si>
  <si>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</si>
  <si>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</si>
  <si>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</si>
  <si>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</si>
  <si>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</si>
  <si>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</si>
  <si>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</si>
  <si>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</si>
  <si>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</si>
  <si>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</si>
  <si>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</si>
  <si>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</si>
  <si>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</si>
  <si>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</si>
  <si>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</si>
  <si>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</si>
  <si>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</si>
  <si>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</si>
  <si>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</si>
  <si>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</si>
  <si>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</si>
  <si>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</si>
  <si>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</si>
  <si>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</si>
  <si>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</si>
  <si>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</si>
  <si>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</si>
  <si>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</si>
  <si>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</si>
  <si>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</si>
  <si>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</si>
  <si>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</si>
  <si>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</si>
  <si>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</si>
  <si>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</si>
  <si>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</si>
  <si>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</si>
  <si>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</si>
  <si>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</si>
  <si>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</si>
  <si>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</si>
  <si>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</si>
  <si>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</si>
  <si>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</si>
  <si>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</si>
  <si>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</si>
  <si>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</si>
  <si>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</si>
  <si>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</si>
  <si>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</si>
  <si>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</si>
  <si>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</si>
  <si>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</si>
  <si>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</si>
  <si>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</si>
  <si>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</si>
  <si>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</si>
  <si>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</si>
  <si>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</si>
  <si>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</si>
  <si>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</si>
  <si>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</si>
  <si>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</si>
  <si>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</si>
  <si>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</si>
  <si>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</si>
  <si>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</si>
  <si>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</si>
  <si>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</si>
  <si>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</si>
  <si>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</si>
  <si>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</si>
  <si>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</si>
  <si>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</si>
  <si>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</si>
  <si>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</si>
  <si>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</si>
  <si>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</si>
  <si>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</si>
  <si>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</si>
  <si>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</si>
  <si>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</si>
  <si>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</si>
  <si>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</si>
  <si>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</si>
  <si>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</si>
  <si>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</si>
  <si>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</si>
  <si>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</si>
  <si>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</si>
  <si>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</si>
  <si>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</si>
  <si>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</si>
  <si>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</si>
  <si>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</si>
  <si>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</si>
  <si>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</si>
  <si>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</si>
  <si>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</si>
  <si>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</si>
  <si>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</si>
  <si>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</si>
  <si>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</si>
  <si>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</si>
  <si>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</si>
  <si>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</si>
  <si>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</si>
  <si>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</si>
  <si>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</si>
  <si>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</si>
  <si>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</si>
  <si>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</si>
  <si>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</si>
  <si>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</si>
  <si>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</si>
  <si>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</si>
  <si>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</si>
  <si>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</si>
  <si>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</si>
  <si>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</si>
  <si>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</si>
  <si>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</si>
  <si>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</si>
  <si>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</si>
  <si>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</si>
  <si>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</si>
  <si>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</si>
  <si>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</si>
  <si>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</si>
  <si>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</si>
  <si>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</si>
  <si>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</si>
  <si>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</si>
  <si>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</si>
  <si>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</si>
  <si>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</si>
  <si>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</si>
  <si>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</si>
  <si>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</si>
  <si>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</si>
  <si>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</si>
  <si>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</si>
  <si>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</si>
  <si>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</si>
  <si>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</si>
  <si>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</si>
  <si>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</si>
  <si>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</si>
  <si>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</si>
  <si>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</si>
  <si>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</si>
  <si>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</si>
  <si>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</si>
  <si>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</si>
  <si>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</si>
  <si>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</si>
  <si>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</si>
  <si>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</si>
  <si>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</si>
  <si>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</si>
  <si>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</si>
  <si>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</si>
  <si>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</si>
  <si>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</si>
  <si>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</si>
  <si>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</si>
  <si>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</si>
  <si>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</si>
  <si>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</si>
  <si>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</si>
  <si>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</si>
  <si>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</si>
  <si>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</si>
  <si>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</si>
  <si>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</si>
  <si>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</si>
  <si>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</si>
  <si>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</si>
  <si>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</si>
  <si>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</si>
  <si>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</si>
  <si>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</si>
  <si>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</si>
  <si>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</si>
  <si>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</si>
  <si>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</si>
  <si>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</si>
  <si>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</si>
  <si>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</si>
  <si>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</si>
  <si>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</si>
  <si>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</si>
  <si>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</si>
  <si>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</si>
  <si>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</si>
  <si>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</si>
  <si>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</si>
  <si>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</si>
  <si>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</si>
  <si>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</si>
  <si>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</si>
  <si>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</si>
  <si>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</si>
  <si>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</si>
  <si>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</si>
  <si>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</si>
  <si>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</si>
  <si>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</si>
  <si>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</si>
  <si>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</si>
  <si>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</si>
  <si>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</si>
  <si>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</si>
  <si>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</si>
  <si>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</si>
  <si>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</si>
  <si>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</si>
  <si>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</si>
  <si>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</si>
  <si>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</si>
  <si>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</si>
  <si>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</si>
  <si>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</si>
  <si>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</si>
  <si>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</si>
  <si>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</si>
  <si>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</si>
  <si>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</si>
  <si>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</si>
  <si>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</si>
  <si>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</si>
  <si>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</si>
  <si>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</si>
  <si>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</si>
  <si>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</si>
  <si>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</si>
  <si>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</si>
  <si>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</si>
  <si>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</si>
  <si>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</si>
  <si>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</si>
  <si>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</si>
  <si>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</si>
  <si>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</si>
  <si>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</si>
  <si>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</si>
  <si>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</si>
  <si>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</si>
  <si>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</si>
  <si>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</si>
  <si>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</si>
  <si>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</si>
  <si>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</si>
  <si>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</si>
  <si>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</si>
  <si>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</si>
  <si>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</si>
  <si>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</si>
  <si>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</si>
  <si>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</si>
  <si>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</si>
  <si>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</si>
  <si>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</si>
  <si>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</si>
  <si>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</si>
  <si>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</si>
  <si>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</si>
  <si>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</si>
  <si>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</si>
  <si>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</si>
  <si>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</si>
  <si>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</si>
  <si>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</si>
  <si>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</si>
  <si>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</si>
  <si>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</si>
  <si>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</si>
  <si>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</si>
  <si>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</si>
  <si>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</si>
  <si>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</si>
  <si>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</si>
  <si>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</si>
  <si>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</si>
  <si>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</si>
  <si>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</si>
  <si>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</si>
  <si>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</si>
  <si>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</si>
  <si>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</si>
  <si>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</si>
  <si>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</si>
  <si>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</si>
  <si>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</si>
  <si>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</si>
  <si>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</si>
  <si>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</si>
  <si>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</si>
  <si>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</si>
  <si>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</si>
  <si>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</si>
  <si>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</si>
  <si>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</si>
  <si>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</si>
  <si>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</si>
  <si>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</si>
  <si>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</si>
  <si>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</si>
  <si>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</si>
  <si>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</si>
  <si>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</si>
  <si>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</si>
  <si>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</si>
  <si>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</si>
  <si>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</si>
  <si>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</si>
  <si>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</si>
  <si>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</si>
  <si>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</si>
  <si>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</si>
  <si>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</si>
  <si>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</si>
  <si>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</si>
  <si>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</si>
  <si>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</si>
  <si>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</si>
  <si>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</si>
  <si>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</si>
  <si>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</si>
  <si>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</si>
  <si>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</si>
  <si>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</si>
  <si>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</si>
  <si>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</si>
  <si>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</si>
  <si>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</si>
  <si>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</si>
  <si>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</si>
  <si>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</si>
  <si>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</si>
  <si>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</si>
  <si>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</si>
  <si>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</si>
  <si>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</si>
  <si>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</si>
  <si>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</si>
  <si>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</si>
  <si>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</si>
  <si>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</si>
  <si>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</si>
  <si>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</si>
  <si>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</si>
  <si>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</si>
  <si>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</si>
  <si>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</si>
  <si>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</si>
  <si>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</si>
  <si>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</si>
  <si>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</si>
  <si>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</si>
  <si>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</si>
  <si>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</si>
  <si>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</si>
  <si>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</si>
  <si>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</si>
  <si>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</si>
  <si>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</si>
  <si>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</si>
  <si>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</si>
  <si>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</si>
  <si>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</si>
  <si>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</si>
  <si>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</si>
  <si>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</si>
  <si>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</si>
  <si>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</si>
  <si>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</si>
  <si>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</si>
  <si>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</si>
  <si>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</si>
  <si>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</si>
  <si>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</si>
  <si>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</si>
  <si>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</si>
  <si>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</si>
  <si>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</si>
  <si>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</si>
  <si>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</si>
  <si>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</si>
  <si>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</si>
  <si>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</si>
  <si>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</si>
  <si>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</si>
  <si>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</si>
  <si>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</si>
  <si>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</si>
  <si>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</si>
  <si>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</si>
  <si>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</si>
  <si>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</si>
  <si>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</si>
  <si>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</si>
  <si>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</si>
  <si>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</si>
  <si>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</si>
  <si>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</si>
  <si>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</si>
  <si>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</si>
  <si>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</si>
  <si>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</si>
  <si>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</si>
  <si>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</si>
  <si>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</si>
  <si>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</si>
  <si>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</si>
  <si>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</si>
  <si>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</si>
  <si>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</si>
  <si>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</si>
  <si>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</si>
  <si>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</si>
  <si>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</si>
  <si>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</si>
  <si>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</si>
  <si>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</si>
  <si>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</si>
  <si>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</si>
  <si>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</si>
  <si>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</si>
  <si>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</si>
  <si>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</si>
  <si>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</si>
  <si>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</si>
  <si>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</si>
  <si>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</si>
  <si>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</si>
  <si>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</si>
  <si>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</si>
  <si>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</si>
  <si>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</si>
  <si>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</si>
  <si>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</si>
  <si>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</si>
  <si>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</si>
  <si>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</si>
  <si>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</si>
  <si>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</si>
  <si>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</si>
  <si>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</si>
  <si>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</si>
  <si>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</si>
  <si>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</si>
  <si>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</si>
  <si>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</si>
  <si>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</si>
  <si>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</si>
  <si>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</si>
  <si>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</si>
  <si>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</si>
  <si>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</si>
  <si>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</si>
  <si>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</si>
  <si>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</si>
  <si>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</si>
  <si>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</si>
  <si>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</si>
  <si>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</si>
  <si>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</si>
  <si>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</si>
  <si>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</si>
  <si>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</si>
  <si>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</si>
  <si>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</si>
  <si>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</si>
  <si>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</si>
  <si>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</si>
  <si>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</si>
  <si>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</si>
  <si>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</si>
  <si>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</si>
  <si>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</si>
  <si>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</si>
  <si>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</si>
  <si>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</si>
  <si>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</si>
  <si>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</si>
  <si>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</si>
  <si>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</si>
  <si>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</si>
  <si>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</si>
  <si>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</si>
  <si>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</si>
  <si>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</si>
  <si>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</si>
  <si>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</si>
  <si>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</si>
  <si>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</si>
  <si>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</si>
  <si>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</si>
  <si>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</si>
  <si>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</si>
  <si>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</si>
  <si>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</si>
  <si>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</si>
  <si>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</si>
  <si>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</si>
  <si>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</si>
  <si>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</si>
  <si>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</si>
  <si>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</si>
  <si>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</si>
  <si>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</si>
  <si>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</si>
  <si>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</si>
  <si>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</si>
  <si>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</si>
  <si>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</si>
  <si>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</si>
  <si>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</si>
  <si>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</si>
  <si>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</si>
  <si>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</si>
  <si>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</si>
  <si>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</si>
  <si>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</si>
  <si>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</si>
  <si>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</si>
  <si>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</si>
  <si>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</si>
  <si>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</si>
  <si>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</si>
  <si>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</si>
  <si>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</si>
  <si>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</si>
  <si>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</si>
  <si>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</si>
  <si>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</si>
  <si>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</si>
  <si>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</si>
  <si>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</si>
  <si>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</si>
  <si>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</si>
  <si>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</si>
  <si>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</si>
  <si>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</si>
  <si>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</si>
  <si>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</si>
  <si>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</si>
  <si>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</si>
  <si>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</si>
  <si>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</si>
  <si>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</si>
  <si>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</si>
  <si>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</si>
  <si>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</si>
  <si>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</si>
  <si>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</si>
  <si>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</si>
  <si>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</si>
  <si>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</si>
  <si>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</si>
  <si>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</si>
  <si>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</si>
  <si>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</si>
  <si>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</si>
  <si>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</si>
  <si>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</si>
  <si>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</si>
  <si>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</si>
  <si>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</si>
  <si>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</si>
  <si>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</si>
  <si>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</si>
  <si>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</si>
  <si>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</si>
  <si>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</si>
  <si>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</si>
  <si>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</si>
  <si>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</si>
  <si>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</si>
  <si>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</si>
  <si>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</si>
  <si>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</si>
  <si>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</si>
  <si>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</si>
  <si>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</si>
  <si>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</si>
  <si>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</si>
  <si>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</si>
  <si>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</si>
  <si>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</si>
  <si>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</si>
  <si>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</si>
  <si>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</si>
  <si>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</si>
  <si>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</si>
  <si>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</si>
  <si>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</si>
  <si>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</si>
  <si>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</si>
  <si>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</si>
  <si>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</si>
  <si>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</si>
  <si>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</si>
  <si>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</si>
  <si>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</si>
  <si>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</si>
  <si>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</si>
  <si>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</si>
  <si>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</si>
  <si>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</si>
  <si>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</si>
  <si>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</si>
  <si>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</si>
  <si>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</si>
  <si>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</si>
  <si>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</si>
  <si>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</si>
  <si>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</si>
  <si>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</si>
  <si>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</si>
  <si>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</si>
  <si>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</si>
  <si>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</si>
  <si>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</si>
  <si>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</si>
  <si>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</si>
  <si>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</si>
  <si>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</si>
  <si>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</si>
  <si>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</si>
  <si>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</si>
  <si>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</si>
  <si>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</si>
  <si>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</si>
  <si>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</si>
  <si>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</si>
  <si>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</si>
  <si>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</si>
  <si>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</si>
  <si>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</si>
  <si>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</si>
  <si>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</si>
  <si>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</si>
  <si>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</si>
  <si>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</si>
  <si>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</si>
  <si>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</si>
  <si>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</si>
  <si>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</si>
  <si>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</si>
  <si>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</si>
  <si>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</si>
  <si>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</si>
  <si>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</si>
  <si>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</si>
  <si>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</si>
  <si>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</si>
  <si>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</si>
  <si>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</si>
  <si>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</si>
  <si>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</si>
  <si>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</si>
  <si>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</si>
  <si>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</si>
  <si>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</si>
  <si>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</si>
  <si>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</si>
  <si>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</si>
  <si>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</si>
  <si>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</si>
  <si>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</si>
  <si>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</si>
  <si>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</si>
  <si>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</si>
  <si>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</si>
  <si>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</si>
  <si>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</si>
  <si>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</si>
  <si>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</si>
  <si>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</si>
  <si>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</si>
  <si>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</si>
  <si>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</si>
  <si>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</si>
  <si>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</si>
  <si>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</si>
  <si>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</si>
  <si>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</si>
  <si>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</si>
  <si>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</si>
  <si>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</si>
  <si>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</si>
  <si>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</si>
  <si>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</si>
  <si>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</si>
  <si>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</si>
  <si>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</si>
  <si>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</si>
  <si>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</si>
  <si>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</si>
  <si>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</si>
  <si>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</si>
  <si>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</si>
  <si>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</si>
  <si>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</si>
  <si>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</si>
  <si>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</si>
  <si>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</si>
  <si>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</si>
  <si>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</si>
  <si>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</si>
  <si>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</si>
  <si>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</si>
  <si>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</si>
  <si>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</si>
  <si>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</si>
  <si>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</si>
  <si>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</si>
  <si>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</si>
  <si>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</si>
  <si>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</si>
  <si>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</si>
  <si>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</si>
  <si>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</si>
  <si>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</si>
  <si>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</si>
  <si>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</si>
  <si>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</si>
  <si>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</si>
  <si>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</si>
  <si>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</si>
  <si>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</si>
  <si>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</si>
  <si>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</si>
  <si>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</si>
  <si>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</si>
  <si>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</si>
  <si>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</si>
  <si>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</si>
  <si>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</si>
  <si>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</si>
  <si>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</si>
  <si>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</si>
  <si>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</si>
  <si>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</si>
  <si>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</si>
  <si>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</si>
  <si>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</si>
  <si>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</si>
  <si>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</si>
  <si>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</si>
  <si>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</si>
  <si>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</si>
  <si>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</si>
  <si>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</si>
  <si>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</si>
  <si>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</si>
  <si>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</si>
  <si>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</si>
  <si>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</si>
  <si>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</si>
  <si>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</si>
  <si>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</si>
  <si>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</si>
  <si>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</si>
  <si>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</si>
  <si>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</si>
  <si>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</si>
  <si>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</si>
  <si>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</si>
  <si>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</si>
  <si>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</si>
  <si>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</si>
  <si>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</si>
  <si>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</si>
  <si>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</si>
  <si>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</si>
  <si>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</si>
  <si>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</si>
  <si>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</si>
  <si>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</si>
  <si>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</si>
  <si>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</si>
  <si>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</si>
  <si>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</si>
  <si>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</si>
  <si>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</si>
  <si>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</si>
  <si>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</si>
  <si>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</si>
  <si>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</si>
  <si>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</si>
  <si>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</si>
  <si>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</si>
  <si>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</si>
  <si>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</si>
  <si>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</si>
  <si>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</si>
  <si>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</si>
  <si>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</si>
  <si>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</si>
  <si>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</si>
  <si>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</si>
  <si>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</si>
  <si>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</si>
  <si>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</si>
  <si>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</si>
  <si>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</si>
  <si>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</si>
  <si>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</si>
  <si>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</si>
  <si>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</si>
  <si>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</si>
  <si>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</si>
  <si>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</si>
  <si>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</si>
  <si>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</si>
  <si>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</si>
  <si>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</si>
  <si>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</si>
  <si>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</si>
  <si>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</si>
  <si>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</si>
  <si>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</si>
  <si>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</si>
  <si>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</si>
  <si>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</si>
  <si>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</si>
  <si>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</si>
  <si>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</si>
  <si>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</si>
  <si>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</si>
  <si>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</si>
  <si>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</si>
  <si>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</si>
  <si>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</si>
  <si>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</si>
  <si>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</si>
  <si>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</si>
  <si>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</si>
  <si>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</si>
  <si>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</si>
  <si>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</si>
  <si>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</si>
  <si>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</si>
  <si>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</si>
  <si>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</si>
  <si>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</si>
  <si>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</si>
  <si>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</si>
  <si>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</si>
  <si>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</si>
  <si>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</si>
  <si>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</si>
  <si>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</si>
  <si>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</si>
  <si>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</si>
  <si>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</si>
  <si>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</si>
  <si>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</si>
  <si>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</si>
  <si>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</si>
  <si>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</si>
  <si>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</si>
  <si>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</si>
  <si>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</si>
  <si>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</si>
  <si>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</si>
  <si>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</si>
  <si>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</si>
  <si>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</si>
  <si>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</si>
  <si>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</si>
  <si>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</si>
  <si>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</si>
  <si>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</si>
  <si>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</si>
  <si>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</si>
  <si>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</si>
  <si>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</si>
  <si>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</si>
  <si>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</si>
  <si>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</si>
  <si>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</si>
  <si>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</si>
  <si>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</si>
  <si>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</si>
  <si>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</si>
  <si>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</si>
  <si>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</si>
  <si>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</si>
  <si>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</si>
  <si>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</si>
  <si>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</si>
  <si>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</si>
  <si>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</si>
  <si>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</si>
  <si>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</si>
  <si>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</si>
  <si>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</si>
  <si>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</si>
  <si>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</si>
  <si>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</si>
  <si>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</si>
  <si>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</si>
  <si>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</si>
  <si>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</si>
  <si>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</si>
  <si>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</si>
  <si>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</si>
  <si>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</si>
  <si>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</si>
  <si>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</si>
  <si>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</si>
  <si>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</si>
  <si>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</si>
  <si>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</si>
  <si>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</si>
  <si>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</si>
  <si>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</si>
  <si>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</si>
  <si>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</si>
  <si>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</si>
  <si>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</si>
  <si>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</si>
  <si>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</si>
  <si>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</si>
  <si>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</si>
  <si>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</si>
  <si>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</si>
  <si>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</si>
  <si>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</si>
  <si>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</si>
  <si>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</si>
  <si>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</si>
  <si>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</si>
  <si>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</si>
  <si>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</si>
  <si>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</si>
  <si>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</si>
  <si>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</si>
  <si>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</si>
  <si>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</si>
  <si>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</si>
  <si>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</si>
  <si>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</si>
  <si>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</si>
  <si>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</si>
  <si>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</si>
  <si>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</si>
  <si>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</si>
  <si>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</si>
  <si>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</si>
  <si>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</si>
  <si>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</si>
  <si>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</si>
  <si>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</si>
  <si>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</si>
  <si>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</si>
  <si>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</si>
  <si>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</si>
  <si>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</si>
  <si>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</si>
  <si>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</si>
  <si>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</si>
  <si>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</si>
  <si>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</si>
  <si>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</si>
  <si>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</si>
  <si>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</si>
  <si>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</si>
  <si>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</si>
  <si>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</si>
  <si>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</si>
  <si>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</si>
  <si>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</si>
  <si>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</si>
  <si>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</si>
  <si>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</si>
  <si>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</si>
  <si>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</si>
  <si>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</si>
  <si>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</si>
  <si>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</si>
  <si>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</si>
  <si>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</si>
  <si>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</si>
  <si>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</si>
  <si>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</si>
  <si>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</si>
  <si>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</si>
  <si>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</si>
  <si>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</si>
  <si>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</si>
  <si>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</si>
  <si>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</si>
  <si>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</si>
  <si>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</si>
  <si>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</si>
  <si>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</si>
  <si>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</si>
  <si>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</si>
  <si>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</si>
  <si>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</si>
  <si>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</si>
  <si>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</si>
  <si>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</si>
  <si>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</si>
  <si>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</si>
  <si>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</si>
  <si>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</si>
  <si>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</si>
  <si>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</si>
  <si>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</si>
  <si>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</si>
  <si>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</si>
  <si>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</si>
  <si>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</si>
  <si>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</si>
  <si>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</si>
  <si>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</si>
  <si>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</si>
  <si>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</si>
  <si>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</si>
  <si>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</si>
  <si>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</si>
  <si>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</si>
  <si>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</si>
  <si>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</si>
  <si>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</si>
  <si>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</si>
  <si>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</si>
  <si>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</si>
  <si>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</si>
  <si>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</si>
  <si>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</si>
  <si>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</si>
  <si>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</si>
  <si>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</si>
  <si>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</si>
  <si>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</si>
  <si>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</si>
  <si>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</si>
  <si>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</si>
  <si>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</si>
  <si>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</si>
  <si>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</si>
  <si>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</si>
  <si>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</si>
  <si>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</si>
  <si>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</si>
  <si>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</si>
  <si>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</si>
  <si>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</si>
  <si>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</si>
  <si>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</si>
  <si>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</si>
  <si>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</si>
  <si>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</si>
  <si>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</si>
  <si>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</si>
  <si>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</si>
  <si>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</si>
  <si>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</si>
  <si>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</si>
  <si>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</si>
  <si>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</si>
  <si>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</si>
  <si>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</si>
  <si>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</si>
  <si>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</si>
  <si>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</si>
  <si>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</si>
  <si>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</si>
  <si>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</si>
  <si>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</si>
  <si>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</si>
  <si>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</si>
  <si>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</si>
  <si>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</si>
  <si>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</si>
  <si>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</si>
  <si>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</si>
  <si>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</si>
  <si>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</si>
  <si>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</si>
  <si>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</si>
  <si>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</si>
  <si>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</si>
  <si>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</si>
  <si>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</si>
  <si>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</si>
  <si>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</si>
  <si>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</si>
  <si>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</si>
  <si>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</si>
  <si>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</si>
  <si>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</si>
  <si>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</si>
  <si>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</si>
  <si>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</si>
  <si>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</si>
  <si>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</si>
  <si>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</si>
  <si>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</si>
  <si>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</si>
  <si>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</si>
  <si>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</si>
  <si>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</si>
  <si>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</si>
  <si>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</si>
  <si>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</si>
  <si>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</si>
  <si>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</si>
  <si>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</si>
  <si>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</si>
  <si>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</si>
  <si>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</si>
  <si>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</si>
  <si>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</si>
  <si>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</si>
  <si>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</si>
  <si>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</si>
  <si>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</si>
  <si>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</si>
  <si>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</si>
  <si>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</si>
  <si>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</si>
  <si>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</si>
  <si>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</si>
  <si>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</si>
  <si>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</si>
  <si>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</si>
  <si>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</si>
  <si>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</si>
  <si>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</si>
  <si>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</si>
  <si>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</si>
  <si>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</si>
  <si>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</si>
  <si>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</si>
  <si>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</si>
  <si>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</si>
  <si>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</si>
  <si>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</si>
  <si>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</si>
  <si>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</si>
  <si>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</si>
  <si>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</si>
  <si>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</si>
  <si>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</si>
  <si>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</si>
  <si>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</si>
  <si>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</si>
  <si>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</si>
  <si>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</si>
  <si>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</si>
  <si>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</si>
  <si>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</si>
  <si>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</si>
  <si>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</si>
  <si>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</si>
  <si>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</si>
  <si>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</si>
  <si>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</si>
  <si>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</si>
  <si>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</si>
  <si>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</si>
  <si>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</si>
  <si>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</si>
  <si>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</si>
  <si>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</si>
  <si>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</si>
  <si>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</si>
  <si>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</si>
  <si>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</si>
  <si>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</si>
  <si>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</si>
  <si>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</si>
  <si>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</si>
  <si>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</si>
  <si>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</si>
  <si>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</si>
  <si>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</si>
  <si>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</si>
  <si>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</si>
  <si>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</si>
  <si>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</si>
  <si>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</si>
  <si>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</si>
  <si>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</si>
  <si>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</si>
  <si>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</si>
  <si>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</si>
  <si>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</si>
  <si>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</si>
  <si>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</si>
  <si>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</si>
  <si>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</si>
  <si>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</si>
  <si>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</si>
  <si>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</si>
  <si>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</si>
  <si>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</si>
  <si>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</si>
  <si>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</si>
  <si>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</si>
  <si>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</si>
  <si>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</si>
  <si>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</si>
  <si>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</si>
  <si>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</si>
  <si>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</si>
  <si>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</si>
  <si>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</si>
  <si>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</si>
  <si>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</si>
  <si>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</si>
  <si>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</si>
  <si>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</si>
  <si>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</si>
  <si>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</si>
  <si>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</si>
  <si>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</si>
  <si>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</si>
  <si>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</si>
  <si>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</si>
  <si>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</si>
  <si>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</si>
  <si>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</si>
  <si>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</si>
  <si>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</si>
  <si>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</si>
  <si>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</si>
  <si>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</si>
  <si>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</si>
  <si>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</si>
  <si>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</si>
  <si>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</si>
  <si>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</si>
  <si>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</si>
  <si>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</si>
  <si>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</si>
  <si>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</si>
  <si>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</si>
  <si>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</si>
  <si>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</si>
  <si>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</si>
  <si>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</si>
  <si>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</si>
  <si>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</si>
  <si>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</si>
  <si>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</si>
  <si>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</si>
  <si>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</si>
  <si>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</si>
  <si>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</si>
  <si>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</si>
  <si>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</si>
  <si>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</si>
  <si>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</si>
  <si>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</si>
  <si>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</si>
  <si>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</si>
  <si>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</si>
  <si>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</si>
  <si>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</si>
  <si>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</si>
  <si>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</si>
  <si>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</si>
  <si>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</si>
  <si>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</si>
  <si>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</si>
  <si>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</si>
  <si>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</si>
  <si>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</si>
  <si>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</si>
  <si>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</si>
  <si>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</si>
  <si>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</si>
  <si>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</si>
  <si>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</si>
  <si>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</si>
  <si>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</si>
  <si>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</si>
  <si>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</si>
  <si>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</si>
  <si>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</si>
  <si>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</si>
  <si>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</si>
  <si>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</si>
  <si>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</si>
  <si>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</si>
  <si>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</si>
  <si>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</si>
  <si>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</si>
  <si>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</si>
  <si>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</si>
  <si>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</si>
  <si>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</si>
  <si>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</si>
  <si>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</si>
  <si>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</si>
  <si>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</si>
  <si>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</si>
  <si>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</si>
  <si>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</si>
  <si>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</si>
  <si>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</si>
  <si>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</si>
  <si>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</si>
  <si>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</si>
  <si>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</si>
  <si>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</si>
  <si>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</si>
  <si>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</si>
  <si>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</si>
  <si>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</si>
  <si>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</si>
  <si>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</si>
  <si>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</si>
  <si>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</si>
  <si>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</si>
  <si>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</si>
  <si>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</si>
  <si>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</si>
  <si>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</si>
  <si>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</si>
  <si>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</si>
  <si>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</si>
  <si>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</si>
  <si>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</si>
  <si>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</si>
  <si>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</si>
  <si>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</si>
  <si>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</si>
  <si>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</si>
  <si>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</si>
  <si>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</si>
  <si>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</si>
  <si>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</si>
  <si>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</si>
  <si>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</si>
  <si>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</si>
  <si>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</si>
  <si>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</si>
  <si>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</si>
  <si>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</si>
  <si>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</si>
  <si>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</si>
  <si>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</si>
  <si>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</si>
  <si>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</si>
  <si>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</si>
  <si>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</si>
  <si>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</si>
  <si>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</si>
  <si>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</si>
  <si>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</si>
  <si>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</si>
  <si>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</si>
  <si>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</si>
  <si>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</si>
  <si>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</si>
  <si>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</si>
  <si>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</si>
  <si>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</si>
  <si>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</si>
  <si>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</si>
  <si>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</si>
  <si>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</si>
  <si>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</si>
  <si>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</si>
  <si>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</si>
  <si>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</si>
  <si>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</si>
  <si>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</si>
  <si>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</si>
  <si>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</si>
  <si>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</si>
  <si>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</si>
  <si>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</si>
  <si>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</si>
  <si>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</si>
  <si>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</si>
  <si>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</si>
  <si>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</si>
  <si>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</si>
  <si>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</si>
  <si>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</si>
  <si>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</si>
  <si>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</si>
  <si>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DV - TP=TPH_2020|IUS=1339cb77-96ab-4778-9a85-bed5ccd97e44~784D95D4-0CE0-45D9-BAFF-C9D19082FFDD~9F0958BB-07BF-4817-8243-23ABB5DDE043</t>
  </si>
  <si>
    <t>DV - TP=TPH_2020|IUS=1339cb77-96ab-4778-9a85-bed5ccd97e44~784D95D4-0CE0-45D9-BAFF-C9D19082FFDD~452D40AA-9B58-4469-B337-6A4B5822BB78</t>
  </si>
  <si>
    <t>DV - TP=TPH_2020|IUS=5ae16c18-eb29-4bb3-83c1-478cb5887225~784D95D4-0CE0-45D9-BAFF-C9D19082FFDD~9F0958BB-07BF-4817-8243-23ABB5DDE043</t>
  </si>
  <si>
    <t>DV - TP=TPH_2020|IUS=5ae16c18-eb29-4bb3-83c1-478cb5887225~784D95D4-0CE0-45D9-BAFF-C9D19082FFDD~452D40AA-9B58-4469-B337-6A4B5822BB78</t>
  </si>
  <si>
    <t>DV - TP=TPH_2020|IUS=1339cb77-96ab-4778-9a85-bed5ccd97e44~784D95D4-0CE0-45D9-BAFF-C9D19082FFDD~A311B12B-026F-47CC-8D35-8E994906C86E</t>
  </si>
  <si>
    <t>DV - TP=TPH_2020|IUS=5ae16c18-eb29-4bb3-83c1-478cb5887225~784D95D4-0CE0-45D9-BAFF-C9D19082FFDD~A311B12B-026F-47CC-8D35-8E994906C86E</t>
  </si>
  <si>
    <t>DV - TP=TPH_2020|IUS=e67d9f32-0795-4b55-ba34-5494fdec58e2~784D95D4-0CE0-45D9-BAFF-C9D19082FFDD~2349b437-f9f7-4a91-99c2-2e21d2065318</t>
  </si>
  <si>
    <t>DV - TP=TPH_2020|IUS=e67d9f32-0795-4b55-ba34-5494fdec58e2~784D95D4-0CE0-45D9-BAFF-C9D19082FFDD~6e3d3fc6-3f65-4825-8008-1cdea04224f0</t>
  </si>
  <si>
    <t>DV - TP=TPH_2020|IUS=27386afa-f032-4a3a-bf62-eba891d1890b~784D95D4-0CE0-45D9-BAFF-C9D19082FFDD~2349b437-f9f7-4a91-99c2-2e21d2065318</t>
  </si>
  <si>
    <t>DV - TP=TPH_2020|IUS=27386afa-f032-4a3a-bf62-eba891d1890b~784D95D4-0CE0-45D9-BAFF-C9D19082FFDD~6e3d3fc6-3f65-4825-8008-1cdea04224f0</t>
  </si>
  <si>
    <t>DV - TP=TPH_2020|IUS=9e699203-18f2-4c16-8b91-4f40604a3ec0~784D95D4-0CE0-45D9-BAFF-C9D19082FFDD~6dac6e00-4d0b-4658-bea8-de97bb6741ef</t>
  </si>
  <si>
    <t>DV - TP=TPH_2020|IUS=9e699203-18f2-4c16-8b91-4f40604a3ec0~784D95D4-0CE0-45D9-BAFF-C9D19082FFDD~0bd4976d-37ed-4687-a1a9-803e6bedc784</t>
  </si>
  <si>
    <t>DV - TP=TPH_2020|IUS=9e699203-18f2-4c16-8b91-4f40604a3ec0~784D95D4-0CE0-45D9-BAFF-C9D19082FFDD~981b352e-6b36-479e-943a-80ba7f3a35fd</t>
  </si>
  <si>
    <t>DV - TP=TPH_2020|IUS=9e699203-18f2-4c16-8b91-4f40604a3ec0~784D95D4-0CE0-45D9-BAFF-C9D19082FFDD~8dff46f2-718b-4c40-b2b6-36fbd87c2b2e</t>
  </si>
  <si>
    <t>DV - TP=TPH_2020|IUS=9e699203-18f2-4c16-8b91-4f40604a3ec0~784D95D4-0CE0-45D9-BAFF-C9D19082FFDD~a11b73d6-d16e-40f5-9f3c-36900b73de74</t>
  </si>
  <si>
    <t>DV - TP=TPH_2020|IUS=9e699203-18f2-4c16-8b91-4f40604a3ec0~784D95D4-0CE0-45D9-BAFF-C9D19082FFDD~74b244d1-dbe5-4c45-8ec5-8ce69eefd22b</t>
  </si>
  <si>
    <t>DV - TP=TPH_2020|IUS=9e699203-18f2-4c16-8b91-4f40604a3ec0~784D95D4-0CE0-45D9-BAFF-C9D19082FFDD~0f1a3489-659e-4c97-bffc-de82a2ef75a9</t>
  </si>
  <si>
    <t>DV - TP=TPH_2020|IUS=9e699203-18f2-4c16-8b91-4f40604a3ec0~784D95D4-0CE0-45D9-BAFF-C9D19082FFDD~a0e22238-d1f2-42f5-8e2a-1729a93cea61</t>
  </si>
  <si>
    <t>DV - TP=TPH_2020|IUS=9e699203-18f2-4c16-8b91-4f40604a3ec0~784D95D4-0CE0-45D9-BAFF-C9D19082FFDD~e2817d9b-8400-4f3c-94a4-6e97a7e5ae1a</t>
  </si>
  <si>
    <t>DV - TP=TPH_2020|IUS=d99fa4a1-e197-402a-b009-5f419cb9cda0~784D95D4-0CE0-45D9-BAFF-C9D19082FFDD~A311B12B-026F-47CC-8D35-8E994906C86E</t>
  </si>
  <si>
    <t>DV - TP=TPH_2020|IUS=75d091f1-0eda-49a9-8448-e781bc68c341~784D95D4-0CE0-45D9-BAFF-C9D19082FFDD~A311B12B-026F-47CC-8D35-8E994906C86E</t>
  </si>
  <si>
    <t>DV - TP=TPH_2020|IUS=73132686-4a6a-4aac-aebf-ad06b917b6df~784D95D4-0CE0-45D9-BAFF-C9D19082FFDD~A311B12B-026F-47CC-8D35-8E994906C86E</t>
  </si>
  <si>
    <t>DV - TP=TPH_2020|IUS=577c285c-919b-467b-88a6-67950a05fb33~35e45ad1-6bf0-4957-b759-6b12fcd283ce~A311B12B-026F-47CC-8D35-8E994906C86E</t>
  </si>
  <si>
    <t>DV - TP=TPH_2020|IUS=9429b501-09ef-4c61-b948-1d42432837f8~35e45ad1-6bf0-4957-b759-6b12fcd283ce~A311B12B-026F-47CC-8D35-8E994906C86E</t>
  </si>
  <si>
    <t>DV - TP=TPH_2020|IUS=45244088-571c-40b5-b42c-557321560a5d~784D95D4-0CE0-45D9-BAFF-C9D19082FFDD~A311B12B-026F-47CC-8D35-8E994906C86E</t>
  </si>
  <si>
    <t>DV - TP=TPH_2020|IUS=c50392d0-1621-4e21-b844-f328026b4461~784D95D4-0CE0-45D9-BAFF-C9D19082FFDD~A311B12B-026F-47CC-8D35-8E994906C86E</t>
  </si>
  <si>
    <t>DV - TP=TPH_2020|IUS=8dd53b76-7090-4a02-9750-4efb914c4352~784D95D4-0CE0-45D9-BAFF-C9D19082FFDD~6644a696-fef9-4e3b-b828-c31dc96c038c</t>
  </si>
  <si>
    <t>DV - TP=TPH_2020|IUS=8dd53b76-7090-4a02-9750-4efb914c4352~784D95D4-0CE0-45D9-BAFF-C9D19082FFDD~5f91ae4f-0330-4c24-9f04-2aa81bb1d530</t>
  </si>
  <si>
    <t>DV - TP=TPH_2020|IUS=c2e280eb-d5d5-415c-b09f-e5a26ac4d4e3~784D95D4-0CE0-45D9-BAFF-C9D19082FFDD~A311B12B-026F-47CC-8D35-8E994906C86E</t>
  </si>
  <si>
    <t>DV - TP=TPH_2020|IUS=8dd53b76-7090-4a02-9750-4efb914c4352~784D95D4-0CE0-45D9-BAFF-C9D19082FFDD~b86e0719-d9d1-4564-aa4f-707100b0b831</t>
  </si>
  <si>
    <t>DV - TP=TPH_2020|IUS=5d3fed1a-def0-4ee2-9230-caf50ca8b517~B602B58B-6879-4188-9D49-DD833281FE4E~A311B12B-026F-47CC-8D35-8E994906C86E</t>
  </si>
  <si>
    <t>DV - TP=TPH_2020|IUS=b17e182c-101b-4a6b-8097-d692fa623edd~B602B58B-6879-4188-9D49-DD833281FE4E~b86e0719-d9d1-4564-aa4f-707100b0b831</t>
  </si>
  <si>
    <t>DV - TP=TPH_2020|IUS=b17e182c-101b-4a6b-8097-d692fa623edd~B602B58B-6879-4188-9D49-DD833281FE4E~6644a696-fef9-4e3b-b828-c31dc96c038c</t>
  </si>
  <si>
    <t>DV - TP=TPH_2020|IUS=b17e182c-101b-4a6b-8097-d692fa623edd~B602B58B-6879-4188-9D49-DD833281FE4E~5f91ae4f-0330-4c24-9f04-2aa81bb1d530</t>
  </si>
  <si>
    <t>DV - TP=TPH_2020|IUS=a3ea39c4-baad-4731-8e2b-fd1a68b6dfe8~784D95D4-0CE0-45D9-BAFF-C9D19082FFDD~A311B12B-026F-47CC-8D35-8E994906C86E</t>
  </si>
  <si>
    <t>DV - TP=TPH_2020|IUS=7c1a4dcc-9777-492d-ae52-7f43ad8540d3~B602B58B-6879-4188-9D49-DD833281FE4E~A311B12B-026F-47CC-8D35-8E994906C86E</t>
  </si>
  <si>
    <t>DV - TP=TPH_2020|IUS=60c8af21-4ca5-4221-945e-2cc76a328307~784D95D4-0CE0-45D9-BAFF-C9D19082FFDD~A311B12B-026F-47CC-8D35-8E994906C86E</t>
  </si>
  <si>
    <t>DV - TP=TPH_2020|IUS=2c5a1df4-27e8-4d25-886a-9c85c7484540~B602B58B-6879-4188-9D49-DD833281FE4E~A311B12B-026F-47CC-8D35-8E994906C86E</t>
  </si>
  <si>
    <t>DV - TP=TPH_2020|IUS=7dbdcfe9-5680-45f2-9aac-c9f349a46fcf~784D95D4-0CE0-45D9-BAFF-C9D19082FFDD~A311B12B-026F-47CC-8D35-8E994906C86E</t>
  </si>
  <si>
    <t>DV - TP=TPH_2020|IUS=2d372ca4-fd39-4ac4-80be-39ff7e9d867c~B602B58B-6879-4188-9D49-DD833281FE4E~A311B12B-026F-47CC-8D35-8E994906C86E</t>
  </si>
  <si>
    <t>DV - TP=TPH_2020|IUS=652a3f07-a611-4912-a5c0-8e08b95816a2~784D95D4-0CE0-45D9-BAFF-C9D19082FFDD~A311B12B-026F-47CC-8D35-8E994906C86E</t>
  </si>
  <si>
    <t>DV - TP=TPH_2020|IUS=40085de5-1df1-4161-ac61-30dcb8787a68~B602B58B-6879-4188-9D49-DD833281FE4E~A311B12B-026F-47CC-8D35-8E994906C86E</t>
  </si>
  <si>
    <t>DV - TP=TPH_2020|IUS=824ce582-cc59-4a91-8886-45b09e71ed26~784D95D4-0CE0-45D9-BAFF-C9D19082FFDD~A311B12B-026F-47CC-8D35-8E994906C86E</t>
  </si>
  <si>
    <t>DV - TP=TPH_2020|IUS=a9e688af-0114-42dc-bec0-94a47ff46aeb~784D95D4-0CE0-45D9-BAFF-C9D19082FFDD~A311B12B-026F-47CC-8D35-8E994906C86E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</si>
  <si>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</si>
  <si>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</si>
  <si>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</si>
  <si>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</si>
  <si>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</si>
  <si>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</si>
  <si>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</si>
  <si>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</si>
  <si>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</si>
  <si>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</si>
  <si>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</si>
  <si>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</si>
  <si>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</si>
  <si>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</si>
  <si>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</si>
  <si>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</si>
  <si>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</si>
  <si>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</si>
  <si>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</si>
  <si>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</si>
  <si>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</si>
  <si>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</si>
  <si>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</si>
  <si>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</si>
  <si>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</si>
  <si>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</si>
  <si>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</si>
  <si>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</si>
  <si>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</si>
  <si>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</si>
  <si>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</si>
  <si>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</si>
  <si>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</si>
  <si>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</si>
  <si>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</si>
  <si>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</si>
  <si>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</si>
  <si>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</si>
  <si>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</si>
  <si>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</si>
  <si>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</si>
  <si>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</si>
  <si>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</si>
  <si>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</si>
  <si>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</si>
  <si>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</si>
  <si>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</si>
  <si>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</si>
  <si>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</si>
  <si>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</si>
  <si>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</si>
  <si>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</si>
  <si>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</si>
  <si>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</si>
  <si>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</si>
  <si>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</si>
  <si>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</si>
  <si>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</si>
  <si>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</si>
  <si>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</si>
  <si>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</si>
  <si>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</si>
  <si>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</si>
  <si>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</si>
  <si>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</si>
  <si>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</si>
  <si>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</si>
  <si>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</si>
  <si>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</si>
  <si>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</si>
  <si>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</si>
  <si>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</si>
  <si>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</si>
  <si>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</si>
  <si>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TP=TPH_2020|IUS=8508c755-0e46-4e53-b223-1c95e7389643~784D95D4-0CE0-45D9-BAFF-C9D19082FFDD~A311B12B-026F-47CC-8D35-8E994906C86E</t>
  </si>
  <si>
    <t>DV - TP=TPH_2020|IUS=b44d5153-c90d-4605-84a5-595d7d796219~784D95D4-0CE0-45D9-BAFF-C9D19082FFDD~A311B12B-026F-47CC-8D35-8E994906C86E</t>
  </si>
  <si>
    <t>DV - TP=TPH_2020|IUS=01553513-944c-4d01-b145-4e9c5279adb2~784D95D4-0CE0-45D9-BAFF-C9D19082FFDD~A311B12B-026F-47CC-8D35-8E994906C86E</t>
  </si>
  <si>
    <t>DV - TP=TPH_2020|IUS=5b42cc75-1ce8-443a-a332-2340b3c17d32~784D95D4-0CE0-45D9-BAFF-C9D19082FFDD~A311B12B-026F-47CC-8D35-8E994906C86E</t>
  </si>
  <si>
    <t>DV - TP=TPH_2020|IUS=238ebb21-2d92-4b89-9776-7508417f2258~784D95D4-0CE0-45D9-BAFF-C9D19082FFDD~A311B12B-026F-47CC-8D35-8E994906C86E</t>
  </si>
  <si>
    <t>DV - TP=TPH_2020|IUS=2c90a63a-5838-4b2f-bec5-7b27329e1d9e~784D95D4-0CE0-45D9-BAFF-C9D19082FFDD~A311B12B-026F-47CC-8D35-8E994906C86E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</si>
  <si>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</si>
  <si>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</si>
  <si>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</si>
  <si>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</si>
  <si>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</si>
  <si>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</si>
  <si>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</si>
  <si>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</si>
  <si>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</si>
  <si>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</si>
  <si>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</si>
  <si>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</si>
  <si>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</si>
  <si>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</si>
  <si>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</si>
  <si>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</si>
  <si>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</si>
  <si>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</si>
  <si>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</si>
  <si>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</si>
  <si>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</si>
  <si>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</si>
  <si>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</si>
  <si>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</si>
  <si>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</si>
  <si>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</si>
  <si>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</si>
  <si>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</si>
  <si>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</si>
  <si>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</si>
  <si>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</si>
  <si>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</si>
  <si>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</si>
  <si>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</si>
  <si>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</si>
  <si>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</si>
  <si>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</si>
  <si>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</si>
  <si>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</si>
  <si>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</si>
  <si>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</si>
  <si>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</si>
  <si>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</si>
  <si>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</si>
  <si>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</si>
  <si>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</si>
  <si>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</si>
  <si>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</si>
  <si>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</si>
  <si>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</si>
  <si>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</si>
  <si>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</si>
  <si>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</si>
  <si>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</si>
  <si>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</si>
  <si>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</si>
  <si>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</si>
  <si>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</si>
  <si>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</si>
  <si>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</si>
  <si>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</si>
  <si>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</si>
  <si>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</si>
  <si>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</si>
  <si>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</si>
  <si>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</si>
  <si>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</si>
  <si>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</si>
  <si>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</si>
  <si>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</si>
  <si>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</si>
  <si>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</si>
  <si>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</si>
  <si>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</si>
  <si>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</si>
  <si>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</si>
  <si>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</si>
  <si>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</si>
  <si>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</si>
  <si>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</si>
  <si>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</si>
  <si>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</si>
  <si>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</si>
  <si>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</si>
  <si>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</si>
  <si>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</si>
  <si>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</si>
  <si>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</si>
  <si>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</si>
  <si>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</si>
  <si>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</si>
  <si>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</si>
  <si>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</si>
  <si>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</si>
  <si>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</si>
  <si>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</si>
  <si>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</si>
  <si>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</si>
  <si>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</si>
  <si>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</si>
  <si>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</si>
  <si>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</si>
  <si>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</si>
  <si>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</si>
  <si>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</si>
  <si>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</si>
  <si>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</si>
  <si>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</si>
  <si>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</si>
  <si>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</si>
  <si>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</si>
  <si>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</si>
  <si>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</si>
  <si>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</si>
  <si>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</si>
  <si>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</si>
  <si>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</si>
  <si>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</si>
  <si>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</si>
  <si>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</si>
  <si>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</si>
  <si>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</si>
  <si>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</si>
  <si>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</si>
  <si>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</si>
  <si>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</si>
  <si>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</si>
  <si>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</si>
  <si>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</si>
  <si>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</si>
  <si>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</si>
  <si>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</si>
  <si>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</si>
  <si>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</si>
  <si>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</si>
  <si>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</si>
  <si>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</si>
  <si>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</si>
  <si>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</si>
  <si>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</si>
  <si>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</si>
  <si>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</si>
  <si>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</si>
  <si>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</si>
  <si>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</si>
  <si>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</si>
  <si>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</si>
  <si>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</si>
  <si>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</si>
  <si>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</si>
  <si>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</si>
  <si>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</si>
  <si>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</si>
  <si>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</si>
  <si>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</si>
  <si>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</si>
  <si>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</si>
  <si>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</si>
  <si>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</si>
  <si>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</si>
  <si>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</si>
  <si>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</si>
  <si>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</si>
  <si>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</si>
  <si>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</si>
  <si>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</si>
  <si>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</si>
  <si>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</si>
  <si>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</si>
  <si>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</si>
  <si>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</si>
  <si>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</si>
  <si>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</si>
  <si>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</si>
  <si>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</si>
  <si>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</si>
  <si>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</si>
  <si>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</si>
  <si>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</si>
  <si>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</si>
  <si>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</si>
  <si>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</si>
  <si>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</si>
  <si>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</si>
  <si>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</si>
  <si>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</si>
  <si>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</si>
  <si>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</si>
  <si>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</si>
  <si>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</si>
  <si>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</si>
  <si>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</si>
  <si>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</si>
  <si>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</si>
  <si>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</si>
  <si>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</si>
  <si>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</si>
  <si>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</si>
  <si>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</si>
  <si>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</si>
  <si>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</si>
  <si>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</si>
  <si>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</si>
  <si>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</si>
  <si>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</si>
  <si>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</si>
  <si>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</si>
  <si>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</si>
  <si>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</si>
  <si>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</si>
  <si>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</si>
  <si>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</si>
  <si>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</si>
  <si>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</si>
  <si>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</si>
  <si>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</si>
  <si>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</si>
  <si>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</si>
  <si>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</si>
  <si>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</si>
  <si>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</si>
  <si>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</si>
  <si>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</si>
  <si>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</si>
  <si>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</si>
  <si>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</si>
  <si>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</si>
  <si>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</si>
  <si>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</si>
  <si>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</si>
  <si>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</si>
  <si>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</si>
  <si>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</si>
  <si>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</si>
  <si>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</si>
  <si>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</si>
  <si>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</si>
  <si>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</si>
  <si>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</si>
  <si>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</si>
  <si>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</si>
  <si>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</si>
  <si>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</si>
  <si>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</si>
  <si>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</si>
  <si>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</si>
  <si>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</si>
  <si>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</si>
  <si>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</si>
  <si>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</si>
  <si>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</si>
  <si>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</si>
  <si>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</si>
  <si>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</si>
  <si>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</si>
  <si>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</si>
  <si>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</si>
  <si>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</si>
  <si>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</si>
  <si>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</si>
  <si>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</si>
  <si>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</si>
  <si>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</si>
  <si>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</si>
  <si>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</si>
  <si>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</si>
  <si>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</si>
  <si>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</si>
  <si>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</si>
  <si>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</si>
  <si>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</si>
  <si>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</si>
  <si>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</si>
  <si>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</si>
  <si>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</si>
  <si>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</si>
  <si>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</si>
  <si>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</si>
  <si>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</si>
  <si>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</si>
  <si>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</si>
  <si>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</si>
  <si>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</si>
  <si>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</si>
  <si>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</si>
  <si>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</si>
  <si>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</si>
  <si>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</si>
  <si>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</si>
  <si>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</si>
  <si>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</si>
  <si>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</si>
  <si>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</si>
  <si>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</si>
  <si>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</si>
  <si>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</si>
  <si>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</si>
  <si>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</si>
  <si>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</si>
  <si>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</si>
  <si>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</si>
  <si>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</si>
  <si>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</si>
  <si>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</si>
  <si>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</si>
  <si>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</si>
  <si>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</si>
  <si>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</si>
  <si>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</si>
  <si>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</si>
  <si>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</si>
  <si>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</si>
  <si>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</si>
  <si>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</si>
  <si>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</si>
  <si>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</si>
  <si>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</si>
  <si>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</si>
  <si>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</si>
  <si>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</si>
  <si>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</si>
  <si>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</si>
  <si>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</si>
  <si>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</si>
  <si>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</si>
  <si>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</si>
  <si>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</si>
  <si>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</si>
  <si>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</si>
  <si>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</si>
  <si>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</si>
  <si>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</si>
  <si>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</si>
  <si>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</si>
  <si>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</si>
  <si>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</si>
  <si>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</si>
  <si>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</si>
  <si>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</si>
  <si>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</si>
  <si>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</si>
  <si>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</si>
  <si>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</si>
  <si>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</si>
  <si>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</si>
  <si>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</si>
  <si>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</si>
  <si>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</si>
  <si>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</si>
  <si>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</si>
  <si>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</si>
  <si>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</si>
  <si>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</si>
  <si>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</si>
  <si>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</si>
  <si>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</si>
  <si>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</si>
  <si>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</si>
  <si>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</si>
  <si>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</si>
  <si>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</si>
  <si>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</si>
  <si>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</si>
  <si>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</si>
  <si>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</si>
  <si>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</si>
  <si>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</si>
  <si>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</si>
  <si>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</si>
  <si>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</si>
  <si>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</si>
  <si>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</si>
  <si>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</si>
  <si>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</si>
  <si>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</si>
  <si>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</si>
  <si>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</si>
  <si>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</si>
  <si>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</si>
  <si>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</si>
  <si>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</si>
  <si>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</si>
  <si>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</si>
  <si>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</si>
  <si>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</si>
  <si>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</si>
  <si>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</si>
  <si>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</si>
  <si>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</si>
  <si>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</si>
  <si>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</si>
  <si>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</si>
  <si>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</si>
  <si>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</si>
  <si>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</si>
  <si>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</si>
  <si>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</si>
  <si>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</si>
  <si>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</si>
  <si>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</si>
  <si>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</si>
  <si>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</si>
  <si>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</si>
  <si>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</si>
  <si>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</si>
  <si>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</si>
  <si>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</si>
  <si>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</si>
  <si>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</si>
  <si>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</si>
  <si>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</si>
  <si>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</si>
  <si>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</si>
  <si>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</si>
  <si>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</si>
  <si>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</si>
  <si>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</si>
  <si>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</si>
  <si>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</si>
  <si>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</si>
  <si>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</si>
  <si>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</si>
  <si>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</si>
  <si>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</si>
  <si>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</si>
  <si>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</si>
  <si>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</si>
  <si>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</si>
  <si>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</si>
  <si>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</si>
  <si>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</si>
  <si>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</si>
  <si>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</si>
  <si>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</si>
  <si>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</si>
  <si>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</si>
  <si>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</si>
  <si>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</si>
  <si>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</si>
  <si>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</si>
  <si>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</si>
  <si>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</si>
  <si>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</si>
  <si>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</si>
  <si>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</si>
  <si>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</si>
  <si>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</si>
  <si>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</si>
  <si>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</si>
  <si>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</si>
  <si>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</si>
  <si>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</si>
  <si>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</si>
  <si>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</si>
  <si>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</si>
  <si>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</si>
  <si>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</si>
  <si>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</si>
  <si>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</si>
  <si>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</si>
  <si>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</si>
  <si>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</si>
  <si>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</si>
  <si>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</si>
  <si>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</si>
  <si>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</si>
  <si>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</si>
  <si>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</si>
  <si>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</si>
  <si>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</si>
  <si>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</si>
  <si>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</si>
  <si>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</si>
  <si>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</si>
  <si>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</si>
  <si>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</si>
  <si>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</si>
  <si>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</si>
  <si>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</si>
  <si>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</si>
  <si>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</si>
  <si>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</si>
  <si>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</si>
  <si>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</si>
  <si>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</si>
  <si>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</si>
  <si>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</si>
  <si>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</si>
  <si>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</si>
  <si>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</si>
  <si>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</si>
  <si>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</si>
  <si>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</si>
  <si>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</si>
  <si>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</si>
  <si>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</si>
  <si>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</si>
  <si>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</si>
  <si>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</si>
  <si>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</si>
  <si>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</si>
  <si>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</si>
  <si>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</si>
  <si>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</si>
  <si>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</si>
  <si>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</si>
  <si>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</si>
  <si>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</si>
  <si>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</si>
  <si>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</si>
  <si>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</si>
  <si>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</si>
  <si>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</si>
  <si>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</si>
  <si>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</si>
  <si>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</si>
  <si>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</si>
  <si>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</si>
  <si>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</si>
  <si>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</si>
  <si>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</si>
  <si>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</si>
  <si>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</si>
  <si>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</si>
  <si>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</si>
  <si>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</si>
  <si>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</si>
  <si>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</si>
  <si>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</si>
  <si>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</si>
  <si>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</si>
  <si>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</si>
  <si>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</si>
  <si>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</si>
  <si>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Просечне зараде без пореза и доприноса, 2020-2022.</t>
  </si>
  <si>
    <t>Број основних школа, 2022.</t>
  </si>
  <si>
    <t>Number of primary schools, 2022</t>
  </si>
  <si>
    <t>2022.</t>
  </si>
  <si>
    <t>Ученици уписани у средње школе, 2020-2022.</t>
  </si>
  <si>
    <t>Ученици уписани у средње школе, 2022.</t>
  </si>
  <si>
    <t>Students enrolled in secondary school, 2022</t>
  </si>
  <si>
    <t>Број корисника дечијег додатка (0-17 година), 2020-2022.</t>
  </si>
  <si>
    <t>Број корисника основног додатка за негу и помоћ другог лица према старости, 2022.</t>
  </si>
  <si>
    <t>Број хранитељских породица, 2020-2022.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</si>
  <si>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</si>
  <si>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</si>
  <si>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</si>
  <si>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</si>
  <si>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</si>
  <si>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</si>
  <si>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</si>
  <si>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</si>
  <si>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</si>
  <si>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</si>
  <si>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</si>
  <si>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</si>
  <si>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</si>
  <si>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</si>
  <si>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</si>
  <si>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</si>
  <si>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</si>
  <si>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</si>
  <si>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</si>
  <si>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</si>
  <si>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</si>
  <si>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</si>
  <si>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</si>
  <si>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</si>
  <si>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</si>
  <si>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</si>
  <si>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</si>
  <si>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</si>
  <si>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</si>
  <si>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</si>
  <si>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</si>
  <si>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</si>
  <si>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</si>
  <si>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</si>
  <si>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</si>
  <si>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</si>
  <si>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</si>
  <si>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</si>
  <si>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</si>
  <si>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</si>
  <si>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</si>
  <si>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</si>
  <si>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</si>
  <si>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</si>
  <si>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</si>
  <si>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</si>
  <si>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</si>
  <si>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</si>
  <si>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</si>
  <si>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</si>
  <si>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</si>
  <si>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</si>
  <si>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</si>
  <si>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</si>
  <si>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</si>
  <si>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</si>
  <si>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</si>
  <si>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</si>
  <si>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</si>
  <si>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</si>
  <si>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</si>
  <si>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</si>
  <si>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</si>
  <si>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</si>
  <si>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</si>
  <si>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</si>
  <si>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</si>
  <si>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</si>
  <si>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</si>
  <si>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</si>
  <si>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</si>
  <si>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</si>
  <si>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</si>
  <si>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</si>
  <si>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</si>
  <si>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</si>
  <si>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</si>
  <si>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</si>
  <si>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</si>
  <si>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</si>
  <si>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</si>
  <si>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</si>
  <si>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</si>
  <si>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</si>
  <si>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</si>
  <si>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</si>
  <si>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</si>
  <si>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</si>
  <si>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</si>
  <si>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</si>
  <si>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</si>
  <si>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</si>
  <si>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</si>
  <si>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Број брисаних/угашених и новооснованих привредних друштава, 2020-2022.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</si>
  <si>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</si>
  <si>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</si>
  <si>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</si>
  <si>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</si>
  <si>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</si>
  <si>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</si>
  <si>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</si>
  <si>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</si>
  <si>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</si>
  <si>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</si>
  <si>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</si>
  <si>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</si>
  <si>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</si>
  <si>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</si>
  <si>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</si>
  <si>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</si>
  <si>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</si>
  <si>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</si>
  <si>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</si>
  <si>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</si>
  <si>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</si>
  <si>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Number of struck off/terminated and newly-established companies, 2020-2022</t>
  </si>
  <si>
    <t>Број брисаних/угашених и новооснованих предузетника, 2020-2022.</t>
  </si>
  <si>
    <t>Number of struck off/terminated and newly-established entrepreneurs, 2020-2022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</si>
  <si>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</si>
  <si>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</si>
  <si>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</si>
  <si>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</si>
  <si>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</si>
  <si>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</si>
  <si>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</si>
  <si>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</si>
  <si>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</si>
  <si>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</si>
  <si>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</si>
  <si>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</si>
  <si>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</si>
  <si>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</si>
  <si>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</si>
  <si>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</si>
  <si>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</si>
  <si>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</si>
  <si>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</si>
  <si>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</si>
  <si>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</si>
  <si>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</si>
  <si>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</si>
  <si>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</si>
  <si>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</si>
  <si>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</si>
  <si>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</si>
  <si>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</si>
  <si>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</si>
  <si>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</si>
  <si>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</si>
  <si>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</si>
  <si>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</si>
  <si>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</si>
  <si>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</si>
  <si>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</si>
  <si>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</si>
  <si>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</si>
  <si>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</si>
  <si>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</si>
  <si>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</si>
  <si>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</si>
  <si>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</si>
  <si>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</si>
  <si>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</si>
  <si>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</si>
  <si>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</si>
  <si>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</si>
  <si>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</si>
  <si>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</si>
  <si>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</si>
  <si>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</si>
  <si>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</si>
  <si>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</si>
  <si>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</si>
  <si>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</si>
  <si>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</si>
  <si>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</si>
  <si>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</si>
  <si>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</si>
  <si>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</si>
  <si>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</si>
  <si>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</si>
  <si>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</si>
  <si>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</si>
  <si>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</si>
  <si>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</si>
  <si>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</si>
  <si>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</si>
  <si>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</si>
  <si>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</si>
  <si>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</si>
  <si>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</si>
  <si>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</si>
  <si>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</si>
  <si>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</si>
  <si>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</si>
  <si>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</si>
  <si>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</si>
  <si>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</si>
  <si>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</si>
  <si>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</si>
  <si>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</si>
  <si>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</si>
  <si>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</si>
  <si>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</si>
  <si>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</si>
  <si>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</si>
  <si>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</si>
  <si>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</si>
  <si>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</si>
  <si>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</si>
  <si>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</si>
  <si>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</si>
  <si>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</si>
  <si>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</si>
  <si>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</si>
  <si>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</si>
  <si>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</si>
  <si>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</si>
  <si>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</si>
  <si>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</si>
  <si>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</si>
  <si>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</si>
  <si>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</si>
  <si>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</si>
  <si>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</si>
  <si>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</si>
  <si>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</si>
  <si>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</si>
  <si>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</si>
  <si>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</si>
  <si>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</si>
  <si>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</si>
  <si>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</si>
  <si>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</si>
  <si>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</si>
  <si>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</si>
  <si>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</si>
  <si>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</si>
  <si>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</si>
  <si>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</si>
  <si>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</si>
  <si>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</si>
  <si>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</si>
  <si>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</si>
  <si>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</si>
  <si>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</si>
  <si>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</si>
  <si>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</si>
  <si>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</si>
  <si>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</si>
  <si>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</si>
  <si>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</si>
  <si>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</si>
  <si>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</si>
  <si>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</si>
  <si>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</si>
  <si>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</si>
  <si>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</si>
  <si>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</si>
  <si>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</si>
  <si>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</si>
  <si>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</si>
  <si>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</si>
  <si>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</si>
  <si>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</si>
  <si>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</si>
  <si>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</si>
  <si>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</si>
  <si>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</si>
  <si>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</si>
  <si>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</si>
  <si>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</si>
  <si>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</si>
  <si>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</si>
  <si>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</si>
  <si>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</si>
  <si>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</si>
  <si>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</si>
  <si>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</si>
  <si>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</si>
  <si>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</si>
  <si>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</si>
  <si>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</si>
  <si>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</si>
  <si>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</si>
  <si>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</si>
  <si>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</si>
  <si>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</si>
  <si>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</si>
  <si>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</si>
  <si>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</si>
  <si>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</si>
  <si>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</si>
  <si>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</si>
  <si>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</si>
  <si>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</si>
  <si>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</si>
  <si>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</si>
  <si>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</si>
  <si>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</si>
  <si>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</si>
  <si>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</si>
  <si>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</si>
  <si>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</si>
  <si>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</si>
  <si>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</si>
  <si>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</si>
  <si>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</si>
  <si>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</si>
  <si>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</si>
  <si>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</si>
  <si>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</si>
  <si>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</si>
  <si>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</si>
  <si>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</si>
  <si>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</si>
  <si>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</si>
  <si>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</si>
  <si>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</si>
  <si>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</si>
  <si>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</si>
  <si>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</si>
  <si>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</si>
  <si>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</si>
  <si>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</si>
  <si>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</si>
  <si>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</si>
  <si>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</si>
  <si>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</si>
  <si>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</si>
  <si>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</si>
  <si>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</si>
  <si>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</si>
  <si>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</si>
  <si>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</si>
  <si>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</si>
  <si>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</si>
  <si>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</si>
  <si>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</si>
  <si>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</si>
  <si>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</si>
  <si>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</si>
  <si>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</si>
  <si>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</si>
  <si>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</si>
  <si>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</si>
  <si>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</si>
  <si>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</si>
  <si>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</si>
  <si>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</si>
  <si>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</si>
  <si>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</si>
  <si>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</si>
  <si>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</si>
  <si>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</si>
  <si>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</si>
  <si>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</si>
  <si>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</si>
  <si>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</si>
  <si>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</si>
  <si>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</si>
  <si>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</si>
  <si>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</si>
  <si>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</si>
  <si>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</si>
  <si>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</si>
  <si>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</si>
  <si>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</si>
  <si>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</si>
  <si>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</si>
  <si>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</si>
  <si>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</si>
  <si>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</si>
  <si>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</si>
  <si>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</si>
  <si>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</si>
  <si>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</si>
  <si>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</si>
  <si>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</si>
  <si>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</si>
  <si>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</si>
  <si>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</si>
  <si>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</si>
  <si>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</si>
  <si>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</si>
  <si>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</si>
  <si>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</si>
  <si>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</si>
  <si>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</si>
  <si>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</si>
  <si>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</si>
  <si>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</si>
  <si>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</si>
  <si>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</si>
  <si>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</si>
  <si>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</si>
  <si>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</si>
  <si>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</si>
  <si>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</si>
  <si>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</si>
  <si>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</si>
  <si>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</si>
  <si>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</si>
  <si>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</si>
  <si>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</si>
  <si>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</si>
  <si>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</si>
  <si>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</si>
  <si>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</si>
  <si>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</si>
  <si>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</si>
  <si>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</si>
  <si>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</si>
  <si>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</si>
  <si>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</si>
  <si>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</si>
  <si>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</si>
  <si>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</si>
  <si>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</si>
  <si>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</si>
  <si>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</si>
  <si>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</si>
  <si>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</si>
  <si>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</si>
  <si>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</si>
  <si>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</si>
  <si>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</si>
  <si>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</si>
  <si>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</si>
  <si>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</si>
  <si>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</si>
  <si>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</si>
  <si>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</si>
  <si>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</si>
  <si>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</si>
  <si>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</si>
  <si>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</si>
  <si>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</si>
  <si>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</si>
  <si>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Профил, јануар 2024. године</t>
  </si>
  <si>
    <t>Profile, January 2024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</si>
  <si>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</si>
  <si>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</si>
  <si>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</si>
  <si>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</si>
  <si>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</si>
  <si>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</si>
  <si>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</si>
  <si>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</si>
  <si>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</si>
  <si>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</si>
  <si>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</si>
  <si>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</si>
  <si>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</si>
  <si>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</si>
  <si>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</si>
  <si>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</si>
  <si>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</si>
  <si>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</si>
  <si>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</si>
  <si>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</si>
  <si>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</si>
  <si>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</si>
  <si>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</si>
  <si>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</si>
  <si>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</si>
  <si>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</si>
  <si>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</si>
  <si>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</si>
  <si>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</si>
  <si>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</si>
  <si>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</si>
  <si>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</si>
  <si>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</si>
  <si>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</si>
  <si>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</si>
  <si>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</si>
  <si>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</si>
  <si>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</si>
  <si>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</si>
  <si>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</si>
  <si>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</si>
  <si>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</si>
  <si>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</si>
  <si>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</si>
  <si>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</si>
  <si>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</si>
  <si>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</si>
  <si>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</si>
  <si>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</si>
  <si>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</si>
  <si>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</si>
  <si>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</si>
  <si>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</si>
  <si>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</si>
  <si>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</si>
  <si>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</si>
  <si>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</si>
  <si>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</si>
  <si>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</si>
  <si>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</si>
  <si>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</si>
  <si>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</si>
  <si>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</si>
  <si>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</si>
  <si>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</si>
  <si>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</si>
  <si>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</si>
  <si>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</si>
  <si>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</si>
  <si>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</si>
  <si>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</si>
  <si>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</si>
  <si>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</si>
  <si>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</si>
  <si>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</si>
  <si>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</si>
  <si>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</si>
  <si>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</si>
  <si>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</si>
  <si>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</si>
  <si>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</si>
  <si>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</si>
  <si>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</si>
  <si>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</si>
  <si>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</si>
  <si>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</si>
  <si>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</si>
  <si>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</si>
  <si>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</si>
  <si>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</si>
  <si>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</si>
  <si>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</si>
  <si>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</si>
  <si>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</si>
  <si>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</si>
  <si>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</si>
  <si>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</si>
  <si>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</si>
  <si>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</si>
  <si>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</si>
  <si>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</si>
  <si>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</si>
  <si>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</si>
  <si>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</si>
  <si>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</si>
  <si>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</si>
  <si>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</si>
  <si>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</si>
  <si>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</si>
  <si>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</si>
  <si>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</si>
  <si>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</si>
  <si>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</si>
  <si>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</si>
  <si>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</si>
  <si>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</si>
  <si>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</si>
  <si>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</si>
  <si>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</si>
  <si>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</si>
  <si>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</si>
  <si>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</si>
  <si>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</si>
  <si>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Пантелеј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</si>
</sst>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3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AFF7FF"/>
      <color rgb="FF00ABBD"/>
      <color rgb="FF00D4EA"/>
      <color rgb="FFFBCDBD"/>
      <color rgb="FFF15A22"/>
      <color rgb="FFF79A79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792</c:v>
                </c:pt>
                <c:pt idx="1">
                  <c:v>955</c:v>
                </c:pt>
                <c:pt idx="2">
                  <c:v>1245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655</c:v>
                </c:pt>
                <c:pt idx="1">
                  <c:v>880</c:v>
                </c:pt>
                <c:pt idx="2">
                  <c:v>1137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897088"/>
        <c:axId val="189276928"/>
      </c:barChart>
      <c:catAx>
        <c:axId val="16189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276928"/>
        <c:crosses val="autoZero"/>
        <c:auto val="1"/>
        <c:lblAlgn val="ctr"/>
        <c:lblOffset val="100"/>
        <c:noMultiLvlLbl val="0"/>
      </c:catAx>
      <c:valAx>
        <c:axId val="189276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89708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819200"/>
        <c:axId val="150820736"/>
      </c:barChart>
      <c:catAx>
        <c:axId val="150819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820736"/>
        <c:crosses val="autoZero"/>
        <c:auto val="1"/>
        <c:lblAlgn val="ctr"/>
        <c:lblOffset val="100"/>
        <c:noMultiLvlLbl val="0"/>
      </c:catAx>
      <c:valAx>
        <c:axId val="150820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819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833408"/>
        <c:axId val="150839296"/>
      </c:barChart>
      <c:catAx>
        <c:axId val="15083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839296"/>
        <c:crosses val="autoZero"/>
        <c:auto val="1"/>
        <c:lblAlgn val="ctr"/>
        <c:lblOffset val="100"/>
        <c:noMultiLvlLbl val="0"/>
      </c:catAx>
      <c:valAx>
        <c:axId val="150839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833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845696"/>
        <c:axId val="150847488"/>
      </c:barChart>
      <c:catAx>
        <c:axId val="150845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847488"/>
        <c:crosses val="autoZero"/>
        <c:auto val="1"/>
        <c:lblAlgn val="ctr"/>
        <c:lblOffset val="100"/>
        <c:noMultiLvlLbl val="0"/>
      </c:catAx>
      <c:valAx>
        <c:axId val="1508474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0845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860160"/>
        <c:axId val="150861696"/>
      </c:barChart>
      <c:catAx>
        <c:axId val="15086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861696"/>
        <c:crosses val="autoZero"/>
        <c:auto val="1"/>
        <c:lblAlgn val="ctr"/>
        <c:lblOffset val="100"/>
        <c:noMultiLvlLbl val="0"/>
      </c:catAx>
      <c:valAx>
        <c:axId val="150861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860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871424"/>
        <c:axId val="150877312"/>
      </c:barChart>
      <c:catAx>
        <c:axId val="1508714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877312"/>
        <c:crosses val="autoZero"/>
        <c:auto val="1"/>
        <c:lblAlgn val="ctr"/>
        <c:lblOffset val="100"/>
        <c:noMultiLvlLbl val="0"/>
      </c:catAx>
      <c:valAx>
        <c:axId val="150877312"/>
        <c:scaling>
          <c:orientation val="minMax"/>
          <c:max val="5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87142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76.106999999999999</c:v>
                </c:pt>
                <c:pt idx="1">
                  <c:v>76.106999999999999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895232"/>
        <c:axId val="150901120"/>
      </c:barChart>
      <c:catAx>
        <c:axId val="150895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901120"/>
        <c:crosses val="autoZero"/>
        <c:auto val="1"/>
        <c:lblAlgn val="ctr"/>
        <c:lblOffset val="100"/>
        <c:noMultiLvlLbl val="0"/>
      </c:catAx>
      <c:valAx>
        <c:axId val="1509011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895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909312"/>
        <c:axId val="150910848"/>
      </c:barChart>
      <c:catAx>
        <c:axId val="15090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910848"/>
        <c:crosses val="autoZero"/>
        <c:auto val="1"/>
        <c:lblAlgn val="ctr"/>
        <c:lblOffset val="100"/>
        <c:noMultiLvlLbl val="0"/>
      </c:catAx>
      <c:valAx>
        <c:axId val="150910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909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744-431B-A728-E58FFB45CFF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744-431B-A728-E58FFB45CFFC}"/>
                </c:ext>
              </c:extLst>
            </c:dLbl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923520"/>
        <c:axId val="150999040"/>
      </c:barChart>
      <c:catAx>
        <c:axId val="15092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999040"/>
        <c:crosses val="autoZero"/>
        <c:auto val="1"/>
        <c:lblAlgn val="ctr"/>
        <c:lblOffset val="100"/>
        <c:noMultiLvlLbl val="0"/>
      </c:catAx>
      <c:valAx>
        <c:axId val="15099904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92352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E72-494F-9424-32DD745BBE2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E72-494F-9424-32DD745BBE26}"/>
                </c:ext>
              </c:extLst>
            </c:dLbl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2.8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011328"/>
        <c:axId val="151012864"/>
      </c:barChart>
      <c:catAx>
        <c:axId val="15101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012864"/>
        <c:crosses val="autoZero"/>
        <c:auto val="1"/>
        <c:lblAlgn val="ctr"/>
        <c:lblOffset val="100"/>
        <c:noMultiLvlLbl val="0"/>
      </c:catAx>
      <c:valAx>
        <c:axId val="15101286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01132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17.583979328165373</c:v>
                </c:pt>
                <c:pt idx="1">
                  <c:v>62.25913621262459</c:v>
                </c:pt>
                <c:pt idx="2">
                  <c:v>20.15688445921004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154</c:v>
                </c:pt>
                <c:pt idx="1">
                  <c:v>241</c:v>
                </c:pt>
                <c:pt idx="2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50</c:v>
                </c:pt>
                <c:pt idx="1">
                  <c:v>74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091648"/>
        <c:axId val="190093568"/>
      </c:barChart>
      <c:catAx>
        <c:axId val="19009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093568"/>
        <c:crosses val="autoZero"/>
        <c:auto val="1"/>
        <c:lblAlgn val="ctr"/>
        <c:lblOffset val="100"/>
        <c:noMultiLvlLbl val="0"/>
      </c:catAx>
      <c:valAx>
        <c:axId val="190093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09164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1033728"/>
        <c:axId val="151035264"/>
      </c:barChart>
      <c:catAx>
        <c:axId val="15103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035264"/>
        <c:crosses val="autoZero"/>
        <c:auto val="1"/>
        <c:lblAlgn val="ctr"/>
        <c:lblOffset val="100"/>
        <c:noMultiLvlLbl val="0"/>
      </c:catAx>
      <c:valAx>
        <c:axId val="151035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1033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1050496"/>
        <c:axId val="151052288"/>
      </c:barChart>
      <c:catAx>
        <c:axId val="15105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052288"/>
        <c:crosses val="autoZero"/>
        <c:auto val="1"/>
        <c:lblAlgn val="ctr"/>
        <c:lblOffset val="100"/>
        <c:noMultiLvlLbl val="0"/>
      </c:catAx>
      <c:valAx>
        <c:axId val="151052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10504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89.2</c:v>
                </c:pt>
                <c:pt idx="1">
                  <c:v>111.9</c:v>
                </c:pt>
                <c:pt idx="2">
                  <c:v>109.9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86.8</c:v>
                </c:pt>
                <c:pt idx="1">
                  <c:v>104.3</c:v>
                </c:pt>
                <c:pt idx="2">
                  <c:v>105.7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259392"/>
        <c:axId val="151273472"/>
      </c:barChart>
      <c:catAx>
        <c:axId val="151259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73472"/>
        <c:crosses val="autoZero"/>
        <c:auto val="1"/>
        <c:lblAlgn val="ctr"/>
        <c:lblOffset val="100"/>
        <c:noMultiLvlLbl val="0"/>
      </c:catAx>
      <c:valAx>
        <c:axId val="151273472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59392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706</c:v>
                </c:pt>
                <c:pt idx="1">
                  <c:v>624</c:v>
                </c:pt>
                <c:pt idx="2">
                  <c:v>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286144"/>
        <c:axId val="151287680"/>
      </c:barChart>
      <c:catAx>
        <c:axId val="15128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87680"/>
        <c:crosses val="autoZero"/>
        <c:auto val="1"/>
        <c:lblAlgn val="ctr"/>
        <c:lblOffset val="100"/>
        <c:noMultiLvlLbl val="0"/>
      </c:catAx>
      <c:valAx>
        <c:axId val="151287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86144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41</c:v>
                </c:pt>
                <c:pt idx="1">
                  <c:v>28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48</c:v>
                </c:pt>
                <c:pt idx="1">
                  <c:v>43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305600"/>
        <c:axId val="151319680"/>
      </c:barChart>
      <c:catAx>
        <c:axId val="15130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19680"/>
        <c:crosses val="autoZero"/>
        <c:auto val="1"/>
        <c:lblAlgn val="ctr"/>
        <c:lblOffset val="100"/>
        <c:noMultiLvlLbl val="0"/>
      </c:catAx>
      <c:valAx>
        <c:axId val="151319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0560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209</c:v>
                </c:pt>
                <c:pt idx="1">
                  <c:v>182</c:v>
                </c:pt>
                <c:pt idx="2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237</c:v>
                </c:pt>
                <c:pt idx="1">
                  <c:v>288</c:v>
                </c:pt>
                <c:pt idx="2">
                  <c:v>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337984"/>
        <c:axId val="151339776"/>
      </c:barChart>
      <c:catAx>
        <c:axId val="15133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39776"/>
        <c:crosses val="autoZero"/>
        <c:auto val="1"/>
        <c:lblAlgn val="ctr"/>
        <c:lblOffset val="100"/>
        <c:noMultiLvlLbl val="0"/>
      </c:catAx>
      <c:valAx>
        <c:axId val="151339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379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2.4677002583979326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2.3901808785529712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2.4252491694352161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2.3901808785529712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2.5618309339239573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3.1063122923588042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3.4071613141380581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3.69139904023625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3.8445921004060537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3.7283130306386121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3.6046511627906979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3.5086747877445554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3.3831672203765226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3.6932447397563677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3.0933923957179772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1.9748984865263934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1.4193429309708379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0.92838685861941672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1397120"/>
        <c:axId val="151398656"/>
      </c:barChart>
      <c:catAx>
        <c:axId val="15139712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1398656"/>
        <c:crosses val="autoZero"/>
        <c:auto val="1"/>
        <c:lblAlgn val="ctr"/>
        <c:lblOffset val="100"/>
        <c:noMultiLvlLbl val="0"/>
      </c:catAx>
      <c:valAx>
        <c:axId val="15139865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13971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2.4381690660760427</c:v>
                </c:pt>
                <c:pt idx="1">
                  <c:v>2.5249169435215948</c:v>
                </c:pt>
                <c:pt idx="2">
                  <c:v>2.4769287559985234</c:v>
                </c:pt>
                <c:pt idx="3">
                  <c:v>2.5710594315245481</c:v>
                </c:pt>
                <c:pt idx="4">
                  <c:v>2.6596530084902179</c:v>
                </c:pt>
                <c:pt idx="5">
                  <c:v>3.1081579918789219</c:v>
                </c:pt>
                <c:pt idx="6">
                  <c:v>3.2687338501291991</c:v>
                </c:pt>
                <c:pt idx="7">
                  <c:v>3.6784791435954229</c:v>
                </c:pt>
                <c:pt idx="8">
                  <c:v>3.7301587301587302</c:v>
                </c:pt>
                <c:pt idx="9">
                  <c:v>3.6618678479143596</c:v>
                </c:pt>
                <c:pt idx="10">
                  <c:v>3.1801402731635289</c:v>
                </c:pt>
                <c:pt idx="11">
                  <c:v>3.0564784053156147</c:v>
                </c:pt>
                <c:pt idx="12">
                  <c:v>2.9789590254706533</c:v>
                </c:pt>
                <c:pt idx="13">
                  <c:v>3.0860095976375046</c:v>
                </c:pt>
                <c:pt idx="14">
                  <c:v>2.6467331118493909</c:v>
                </c:pt>
                <c:pt idx="15">
                  <c:v>1.5005537098560353</c:v>
                </c:pt>
                <c:pt idx="16">
                  <c:v>1.138796603912883</c:v>
                </c:pt>
                <c:pt idx="17">
                  <c:v>0.67552602436323361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1419136"/>
        <c:axId val="151425024"/>
      </c:barChart>
      <c:catAx>
        <c:axId val="15141913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1425024"/>
        <c:crosses val="autoZero"/>
        <c:auto val="1"/>
        <c:lblAlgn val="ctr"/>
        <c:lblOffset val="100"/>
        <c:noMultiLvlLbl val="0"/>
      </c:catAx>
      <c:valAx>
        <c:axId val="15142502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14191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0.17483245223327643</c:v>
                </c:pt>
                <c:pt idx="1">
                  <c:v>0.21649903026476025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0.38296632393955793</c:v>
                </c:pt>
                <c:pt idx="1">
                  <c:v>0.15786387623472103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B6C-4F7C-82B6-588B61B72865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B6C-4F7C-82B6-588B61B728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3.6881322066353075</c:v>
                </c:pt>
                <c:pt idx="1">
                  <c:v>0.81638175995670026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B6C-4F7C-82B6-588B61B72865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9B6C-4F7C-82B6-588B61B728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13.740998210048701</c:v>
                </c:pt>
                <c:pt idx="1">
                  <c:v>9.5259573316494528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9B6C-4F7C-82B6-588B61B728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9B6C-4F7C-82B6-588B61B72865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53.365524705490571</c:v>
                </c:pt>
                <c:pt idx="1">
                  <c:v>60.890352261963834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9B6C-4F7C-82B6-588B61B728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9B6C-4F7C-82B6-588B61B728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7.8091828664196807</c:v>
                </c:pt>
                <c:pt idx="1">
                  <c:v>8.9441161878129094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9B6C-4F7C-82B6-588B61B72865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9B6C-4F7C-82B6-588B61B728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20.838363235232901</c:v>
                </c:pt>
                <c:pt idx="1">
                  <c:v>19.44882955211763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1565824"/>
        <c:axId val="151567360"/>
      </c:barChart>
      <c:catAx>
        <c:axId val="151565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567360"/>
        <c:crosses val="autoZero"/>
        <c:auto val="1"/>
        <c:lblAlgn val="ctr"/>
        <c:lblOffset val="100"/>
        <c:noMultiLvlLbl val="0"/>
      </c:catAx>
      <c:valAx>
        <c:axId val="1515673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5658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236-45D3-AEE7-68144B402942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236-45D3-AEE7-68144B402942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22.374391208425259</c:v>
                </c:pt>
                <c:pt idx="1">
                  <c:v>19.106039420865095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E236-45D3-AEE7-68144B402942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E236-45D3-AEE7-68144B402942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21.104774591016941</c:v>
                </c:pt>
                <c:pt idx="1">
                  <c:v>22.254296152631817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E236-45D3-AEE7-68144B402942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E236-45D3-AEE7-68144B402942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56.300212296549148</c:v>
                </c:pt>
                <c:pt idx="1">
                  <c:v>58.350999052816746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0.22062190400865836</c:v>
                </c:pt>
                <c:pt idx="1">
                  <c:v>0.28866537368634704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1771392"/>
        <c:axId val="151777280"/>
      </c:barChart>
      <c:catAx>
        <c:axId val="151771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777280"/>
        <c:crosses val="autoZero"/>
        <c:auto val="1"/>
        <c:lblAlgn val="ctr"/>
        <c:lblOffset val="100"/>
        <c:noMultiLvlLbl val="0"/>
      </c:catAx>
      <c:valAx>
        <c:axId val="1517772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7713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2558</c:v>
                </c:pt>
                <c:pt idx="1">
                  <c:v>2239</c:v>
                </c:pt>
                <c:pt idx="2">
                  <c:v>2089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1856</c:v>
                </c:pt>
                <c:pt idx="1">
                  <c:v>1557</c:v>
                </c:pt>
                <c:pt idx="2">
                  <c:v>1446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529536"/>
        <c:axId val="190531072"/>
      </c:barChart>
      <c:catAx>
        <c:axId val="19052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531072"/>
        <c:crosses val="autoZero"/>
        <c:auto val="1"/>
        <c:lblAlgn val="ctr"/>
        <c:lblOffset val="100"/>
        <c:noMultiLvlLbl val="0"/>
      </c:catAx>
      <c:valAx>
        <c:axId val="190531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52953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4</c:v>
                </c:pt>
                <c:pt idx="4">
                  <c:v>9</c:v>
                </c:pt>
                <c:pt idx="5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8</c:v>
                </c:pt>
                <c:pt idx="3">
                  <c:v>8</c:v>
                </c:pt>
                <c:pt idx="4">
                  <c:v>3</c:v>
                </c:pt>
                <c:pt idx="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1820160"/>
        <c:axId val="151821696"/>
      </c:barChart>
      <c:catAx>
        <c:axId val="1518201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821696"/>
        <c:crosses val="autoZero"/>
        <c:auto val="1"/>
        <c:lblAlgn val="ctr"/>
        <c:lblOffset val="100"/>
        <c:noMultiLvlLbl val="0"/>
      </c:catAx>
      <c:valAx>
        <c:axId val="1518216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8201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0.23</c:v>
                </c:pt>
                <c:pt idx="1">
                  <c:v>0.13</c:v>
                </c:pt>
                <c:pt idx="3">
                  <c:v>0.11</c:v>
                </c:pt>
                <c:pt idx="4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1866368"/>
        <c:axId val="151876352"/>
      </c:barChart>
      <c:catAx>
        <c:axId val="151866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876352"/>
        <c:crosses val="autoZero"/>
        <c:auto val="1"/>
        <c:lblAlgn val="ctr"/>
        <c:lblOffset val="100"/>
        <c:noMultiLvlLbl val="0"/>
      </c:catAx>
      <c:valAx>
        <c:axId val="15187635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86636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63.207974626189397</c:v>
                </c:pt>
                <c:pt idx="2">
                  <c:v>12.351543942992874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0</c:v>
                </c:pt>
                <c:pt idx="1">
                  <c:v>36.792025373810603</c:v>
                </c:pt>
                <c:pt idx="2">
                  <c:v>87.648456057007124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1894272"/>
        <c:axId val="151896064"/>
      </c:barChart>
      <c:catAx>
        <c:axId val="1518942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896064"/>
        <c:crosses val="autoZero"/>
        <c:auto val="1"/>
        <c:lblAlgn val="ctr"/>
        <c:lblOffset val="100"/>
        <c:noMultiLvlLbl val="0"/>
      </c:catAx>
      <c:valAx>
        <c:axId val="15189606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8942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200</c:v>
                </c:pt>
                <c:pt idx="1">
                  <c:v>239</c:v>
                </c:pt>
                <c:pt idx="2">
                  <c:v>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243</c:v>
                </c:pt>
                <c:pt idx="1">
                  <c:v>230</c:v>
                </c:pt>
                <c:pt idx="2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934848"/>
        <c:axId val="151936384"/>
      </c:barChart>
      <c:catAx>
        <c:axId val="151934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936384"/>
        <c:crosses val="autoZero"/>
        <c:auto val="1"/>
        <c:lblAlgn val="ctr"/>
        <c:lblOffset val="100"/>
        <c:noMultiLvlLbl val="0"/>
      </c:catAx>
      <c:valAx>
        <c:axId val="151936384"/>
        <c:scaling>
          <c:orientation val="minMax"/>
          <c:max val="6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1934848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332</c:v>
                </c:pt>
                <c:pt idx="1">
                  <c:v>420</c:v>
                </c:pt>
                <c:pt idx="2">
                  <c:v>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481</c:v>
                </c:pt>
                <c:pt idx="1">
                  <c:v>473</c:v>
                </c:pt>
                <c:pt idx="2">
                  <c:v>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2032768"/>
        <c:axId val="152034304"/>
      </c:barChart>
      <c:catAx>
        <c:axId val="15203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034304"/>
        <c:crosses val="autoZero"/>
        <c:auto val="1"/>
        <c:lblAlgn val="ctr"/>
        <c:lblOffset val="100"/>
        <c:noMultiLvlLbl val="0"/>
      </c:catAx>
      <c:valAx>
        <c:axId val="152034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203276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24.992385013706976</c:v>
                </c:pt>
                <c:pt idx="1">
                  <c:v>28.564702717245087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27.794699969540055</c:v>
                </c:pt>
                <c:pt idx="1">
                  <c:v>28.369652945924134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19.189765458422176</c:v>
                </c:pt>
                <c:pt idx="1">
                  <c:v>20.372612321764862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16.235150776728602</c:v>
                </c:pt>
                <c:pt idx="1">
                  <c:v>17.191283292978206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6.8839476088943048</c:v>
                </c:pt>
                <c:pt idx="1">
                  <c:v>4.2440139897767013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4.9040511727078888</c:v>
                </c:pt>
                <c:pt idx="1">
                  <c:v>1.2577347323110035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3415680"/>
        <c:axId val="153417216"/>
      </c:barChart>
      <c:catAx>
        <c:axId val="1534156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417216"/>
        <c:crosses val="autoZero"/>
        <c:auto val="1"/>
        <c:lblAlgn val="ctr"/>
        <c:lblOffset val="100"/>
        <c:noMultiLvlLbl val="0"/>
      </c:catAx>
      <c:valAx>
        <c:axId val="15341721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41568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51.42</c:v>
                </c:pt>
                <c:pt idx="1">
                  <c:v>43.33</c:v>
                </c:pt>
                <c:pt idx="2">
                  <c:v>4.9000000000000004</c:v>
                </c:pt>
                <c:pt idx="3">
                  <c:v>0.28999999999999998</c:v>
                </c:pt>
                <c:pt idx="4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55.04</c:v>
                </c:pt>
                <c:pt idx="1">
                  <c:v>38.46</c:v>
                </c:pt>
                <c:pt idx="2">
                  <c:v>5.91</c:v>
                </c:pt>
                <c:pt idx="3">
                  <c:v>0.48</c:v>
                </c:pt>
                <c:pt idx="4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3523712"/>
        <c:axId val="153525248"/>
      </c:barChart>
      <c:catAx>
        <c:axId val="15352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525248"/>
        <c:crosses val="autoZero"/>
        <c:auto val="1"/>
        <c:lblAlgn val="ctr"/>
        <c:lblOffset val="100"/>
        <c:noMultiLvlLbl val="0"/>
      </c:catAx>
      <c:valAx>
        <c:axId val="1535252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52371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53609</c:v>
                </c:pt>
                <c:pt idx="1">
                  <c:v>59685</c:v>
                </c:pt>
                <c:pt idx="2">
                  <c:v>68023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533824"/>
        <c:axId val="153543808"/>
      </c:barChart>
      <c:catAx>
        <c:axId val="15353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543808"/>
        <c:crosses val="autoZero"/>
        <c:auto val="1"/>
        <c:lblAlgn val="ctr"/>
        <c:lblOffset val="100"/>
        <c:noMultiLvlLbl val="0"/>
      </c:catAx>
      <c:valAx>
        <c:axId val="153543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533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8215</c:v>
                </c:pt>
                <c:pt idx="1">
                  <c:v>8678</c:v>
                </c:pt>
                <c:pt idx="2">
                  <c:v>9056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8291</c:v>
                </c:pt>
                <c:pt idx="1">
                  <c:v>8655</c:v>
                </c:pt>
                <c:pt idx="2">
                  <c:v>8884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627264"/>
        <c:axId val="153645440"/>
      </c:barChart>
      <c:catAx>
        <c:axId val="15362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645440"/>
        <c:crosses val="autoZero"/>
        <c:auto val="1"/>
        <c:lblAlgn val="ctr"/>
        <c:lblOffset val="100"/>
        <c:noMultiLvlLbl val="0"/>
      </c:catAx>
      <c:valAx>
        <c:axId val="153645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627264"/>
        <c:crosses val="autoZero"/>
        <c:crossBetween val="between"/>
        <c:majorUnit val="20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60.8</c:v>
                </c:pt>
                <c:pt idx="2">
                  <c:v>10.7</c:v>
                </c:pt>
                <c:pt idx="3">
                  <c:v>28.5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18</c:v>
                </c:pt>
                <c:pt idx="1">
                  <c:v>54.2</c:v>
                </c:pt>
                <c:pt idx="2">
                  <c:v>27.8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93.490813648293951</c:v>
                </c:pt>
                <c:pt idx="1">
                  <c:v>97.955890263582575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6.5091863517060364</c:v>
                </c:pt>
                <c:pt idx="1">
                  <c:v>2.0441097364174285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3827584"/>
        <c:axId val="153841664"/>
      </c:barChart>
      <c:catAx>
        <c:axId val="1538275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841664"/>
        <c:crosses val="autoZero"/>
        <c:auto val="1"/>
        <c:lblAlgn val="ctr"/>
        <c:lblOffset val="100"/>
        <c:noMultiLvlLbl val="0"/>
      </c:catAx>
      <c:valAx>
        <c:axId val="15384166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82758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48448"/>
        <c:axId val="153858432"/>
      </c:barChart>
      <c:catAx>
        <c:axId val="153848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58432"/>
        <c:crosses val="autoZero"/>
        <c:auto val="1"/>
        <c:lblAlgn val="ctr"/>
        <c:lblOffset val="100"/>
        <c:noMultiLvlLbl val="0"/>
      </c:catAx>
      <c:valAx>
        <c:axId val="153858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48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5.6</c:v>
                </c:pt>
                <c:pt idx="1">
                  <c:v>5.7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71104"/>
        <c:axId val="153872640"/>
      </c:barChart>
      <c:catAx>
        <c:axId val="15387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872640"/>
        <c:crosses val="autoZero"/>
        <c:auto val="1"/>
        <c:lblAlgn val="ctr"/>
        <c:lblOffset val="100"/>
        <c:noMultiLvlLbl val="0"/>
      </c:catAx>
      <c:valAx>
        <c:axId val="153872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87110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4.18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4.3499999999999996</c:v>
                </c:pt>
                <c:pt idx="2">
                  <c:v>13.39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3899008"/>
        <c:axId val="153900544"/>
      </c:barChart>
      <c:catAx>
        <c:axId val="15389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900544"/>
        <c:crosses val="autoZero"/>
        <c:auto val="1"/>
        <c:lblAlgn val="ctr"/>
        <c:lblOffset val="100"/>
        <c:noMultiLvlLbl val="0"/>
      </c:catAx>
      <c:valAx>
        <c:axId val="153900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389900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1574</c:v>
                </c:pt>
                <c:pt idx="1">
                  <c:v>1923</c:v>
                </c:pt>
                <c:pt idx="2">
                  <c:v>4232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960</c:v>
                </c:pt>
                <c:pt idx="1">
                  <c:v>1923</c:v>
                </c:pt>
                <c:pt idx="2">
                  <c:v>4723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918848"/>
        <c:axId val="153932928"/>
      </c:barChart>
      <c:catAx>
        <c:axId val="153918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32928"/>
        <c:crosses val="autoZero"/>
        <c:auto val="1"/>
        <c:lblAlgn val="ctr"/>
        <c:lblOffset val="100"/>
        <c:noMultiLvlLbl val="0"/>
      </c:catAx>
      <c:valAx>
        <c:axId val="1539329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39188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3850</c:v>
                </c:pt>
                <c:pt idx="1">
                  <c:v>3312</c:v>
                </c:pt>
                <c:pt idx="2">
                  <c:v>9680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1367</c:v>
                </c:pt>
                <c:pt idx="1">
                  <c:v>2473</c:v>
                </c:pt>
                <c:pt idx="2">
                  <c:v>7800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959424"/>
        <c:axId val="153961216"/>
      </c:barChart>
      <c:catAx>
        <c:axId val="153959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61216"/>
        <c:crosses val="autoZero"/>
        <c:auto val="1"/>
        <c:lblAlgn val="ctr"/>
        <c:lblOffset val="100"/>
        <c:noMultiLvlLbl val="0"/>
      </c:catAx>
      <c:valAx>
        <c:axId val="1539612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3959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2.4</c:v>
                </c:pt>
                <c:pt idx="1">
                  <c:v>1.7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1.4</c:v>
                </c:pt>
                <c:pt idx="1">
                  <c:v>1.3</c:v>
                </c:pt>
                <c:pt idx="2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3979520"/>
        <c:axId val="154005888"/>
      </c:barChart>
      <c:catAx>
        <c:axId val="153979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05888"/>
        <c:crosses val="autoZero"/>
        <c:auto val="1"/>
        <c:lblAlgn val="ctr"/>
        <c:lblOffset val="100"/>
        <c:noMultiLvlLbl val="0"/>
      </c:catAx>
      <c:valAx>
        <c:axId val="1540058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39795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30.1</c:v>
                </c:pt>
                <c:pt idx="1">
                  <c:v>32</c:v>
                </c:pt>
                <c:pt idx="2">
                  <c:v>32.4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31.9</c:v>
                </c:pt>
                <c:pt idx="1">
                  <c:v>33.5</c:v>
                </c:pt>
                <c:pt idx="2">
                  <c:v>33.9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4016000"/>
        <c:axId val="154030080"/>
      </c:barChart>
      <c:catAx>
        <c:axId val="15401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030080"/>
        <c:crosses val="autoZero"/>
        <c:auto val="1"/>
        <c:lblAlgn val="ctr"/>
        <c:lblOffset val="100"/>
        <c:noMultiLvlLbl val="0"/>
      </c:catAx>
      <c:valAx>
        <c:axId val="154030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0160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2040.93</c:v>
                </c:pt>
                <c:pt idx="1">
                  <c:v>4720.01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142592"/>
        <c:axId val="154144128"/>
      </c:barChart>
      <c:catAx>
        <c:axId val="154142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144128"/>
        <c:crosses val="autoZero"/>
        <c:auto val="1"/>
        <c:lblAlgn val="ctr"/>
        <c:lblOffset val="100"/>
        <c:noMultiLvlLbl val="0"/>
      </c:catAx>
      <c:valAx>
        <c:axId val="154144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142592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102</c:v>
                </c:pt>
                <c:pt idx="1">
                  <c:v>94</c:v>
                </c:pt>
                <c:pt idx="2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81</c:v>
                </c:pt>
                <c:pt idx="1">
                  <c:v>72</c:v>
                </c:pt>
                <c:pt idx="2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191360"/>
        <c:axId val="154192896"/>
      </c:barChart>
      <c:catAx>
        <c:axId val="15419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192896"/>
        <c:crosses val="autoZero"/>
        <c:auto val="1"/>
        <c:lblAlgn val="ctr"/>
        <c:lblOffset val="100"/>
        <c:noMultiLvlLbl val="0"/>
      </c:catAx>
      <c:valAx>
        <c:axId val="154192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19136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694-4925-A53B-33348FF9E8CA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2694-4925-A53B-33348FF9E8C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16.5</c:v>
                </c:pt>
                <c:pt idx="1">
                  <c:v>20.3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2694-4925-A53B-33348FF9E8C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2694-4925-A53B-33348FF9E8C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56</c:v>
                </c:pt>
                <c:pt idx="1">
                  <c:v>51.5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2694-4925-A53B-33348FF9E8C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27.5</c:v>
                </c:pt>
                <c:pt idx="1">
                  <c:v>28.1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2637184"/>
        <c:axId val="193064960"/>
      </c:barChart>
      <c:catAx>
        <c:axId val="192637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064960"/>
        <c:crosses val="autoZero"/>
        <c:auto val="1"/>
        <c:lblAlgn val="ctr"/>
        <c:lblOffset val="100"/>
        <c:noMultiLvlLbl val="0"/>
      </c:catAx>
      <c:valAx>
        <c:axId val="1930649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63718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792</c:v>
                </c:pt>
                <c:pt idx="1">
                  <c:v>955</c:v>
                </c:pt>
                <c:pt idx="2">
                  <c:v>1245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655</c:v>
                </c:pt>
                <c:pt idx="1">
                  <c:v>880</c:v>
                </c:pt>
                <c:pt idx="2">
                  <c:v>1137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574848"/>
        <c:axId val="154576384"/>
      </c:barChart>
      <c:catAx>
        <c:axId val="154574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76384"/>
        <c:crosses val="autoZero"/>
        <c:auto val="1"/>
        <c:lblAlgn val="ctr"/>
        <c:lblOffset val="100"/>
        <c:noMultiLvlLbl val="0"/>
      </c:catAx>
      <c:valAx>
        <c:axId val="154576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748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154</c:v>
                </c:pt>
                <c:pt idx="1">
                  <c:v>241</c:v>
                </c:pt>
                <c:pt idx="2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50</c:v>
                </c:pt>
                <c:pt idx="1">
                  <c:v>74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717568"/>
        <c:axId val="154760320"/>
      </c:barChart>
      <c:catAx>
        <c:axId val="15471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60320"/>
        <c:crosses val="autoZero"/>
        <c:auto val="1"/>
        <c:lblAlgn val="ctr"/>
        <c:lblOffset val="100"/>
        <c:noMultiLvlLbl val="0"/>
      </c:catAx>
      <c:valAx>
        <c:axId val="154760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175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2558</c:v>
                </c:pt>
                <c:pt idx="1">
                  <c:v>2239</c:v>
                </c:pt>
                <c:pt idx="2">
                  <c:v>2089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1856</c:v>
                </c:pt>
                <c:pt idx="1">
                  <c:v>1557</c:v>
                </c:pt>
                <c:pt idx="2">
                  <c:v>1446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872832"/>
        <c:axId val="154878720"/>
      </c:barChart>
      <c:catAx>
        <c:axId val="15487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878720"/>
        <c:crosses val="autoZero"/>
        <c:auto val="1"/>
        <c:lblAlgn val="ctr"/>
        <c:lblOffset val="100"/>
        <c:noMultiLvlLbl val="0"/>
      </c:catAx>
      <c:valAx>
        <c:axId val="154878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87283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18</c:v>
                </c:pt>
                <c:pt idx="1">
                  <c:v>54.2</c:v>
                </c:pt>
                <c:pt idx="2">
                  <c:v>27.8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233-4DBD-82A7-5FAE7A8CEC21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2233-4DBD-82A7-5FAE7A8CEC2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16.5</c:v>
                </c:pt>
                <c:pt idx="1">
                  <c:v>20.3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2233-4DBD-82A7-5FAE7A8CEC21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2233-4DBD-82A7-5FAE7A8CEC2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56</c:v>
                </c:pt>
                <c:pt idx="1">
                  <c:v>51.5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2233-4DBD-82A7-5FAE7A8CEC21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2233-4DBD-82A7-5FAE7A8CEC2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27.5</c:v>
                </c:pt>
                <c:pt idx="1">
                  <c:v>28.1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4984448"/>
        <c:axId val="154985984"/>
      </c:barChart>
      <c:catAx>
        <c:axId val="154984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4985984"/>
        <c:crosses val="autoZero"/>
        <c:auto val="1"/>
        <c:lblAlgn val="ctr"/>
        <c:lblOffset val="100"/>
        <c:noMultiLvlLbl val="0"/>
      </c:catAx>
      <c:valAx>
        <c:axId val="1549859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98444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4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5114880"/>
        <c:axId val="155137152"/>
      </c:barChart>
      <c:catAx>
        <c:axId val="155114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5137152"/>
        <c:crosses val="autoZero"/>
        <c:auto val="1"/>
        <c:lblAlgn val="ctr"/>
        <c:lblOffset val="100"/>
        <c:noMultiLvlLbl val="0"/>
      </c:catAx>
      <c:valAx>
        <c:axId val="155137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51148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340800"/>
        <c:axId val="155342336"/>
      </c:barChart>
      <c:catAx>
        <c:axId val="155340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5342336"/>
        <c:crosses val="autoZero"/>
        <c:auto val="1"/>
        <c:lblAlgn val="ctr"/>
        <c:lblOffset val="100"/>
        <c:noMultiLvlLbl val="0"/>
      </c:catAx>
      <c:valAx>
        <c:axId val="155342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53408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356544"/>
        <c:axId val="155378816"/>
      </c:barChart>
      <c:catAx>
        <c:axId val="155356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5378816"/>
        <c:crosses val="autoZero"/>
        <c:auto val="1"/>
        <c:lblAlgn val="ctr"/>
        <c:lblOffset val="100"/>
        <c:noMultiLvlLbl val="0"/>
      </c:catAx>
      <c:valAx>
        <c:axId val="155378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53565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413504"/>
        <c:axId val="155419392"/>
      </c:barChart>
      <c:catAx>
        <c:axId val="155413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5419392"/>
        <c:crosses val="autoZero"/>
        <c:auto val="1"/>
        <c:lblAlgn val="ctr"/>
        <c:lblOffset val="100"/>
        <c:noMultiLvlLbl val="0"/>
      </c:catAx>
      <c:valAx>
        <c:axId val="155419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13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583232"/>
        <c:axId val="155584768"/>
      </c:barChart>
      <c:catAx>
        <c:axId val="155583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84768"/>
        <c:crosses val="autoZero"/>
        <c:auto val="1"/>
        <c:lblAlgn val="ctr"/>
        <c:lblOffset val="100"/>
        <c:noMultiLvlLbl val="0"/>
      </c:catAx>
      <c:valAx>
        <c:axId val="155584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83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21.5</c:v>
                </c:pt>
                <c:pt idx="1">
                  <c:v>21</c:v>
                </c:pt>
                <c:pt idx="2">
                  <c:v>19.5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76.8</c:v>
                </c:pt>
                <c:pt idx="1">
                  <c:v>21.1</c:v>
                </c:pt>
                <c:pt idx="2">
                  <c:v>21.2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1.7</c:v>
                </c:pt>
                <c:pt idx="1">
                  <c:v>57.9</c:v>
                </c:pt>
                <c:pt idx="2">
                  <c:v>59.3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94240896"/>
        <c:axId val="194242816"/>
      </c:barChart>
      <c:catAx>
        <c:axId val="19424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4242816"/>
        <c:crosses val="autoZero"/>
        <c:auto val="1"/>
        <c:lblAlgn val="ctr"/>
        <c:lblOffset val="100"/>
        <c:noMultiLvlLbl val="0"/>
      </c:catAx>
      <c:valAx>
        <c:axId val="1942428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9424089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611904"/>
        <c:axId val="155613440"/>
      </c:barChart>
      <c:catAx>
        <c:axId val="1556119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13440"/>
        <c:crosses val="autoZero"/>
        <c:auto val="1"/>
        <c:lblAlgn val="ctr"/>
        <c:lblOffset val="100"/>
        <c:noMultiLvlLbl val="0"/>
      </c:catAx>
      <c:valAx>
        <c:axId val="1556134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119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668480"/>
        <c:axId val="155670016"/>
      </c:barChart>
      <c:catAx>
        <c:axId val="1556684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70016"/>
        <c:crosses val="autoZero"/>
        <c:auto val="1"/>
        <c:lblAlgn val="ctr"/>
        <c:lblOffset val="100"/>
        <c:noMultiLvlLbl val="0"/>
      </c:catAx>
      <c:valAx>
        <c:axId val="1556700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684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678208"/>
        <c:axId val="155679744"/>
      </c:barChart>
      <c:catAx>
        <c:axId val="15567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79744"/>
        <c:crosses val="autoZero"/>
        <c:auto val="1"/>
        <c:lblAlgn val="ctr"/>
        <c:lblOffset val="100"/>
        <c:noMultiLvlLbl val="0"/>
      </c:catAx>
      <c:valAx>
        <c:axId val="155679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78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17.583979328165373</c:v>
                </c:pt>
                <c:pt idx="1">
                  <c:v>62.25913621262459</c:v>
                </c:pt>
                <c:pt idx="2">
                  <c:v>20.15688445921004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5838336"/>
        <c:axId val="155839872"/>
      </c:barChart>
      <c:catAx>
        <c:axId val="15583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839872"/>
        <c:crosses val="autoZero"/>
        <c:auto val="1"/>
        <c:lblAlgn val="ctr"/>
        <c:lblOffset val="100"/>
        <c:noMultiLvlLbl val="0"/>
      </c:catAx>
      <c:valAx>
        <c:axId val="155839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58383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5866624"/>
        <c:axId val="155868160"/>
      </c:barChart>
      <c:catAx>
        <c:axId val="155866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868160"/>
        <c:crosses val="autoZero"/>
        <c:auto val="1"/>
        <c:lblAlgn val="ctr"/>
        <c:lblOffset val="100"/>
        <c:noMultiLvlLbl val="0"/>
      </c:catAx>
      <c:valAx>
        <c:axId val="155868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5866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89.2</c:v>
                </c:pt>
                <c:pt idx="1">
                  <c:v>111.9</c:v>
                </c:pt>
                <c:pt idx="2">
                  <c:v>109.9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86.8</c:v>
                </c:pt>
                <c:pt idx="1">
                  <c:v>104.3</c:v>
                </c:pt>
                <c:pt idx="2">
                  <c:v>105.7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907200"/>
        <c:axId val="155908736"/>
      </c:barChart>
      <c:catAx>
        <c:axId val="155907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908736"/>
        <c:crosses val="autoZero"/>
        <c:auto val="1"/>
        <c:lblAlgn val="ctr"/>
        <c:lblOffset val="100"/>
        <c:noMultiLvlLbl val="0"/>
      </c:catAx>
      <c:valAx>
        <c:axId val="1559087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90720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706</c:v>
                </c:pt>
                <c:pt idx="1">
                  <c:v>624</c:v>
                </c:pt>
                <c:pt idx="2">
                  <c:v>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929600"/>
        <c:axId val="155935488"/>
      </c:barChart>
      <c:catAx>
        <c:axId val="15592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935488"/>
        <c:crosses val="autoZero"/>
        <c:auto val="1"/>
        <c:lblAlgn val="ctr"/>
        <c:lblOffset val="100"/>
        <c:noMultiLvlLbl val="0"/>
      </c:catAx>
      <c:valAx>
        <c:axId val="155935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9296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41</c:v>
                </c:pt>
                <c:pt idx="1">
                  <c:v>28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48</c:v>
                </c:pt>
                <c:pt idx="1">
                  <c:v>43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313856"/>
        <c:axId val="156319744"/>
      </c:barChart>
      <c:catAx>
        <c:axId val="15631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319744"/>
        <c:crosses val="autoZero"/>
        <c:auto val="1"/>
        <c:lblAlgn val="ctr"/>
        <c:lblOffset val="100"/>
        <c:noMultiLvlLbl val="0"/>
      </c:catAx>
      <c:valAx>
        <c:axId val="156319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3138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209</c:v>
                </c:pt>
                <c:pt idx="1">
                  <c:v>182</c:v>
                </c:pt>
                <c:pt idx="2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237</c:v>
                </c:pt>
                <c:pt idx="1">
                  <c:v>288</c:v>
                </c:pt>
                <c:pt idx="2">
                  <c:v>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350336"/>
        <c:axId val="156351872"/>
      </c:barChart>
      <c:catAx>
        <c:axId val="15635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351872"/>
        <c:crosses val="autoZero"/>
        <c:auto val="1"/>
        <c:lblAlgn val="ctr"/>
        <c:lblOffset val="100"/>
        <c:noMultiLvlLbl val="0"/>
      </c:catAx>
      <c:valAx>
        <c:axId val="156351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3503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4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712320"/>
        <c:axId val="150713856"/>
      </c:barChart>
      <c:catAx>
        <c:axId val="150712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713856"/>
        <c:crosses val="autoZero"/>
        <c:auto val="1"/>
        <c:lblAlgn val="ctr"/>
        <c:lblOffset val="100"/>
        <c:noMultiLvlLbl val="0"/>
      </c:catAx>
      <c:valAx>
        <c:axId val="150713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712320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2.4677002583979326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2.3901808785529712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2.4252491694352161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2.3901808785529712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2.5618309339239573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3.1063122923588042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3.4071613141380581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3.69139904023625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3.8445921004060537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3.7283130306386121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3.6046511627906979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3.5086747877445554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3.3831672203765226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3.6932447397563677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3.0933923957179772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1.9748984865263934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1.4193429309708379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0.92838685861941672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6512256"/>
        <c:axId val="156513792"/>
      </c:barChart>
      <c:catAx>
        <c:axId val="15651225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6513792"/>
        <c:crosses val="autoZero"/>
        <c:auto val="1"/>
        <c:lblAlgn val="ctr"/>
        <c:lblOffset val="100"/>
        <c:noMultiLvlLbl val="0"/>
      </c:catAx>
      <c:valAx>
        <c:axId val="15651379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65122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2.4381690660760427</c:v>
                </c:pt>
                <c:pt idx="1">
                  <c:v>2.5249169435215948</c:v>
                </c:pt>
                <c:pt idx="2">
                  <c:v>2.4769287559985234</c:v>
                </c:pt>
                <c:pt idx="3">
                  <c:v>2.5710594315245481</c:v>
                </c:pt>
                <c:pt idx="4">
                  <c:v>2.6596530084902179</c:v>
                </c:pt>
                <c:pt idx="5">
                  <c:v>3.1081579918789219</c:v>
                </c:pt>
                <c:pt idx="6">
                  <c:v>3.2687338501291991</c:v>
                </c:pt>
                <c:pt idx="7">
                  <c:v>3.6784791435954229</c:v>
                </c:pt>
                <c:pt idx="8">
                  <c:v>3.7301587301587302</c:v>
                </c:pt>
                <c:pt idx="9">
                  <c:v>3.6618678479143596</c:v>
                </c:pt>
                <c:pt idx="10">
                  <c:v>3.1801402731635289</c:v>
                </c:pt>
                <c:pt idx="11">
                  <c:v>3.0564784053156147</c:v>
                </c:pt>
                <c:pt idx="12">
                  <c:v>2.9789590254706533</c:v>
                </c:pt>
                <c:pt idx="13">
                  <c:v>3.0860095976375046</c:v>
                </c:pt>
                <c:pt idx="14">
                  <c:v>2.6467331118493909</c:v>
                </c:pt>
                <c:pt idx="15">
                  <c:v>1.5005537098560353</c:v>
                </c:pt>
                <c:pt idx="16">
                  <c:v>1.138796603912883</c:v>
                </c:pt>
                <c:pt idx="17">
                  <c:v>0.67552602436323361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6533504"/>
        <c:axId val="156535040"/>
      </c:barChart>
      <c:catAx>
        <c:axId val="15653350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6535040"/>
        <c:crosses val="autoZero"/>
        <c:auto val="1"/>
        <c:lblAlgn val="ctr"/>
        <c:lblOffset val="100"/>
        <c:noMultiLvlLbl val="0"/>
      </c:catAx>
      <c:valAx>
        <c:axId val="15653504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335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0.17483245223327643</c:v>
                </c:pt>
                <c:pt idx="1">
                  <c:v>0.21649903026476025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0.38296632393955793</c:v>
                </c:pt>
                <c:pt idx="1">
                  <c:v>0.15786387623472103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A4A-48A4-B314-4F25B938D53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A4A-48A4-B314-4F25B938D53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A4A-48A4-B314-4F25B938D53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EA4A-48A4-B314-4F25B938D53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3.6881322066353075</c:v>
                </c:pt>
                <c:pt idx="1">
                  <c:v>0.81638175995670026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EA4A-48A4-B314-4F25B938D53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EA4A-48A4-B314-4F25B938D53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13.740998210048701</c:v>
                </c:pt>
                <c:pt idx="1">
                  <c:v>9.5259573316494528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EA4A-48A4-B314-4F25B938D53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EA4A-48A4-B314-4F25B938D53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53.365524705490571</c:v>
                </c:pt>
                <c:pt idx="1">
                  <c:v>60.890352261963834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EA4A-48A4-B314-4F25B938D53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EA4A-48A4-B314-4F25B938D53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7.8091828664196807</c:v>
                </c:pt>
                <c:pt idx="1">
                  <c:v>8.9441161878129094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EA4A-48A4-B314-4F25B938D53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EA4A-48A4-B314-4F25B938D53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20.838363235232901</c:v>
                </c:pt>
                <c:pt idx="1">
                  <c:v>19.44882955211763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6607232"/>
        <c:axId val="156608768"/>
      </c:barChart>
      <c:catAx>
        <c:axId val="156607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608768"/>
        <c:crosses val="autoZero"/>
        <c:auto val="1"/>
        <c:lblAlgn val="ctr"/>
        <c:lblOffset val="100"/>
        <c:noMultiLvlLbl val="0"/>
      </c:catAx>
      <c:valAx>
        <c:axId val="1566087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60723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D7C-435E-AB64-71094890FB79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D7C-435E-AB64-71094890FB7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22.374391208425259</c:v>
                </c:pt>
                <c:pt idx="1">
                  <c:v>19.106039420865095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D7C-435E-AB64-71094890FB7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CD7C-435E-AB64-71094890FB7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21.104774591016941</c:v>
                </c:pt>
                <c:pt idx="1">
                  <c:v>22.254296152631817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CD7C-435E-AB64-71094890FB79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CD7C-435E-AB64-71094890FB7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56.300212296549148</c:v>
                </c:pt>
                <c:pt idx="1">
                  <c:v>58.350999052816746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0.22062190400865836</c:v>
                </c:pt>
                <c:pt idx="1">
                  <c:v>0.28866537368634704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6784128"/>
        <c:axId val="156785664"/>
      </c:barChart>
      <c:catAx>
        <c:axId val="156784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785664"/>
        <c:crosses val="autoZero"/>
        <c:auto val="1"/>
        <c:lblAlgn val="ctr"/>
        <c:lblOffset val="100"/>
        <c:noMultiLvlLbl val="0"/>
      </c:catAx>
      <c:valAx>
        <c:axId val="1567856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7841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4</c:v>
                </c:pt>
                <c:pt idx="4">
                  <c:v>9</c:v>
                </c:pt>
                <c:pt idx="5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8</c:v>
                </c:pt>
                <c:pt idx="3">
                  <c:v>8</c:v>
                </c:pt>
                <c:pt idx="4">
                  <c:v>3</c:v>
                </c:pt>
                <c:pt idx="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6824704"/>
        <c:axId val="156826240"/>
      </c:barChart>
      <c:catAx>
        <c:axId val="1568247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826240"/>
        <c:crosses val="autoZero"/>
        <c:auto val="1"/>
        <c:lblAlgn val="ctr"/>
        <c:lblOffset val="100"/>
        <c:noMultiLvlLbl val="0"/>
      </c:catAx>
      <c:valAx>
        <c:axId val="1568262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8247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0.23</c:v>
                </c:pt>
                <c:pt idx="1">
                  <c:v>0.13</c:v>
                </c:pt>
                <c:pt idx="3">
                  <c:v>0.11</c:v>
                </c:pt>
                <c:pt idx="4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6854528"/>
        <c:axId val="156864512"/>
      </c:barChart>
      <c:catAx>
        <c:axId val="156854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864512"/>
        <c:crosses val="autoZero"/>
        <c:auto val="1"/>
        <c:lblAlgn val="ctr"/>
        <c:lblOffset val="100"/>
        <c:noMultiLvlLbl val="0"/>
      </c:catAx>
      <c:valAx>
        <c:axId val="156864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8545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63.207974626189397</c:v>
                </c:pt>
                <c:pt idx="2">
                  <c:v>12.351543942992874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36.792025373810603</c:v>
                </c:pt>
                <c:pt idx="2">
                  <c:v>87.648456057007124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6907008"/>
        <c:axId val="156908544"/>
      </c:barChart>
      <c:catAx>
        <c:axId val="1569070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908544"/>
        <c:crosses val="autoZero"/>
        <c:auto val="1"/>
        <c:lblAlgn val="ctr"/>
        <c:lblOffset val="100"/>
        <c:noMultiLvlLbl val="0"/>
      </c:catAx>
      <c:valAx>
        <c:axId val="1569085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9070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2.8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937600"/>
        <c:axId val="156951680"/>
      </c:barChart>
      <c:catAx>
        <c:axId val="15693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951680"/>
        <c:crosses val="autoZero"/>
        <c:auto val="1"/>
        <c:lblAlgn val="ctr"/>
        <c:lblOffset val="100"/>
        <c:noMultiLvlLbl val="0"/>
      </c:catAx>
      <c:valAx>
        <c:axId val="156951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9376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200</c:v>
                </c:pt>
                <c:pt idx="1">
                  <c:v>239</c:v>
                </c:pt>
                <c:pt idx="2">
                  <c:v>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243</c:v>
                </c:pt>
                <c:pt idx="1">
                  <c:v>230</c:v>
                </c:pt>
                <c:pt idx="2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047424"/>
        <c:axId val="157057408"/>
      </c:barChart>
      <c:catAx>
        <c:axId val="15704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057408"/>
        <c:crosses val="autoZero"/>
        <c:auto val="1"/>
        <c:lblAlgn val="ctr"/>
        <c:lblOffset val="100"/>
        <c:noMultiLvlLbl val="0"/>
      </c:catAx>
      <c:valAx>
        <c:axId val="157057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70474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332</c:v>
                </c:pt>
                <c:pt idx="1">
                  <c:v>420</c:v>
                </c:pt>
                <c:pt idx="2">
                  <c:v>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481</c:v>
                </c:pt>
                <c:pt idx="1">
                  <c:v>473</c:v>
                </c:pt>
                <c:pt idx="2">
                  <c:v>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092096"/>
        <c:axId val="157102080"/>
      </c:barChart>
      <c:catAx>
        <c:axId val="15709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102080"/>
        <c:crosses val="autoZero"/>
        <c:auto val="1"/>
        <c:lblAlgn val="ctr"/>
        <c:lblOffset val="100"/>
        <c:noMultiLvlLbl val="0"/>
      </c:catAx>
      <c:valAx>
        <c:axId val="157102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70920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724992"/>
        <c:axId val="150726528"/>
      </c:barChart>
      <c:catAx>
        <c:axId val="150724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726528"/>
        <c:crosses val="autoZero"/>
        <c:auto val="1"/>
        <c:lblAlgn val="ctr"/>
        <c:lblOffset val="100"/>
        <c:noMultiLvlLbl val="0"/>
      </c:catAx>
      <c:valAx>
        <c:axId val="150726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7249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24.992385013706976</c:v>
                </c:pt>
                <c:pt idx="1">
                  <c:v>28.564702717245087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27.794699969540055</c:v>
                </c:pt>
                <c:pt idx="1">
                  <c:v>28.369652945924134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19.189765458422176</c:v>
                </c:pt>
                <c:pt idx="1">
                  <c:v>20.372612321764862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16.235150776728602</c:v>
                </c:pt>
                <c:pt idx="1">
                  <c:v>17.191283292978206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6.8839476088943048</c:v>
                </c:pt>
                <c:pt idx="1">
                  <c:v>4.2440139897767013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4.9040511727078888</c:v>
                </c:pt>
                <c:pt idx="1">
                  <c:v>1.2577347323110035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7163904"/>
        <c:axId val="157165440"/>
      </c:barChart>
      <c:catAx>
        <c:axId val="1571639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165440"/>
        <c:crosses val="autoZero"/>
        <c:auto val="1"/>
        <c:lblAlgn val="ctr"/>
        <c:lblOffset val="100"/>
        <c:noMultiLvlLbl val="0"/>
      </c:catAx>
      <c:valAx>
        <c:axId val="15716544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16390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51.42</c:v>
                </c:pt>
                <c:pt idx="1">
                  <c:v>43.33</c:v>
                </c:pt>
                <c:pt idx="2">
                  <c:v>4.9000000000000004</c:v>
                </c:pt>
                <c:pt idx="3">
                  <c:v>0.28999999999999998</c:v>
                </c:pt>
                <c:pt idx="4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55.04</c:v>
                </c:pt>
                <c:pt idx="1">
                  <c:v>38.46</c:v>
                </c:pt>
                <c:pt idx="2">
                  <c:v>5.91</c:v>
                </c:pt>
                <c:pt idx="3">
                  <c:v>0.48</c:v>
                </c:pt>
                <c:pt idx="4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7202304"/>
        <c:axId val="157203840"/>
      </c:barChart>
      <c:catAx>
        <c:axId val="1572023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203840"/>
        <c:crosses val="autoZero"/>
        <c:auto val="1"/>
        <c:lblAlgn val="ctr"/>
        <c:lblOffset val="100"/>
        <c:noMultiLvlLbl val="0"/>
      </c:catAx>
      <c:valAx>
        <c:axId val="1572038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20230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53609</c:v>
                </c:pt>
                <c:pt idx="1">
                  <c:v>59685</c:v>
                </c:pt>
                <c:pt idx="2">
                  <c:v>68023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310976"/>
        <c:axId val="157312512"/>
      </c:barChart>
      <c:catAx>
        <c:axId val="15731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312512"/>
        <c:crosses val="autoZero"/>
        <c:auto val="1"/>
        <c:lblAlgn val="ctr"/>
        <c:lblOffset val="100"/>
        <c:noMultiLvlLbl val="0"/>
      </c:catAx>
      <c:valAx>
        <c:axId val="157312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3109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8215</c:v>
                </c:pt>
                <c:pt idx="1">
                  <c:v>8678</c:v>
                </c:pt>
                <c:pt idx="2">
                  <c:v>9056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8291</c:v>
                </c:pt>
                <c:pt idx="1">
                  <c:v>8655</c:v>
                </c:pt>
                <c:pt idx="2">
                  <c:v>8884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342720"/>
        <c:axId val="157360896"/>
      </c:barChart>
      <c:catAx>
        <c:axId val="157342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360896"/>
        <c:crosses val="autoZero"/>
        <c:auto val="1"/>
        <c:lblAlgn val="ctr"/>
        <c:lblOffset val="100"/>
        <c:noMultiLvlLbl val="0"/>
      </c:catAx>
      <c:valAx>
        <c:axId val="157360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3427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60.8</c:v>
                </c:pt>
                <c:pt idx="2">
                  <c:v>10.7</c:v>
                </c:pt>
                <c:pt idx="3">
                  <c:v>28.5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93.490813648293951</c:v>
                </c:pt>
                <c:pt idx="1">
                  <c:v>97.955890263582575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6.5091863517060364</c:v>
                </c:pt>
                <c:pt idx="1">
                  <c:v>2.0441097364174285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7452160"/>
        <c:axId val="157453696"/>
      </c:barChart>
      <c:catAx>
        <c:axId val="1574521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453696"/>
        <c:crosses val="autoZero"/>
        <c:auto val="1"/>
        <c:lblAlgn val="ctr"/>
        <c:lblOffset val="100"/>
        <c:noMultiLvlLbl val="0"/>
      </c:catAx>
      <c:valAx>
        <c:axId val="15745369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45216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491200"/>
        <c:axId val="157492736"/>
      </c:barChart>
      <c:catAx>
        <c:axId val="157491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492736"/>
        <c:crosses val="autoZero"/>
        <c:auto val="1"/>
        <c:lblAlgn val="ctr"/>
        <c:lblOffset val="100"/>
        <c:noMultiLvlLbl val="0"/>
      </c:catAx>
      <c:valAx>
        <c:axId val="157492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491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509120"/>
        <c:axId val="157510656"/>
      </c:barChart>
      <c:catAx>
        <c:axId val="15750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510656"/>
        <c:crosses val="autoZero"/>
        <c:auto val="1"/>
        <c:lblAlgn val="ctr"/>
        <c:lblOffset val="100"/>
        <c:noMultiLvlLbl val="0"/>
      </c:catAx>
      <c:valAx>
        <c:axId val="157510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509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5.6</c:v>
                </c:pt>
                <c:pt idx="1">
                  <c:v>5.7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535232"/>
        <c:axId val="157549312"/>
      </c:barChart>
      <c:catAx>
        <c:axId val="15753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549312"/>
        <c:crosses val="autoZero"/>
        <c:auto val="1"/>
        <c:lblAlgn val="ctr"/>
        <c:lblOffset val="100"/>
        <c:noMultiLvlLbl val="0"/>
      </c:catAx>
      <c:valAx>
        <c:axId val="157549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535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4.18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4.3499999999999996</c:v>
                </c:pt>
                <c:pt idx="2">
                  <c:v>13.39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57587712"/>
        <c:axId val="157597696"/>
      </c:barChart>
      <c:catAx>
        <c:axId val="15758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597696"/>
        <c:crosses val="autoZero"/>
        <c:auto val="1"/>
        <c:lblAlgn val="ctr"/>
        <c:lblOffset val="100"/>
        <c:noMultiLvlLbl val="0"/>
      </c:catAx>
      <c:valAx>
        <c:axId val="157597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7587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810624"/>
        <c:axId val="150812160"/>
      </c:barChart>
      <c:catAx>
        <c:axId val="150810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812160"/>
        <c:crosses val="autoZero"/>
        <c:auto val="1"/>
        <c:lblAlgn val="ctr"/>
        <c:lblOffset val="100"/>
        <c:noMultiLvlLbl val="0"/>
      </c:catAx>
      <c:valAx>
        <c:axId val="150812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810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626752"/>
        <c:axId val="157628288"/>
      </c:barChart>
      <c:catAx>
        <c:axId val="15762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628288"/>
        <c:crosses val="autoZero"/>
        <c:auto val="1"/>
        <c:lblAlgn val="ctr"/>
        <c:lblOffset val="100"/>
        <c:noMultiLvlLbl val="0"/>
      </c:catAx>
      <c:valAx>
        <c:axId val="157628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626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21.5</c:v>
                </c:pt>
                <c:pt idx="1">
                  <c:v>21</c:v>
                </c:pt>
                <c:pt idx="2">
                  <c:v>19.5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76.8</c:v>
                </c:pt>
                <c:pt idx="1">
                  <c:v>21.1</c:v>
                </c:pt>
                <c:pt idx="2">
                  <c:v>21.2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1.7</c:v>
                </c:pt>
                <c:pt idx="1">
                  <c:v>57.9</c:v>
                </c:pt>
                <c:pt idx="2">
                  <c:v>59.3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7724672"/>
        <c:axId val="157726208"/>
      </c:barChart>
      <c:catAx>
        <c:axId val="15772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726208"/>
        <c:crosses val="autoZero"/>
        <c:auto val="1"/>
        <c:lblAlgn val="ctr"/>
        <c:lblOffset val="100"/>
        <c:noMultiLvlLbl val="0"/>
      </c:catAx>
      <c:valAx>
        <c:axId val="1577262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772467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1574</c:v>
                </c:pt>
                <c:pt idx="1">
                  <c:v>1923</c:v>
                </c:pt>
                <c:pt idx="2">
                  <c:v>4232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960</c:v>
                </c:pt>
                <c:pt idx="1">
                  <c:v>1923</c:v>
                </c:pt>
                <c:pt idx="2">
                  <c:v>4723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883776"/>
        <c:axId val="157889664"/>
      </c:barChart>
      <c:catAx>
        <c:axId val="157883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889664"/>
        <c:crosses val="autoZero"/>
        <c:auto val="1"/>
        <c:lblAlgn val="ctr"/>
        <c:lblOffset val="100"/>
        <c:noMultiLvlLbl val="0"/>
      </c:catAx>
      <c:valAx>
        <c:axId val="1578896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7883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3850</c:v>
                </c:pt>
                <c:pt idx="1">
                  <c:v>3312</c:v>
                </c:pt>
                <c:pt idx="2">
                  <c:v>9680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1367</c:v>
                </c:pt>
                <c:pt idx="1">
                  <c:v>2473</c:v>
                </c:pt>
                <c:pt idx="2">
                  <c:v>7800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928448"/>
        <c:axId val="157938432"/>
      </c:barChart>
      <c:catAx>
        <c:axId val="157928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938432"/>
        <c:crosses val="autoZero"/>
        <c:auto val="1"/>
        <c:lblAlgn val="ctr"/>
        <c:lblOffset val="100"/>
        <c:noMultiLvlLbl val="0"/>
      </c:catAx>
      <c:valAx>
        <c:axId val="1579384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79284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2.4</c:v>
                </c:pt>
                <c:pt idx="1">
                  <c:v>1.7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1.4</c:v>
                </c:pt>
                <c:pt idx="1">
                  <c:v>1.3</c:v>
                </c:pt>
                <c:pt idx="2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7964928"/>
        <c:axId val="157987200"/>
      </c:barChart>
      <c:catAx>
        <c:axId val="157964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987200"/>
        <c:crosses val="autoZero"/>
        <c:auto val="1"/>
        <c:lblAlgn val="ctr"/>
        <c:lblOffset val="100"/>
        <c:noMultiLvlLbl val="0"/>
      </c:catAx>
      <c:valAx>
        <c:axId val="1579872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7964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30.1</c:v>
                </c:pt>
                <c:pt idx="1">
                  <c:v>32</c:v>
                </c:pt>
                <c:pt idx="2">
                  <c:v>32.4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31.9</c:v>
                </c:pt>
                <c:pt idx="1">
                  <c:v>33.5</c:v>
                </c:pt>
                <c:pt idx="2">
                  <c:v>33.9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8075136"/>
        <c:axId val="158101504"/>
      </c:barChart>
      <c:catAx>
        <c:axId val="15807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101504"/>
        <c:crosses val="autoZero"/>
        <c:auto val="1"/>
        <c:lblAlgn val="ctr"/>
        <c:lblOffset val="100"/>
        <c:noMultiLvlLbl val="0"/>
      </c:catAx>
      <c:valAx>
        <c:axId val="1581015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07513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76.106999999999999</c:v>
                </c:pt>
                <c:pt idx="1">
                  <c:v>76.106999999999999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218112"/>
        <c:axId val="158219648"/>
      </c:barChart>
      <c:catAx>
        <c:axId val="1582181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219648"/>
        <c:crosses val="autoZero"/>
        <c:auto val="1"/>
        <c:lblAlgn val="ctr"/>
        <c:lblOffset val="100"/>
        <c:noMultiLvlLbl val="0"/>
      </c:catAx>
      <c:valAx>
        <c:axId val="1582196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218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2040.93</c:v>
                </c:pt>
                <c:pt idx="1">
                  <c:v>4720.01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274688"/>
        <c:axId val="158276224"/>
      </c:barChart>
      <c:catAx>
        <c:axId val="158274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276224"/>
        <c:crosses val="autoZero"/>
        <c:auto val="1"/>
        <c:lblAlgn val="ctr"/>
        <c:lblOffset val="100"/>
        <c:noMultiLvlLbl val="0"/>
      </c:catAx>
      <c:valAx>
        <c:axId val="158276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274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102</c:v>
                </c:pt>
                <c:pt idx="1">
                  <c:v>94</c:v>
                </c:pt>
                <c:pt idx="2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81</c:v>
                </c:pt>
                <c:pt idx="1">
                  <c:v>72</c:v>
                </c:pt>
                <c:pt idx="2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335360"/>
        <c:axId val="158336896"/>
      </c:barChart>
      <c:catAx>
        <c:axId val="15833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336896"/>
        <c:crosses val="autoZero"/>
        <c:auto val="1"/>
        <c:lblAlgn val="ctr"/>
        <c:lblOffset val="100"/>
        <c:noMultiLvlLbl val="0"/>
      </c:catAx>
      <c:valAx>
        <c:axId val="158336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33536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27967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1000126"/>
    <xdr:sp macro="" textlink="">
      <xdr:nvSpPr>
        <xdr:cNvPr id="215" name="TextBox 214"/>
        <xdr:cNvSpPr txBox="1"/>
      </xdr:nvSpPr>
      <xdr:spPr>
        <a:xfrm>
          <a:off x="71438" y="187975874"/>
          <a:ext cx="4333876" cy="1000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531</xdr:row>
      <xdr:rowOff>95250</xdr:rowOff>
    </xdr:from>
    <xdr:to>
      <xdr:col>0</xdr:col>
      <xdr:colOff>595300</xdr:colOff>
      <xdr:row>532</xdr:row>
      <xdr:rowOff>104054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3843" y="187987781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0.39864</cdr:x>
      <cdr:y>0.44087</cdr:y>
    </cdr:from>
    <cdr:to>
      <cdr:x>0.61004</cdr:x>
      <cdr:y>0.56002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76400" y="1409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0.42888</cdr:x>
      <cdr:y>0.43111</cdr:y>
    </cdr:from>
    <cdr:to>
      <cdr:x>0.57604</cdr:x>
      <cdr:y>0.56444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231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0.31936</cdr:x>
      <cdr:y>0.44651</cdr:y>
    </cdr:from>
    <cdr:to>
      <cdr:x>0.69195</cdr:x>
      <cdr:y>0.55282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2000" y="1600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26213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0.40476</cdr:x>
      <cdr:y>0.43636</cdr:y>
    </cdr:from>
    <cdr:to>
      <cdr:x>0.60429</cdr:x>
      <cdr:y>0.55758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3400" y="1371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95268</xdr:rowOff>
    </xdr:from>
    <xdr:ext cx="3571878" cy="928669"/>
    <xdr:sp macro="" textlink="">
      <xdr:nvSpPr>
        <xdr:cNvPr id="235" name="TextBox 234"/>
        <xdr:cNvSpPr txBox="1"/>
      </xdr:nvSpPr>
      <xdr:spPr>
        <a:xfrm>
          <a:off x="119060" y="184392112"/>
          <a:ext cx="3571878" cy="9286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531</xdr:row>
      <xdr:rowOff>95249</xdr:rowOff>
    </xdr:from>
    <xdr:to>
      <xdr:col>0</xdr:col>
      <xdr:colOff>631019</xdr:colOff>
      <xdr:row>532</xdr:row>
      <xdr:rowOff>104053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9562" y="184392093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7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1569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1570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2067</v>
      </c>
    </row>
    <row r="18" spans="1:2" x14ac:dyDescent="0.25">
      <c r="A18" t="s">
        <v>62</v>
      </c>
      <c r="B18" t="s">
        <v>2070</v>
      </c>
    </row>
    <row r="19" spans="1:2" x14ac:dyDescent="0.25">
      <c r="A19" t="s">
        <v>63</v>
      </c>
      <c r="B19" t="s">
        <v>2073</v>
      </c>
    </row>
    <row r="20" spans="1:2" x14ac:dyDescent="0.25">
      <c r="A20" t="s">
        <v>64</v>
      </c>
      <c r="B20" t="s">
        <v>2076</v>
      </c>
    </row>
    <row r="21" spans="1:2" x14ac:dyDescent="0.25">
      <c r="A21" t="s">
        <v>65</v>
      </c>
      <c r="B21" t="s">
        <v>2079</v>
      </c>
    </row>
    <row r="22" spans="1:2" x14ac:dyDescent="0.25">
      <c r="A22" t="s">
        <v>66</v>
      </c>
      <c r="B22" t="s">
        <v>2082</v>
      </c>
    </row>
    <row r="23" spans="1:2" x14ac:dyDescent="0.25">
      <c r="A23" t="s">
        <v>93</v>
      </c>
      <c r="B23" t="s">
        <v>1740</v>
      </c>
    </row>
    <row r="24" spans="1:2" x14ac:dyDescent="0.25">
      <c r="A24" t="s">
        <v>94</v>
      </c>
      <c r="B24" t="s">
        <v>1741</v>
      </c>
    </row>
    <row r="25" spans="1:2" x14ac:dyDescent="0.25">
      <c r="A25" t="s">
        <v>95</v>
      </c>
      <c r="B25" t="s">
        <v>1742</v>
      </c>
    </row>
    <row r="26" spans="1:2" x14ac:dyDescent="0.25">
      <c r="A26" t="s">
        <v>55</v>
      </c>
      <c r="B26" t="s">
        <v>2068</v>
      </c>
    </row>
    <row r="27" spans="1:2" x14ac:dyDescent="0.25">
      <c r="A27" t="s">
        <v>56</v>
      </c>
      <c r="B27" t="s">
        <v>2069</v>
      </c>
    </row>
    <row r="28" spans="1:2" x14ac:dyDescent="0.25">
      <c r="A28" t="s">
        <v>96</v>
      </c>
      <c r="B28" t="s">
        <v>1743</v>
      </c>
    </row>
    <row r="29" spans="1:2" x14ac:dyDescent="0.25">
      <c r="A29" t="s">
        <v>97</v>
      </c>
      <c r="B29" t="s">
        <v>1744</v>
      </c>
    </row>
    <row r="30" spans="1:2" x14ac:dyDescent="0.25">
      <c r="A30" t="s">
        <v>98</v>
      </c>
      <c r="B30" t="s">
        <v>1745</v>
      </c>
    </row>
    <row r="31" spans="1:2" x14ac:dyDescent="0.25">
      <c r="A31" t="s">
        <v>99</v>
      </c>
      <c r="B31" t="s">
        <v>2071</v>
      </c>
    </row>
    <row r="32" spans="1:2" x14ac:dyDescent="0.25">
      <c r="A32" t="s">
        <v>100</v>
      </c>
      <c r="B32" t="s">
        <v>2072</v>
      </c>
    </row>
    <row r="33" spans="1:2" x14ac:dyDescent="0.25">
      <c r="A33" t="s">
        <v>101</v>
      </c>
      <c r="B33" t="s">
        <v>1746</v>
      </c>
    </row>
    <row r="34" spans="1:2" x14ac:dyDescent="0.25">
      <c r="A34" t="s">
        <v>102</v>
      </c>
      <c r="B34" t="s">
        <v>1747</v>
      </c>
    </row>
    <row r="35" spans="1:2" x14ac:dyDescent="0.25">
      <c r="A35" t="s">
        <v>103</v>
      </c>
      <c r="B35" t="s">
        <v>1748</v>
      </c>
    </row>
    <row r="36" spans="1:2" x14ac:dyDescent="0.25">
      <c r="A36" t="s">
        <v>104</v>
      </c>
      <c r="B36" t="s">
        <v>2074</v>
      </c>
    </row>
    <row r="37" spans="1:2" x14ac:dyDescent="0.25">
      <c r="A37" t="s">
        <v>105</v>
      </c>
      <c r="B37" t="s">
        <v>2075</v>
      </c>
    </row>
    <row r="38" spans="1:2" x14ac:dyDescent="0.25">
      <c r="A38" t="s">
        <v>106</v>
      </c>
      <c r="B38" t="s">
        <v>1749</v>
      </c>
    </row>
    <row r="39" spans="1:2" x14ac:dyDescent="0.25">
      <c r="A39" t="s">
        <v>107</v>
      </c>
      <c r="B39" t="s">
        <v>1750</v>
      </c>
    </row>
    <row r="40" spans="1:2" x14ac:dyDescent="0.25">
      <c r="A40" t="s">
        <v>108</v>
      </c>
      <c r="B40" t="s">
        <v>1751</v>
      </c>
    </row>
    <row r="41" spans="1:2" x14ac:dyDescent="0.25">
      <c r="A41" t="s">
        <v>109</v>
      </c>
      <c r="B41" t="s">
        <v>2077</v>
      </c>
    </row>
    <row r="42" spans="1:2" x14ac:dyDescent="0.25">
      <c r="A42" t="s">
        <v>110</v>
      </c>
      <c r="B42" t="s">
        <v>2078</v>
      </c>
    </row>
    <row r="43" spans="1:2" x14ac:dyDescent="0.25">
      <c r="A43" t="s">
        <v>111</v>
      </c>
      <c r="B43" t="s">
        <v>1752</v>
      </c>
    </row>
    <row r="44" spans="1:2" x14ac:dyDescent="0.25">
      <c r="A44" t="s">
        <v>112</v>
      </c>
      <c r="B44" t="s">
        <v>1753</v>
      </c>
    </row>
    <row r="45" spans="1:2" x14ac:dyDescent="0.25">
      <c r="A45" t="s">
        <v>113</v>
      </c>
      <c r="B45" t="s">
        <v>1754</v>
      </c>
    </row>
    <row r="46" spans="1:2" x14ac:dyDescent="0.25">
      <c r="A46" t="s">
        <v>114</v>
      </c>
      <c r="B46" t="s">
        <v>2080</v>
      </c>
    </row>
    <row r="47" spans="1:2" x14ac:dyDescent="0.25">
      <c r="A47" t="s">
        <v>115</v>
      </c>
      <c r="B47" t="s">
        <v>2081</v>
      </c>
    </row>
    <row r="48" spans="1:2" x14ac:dyDescent="0.25">
      <c r="A48" t="s">
        <v>116</v>
      </c>
      <c r="B48" t="s">
        <v>1755</v>
      </c>
    </row>
    <row r="49" spans="1:2" x14ac:dyDescent="0.25">
      <c r="A49" t="s">
        <v>117</v>
      </c>
      <c r="B49" t="s">
        <v>1756</v>
      </c>
    </row>
    <row r="50" spans="1:2" x14ac:dyDescent="0.25">
      <c r="A50" t="s">
        <v>118</v>
      </c>
      <c r="B50" t="s">
        <v>1757</v>
      </c>
    </row>
    <row r="51" spans="1:2" x14ac:dyDescent="0.25">
      <c r="A51" t="s">
        <v>119</v>
      </c>
      <c r="B51" t="s">
        <v>2083</v>
      </c>
    </row>
    <row r="52" spans="1:2" x14ac:dyDescent="0.25">
      <c r="A52" t="s">
        <v>120</v>
      </c>
      <c r="B52" t="s">
        <v>2084</v>
      </c>
    </row>
    <row r="53" spans="1:2" x14ac:dyDescent="0.25">
      <c r="A53" t="s">
        <v>121</v>
      </c>
      <c r="B53" t="s">
        <v>1758</v>
      </c>
    </row>
    <row r="54" spans="1:2" x14ac:dyDescent="0.25">
      <c r="A54" t="s">
        <v>122</v>
      </c>
      <c r="B54" t="s">
        <v>1759</v>
      </c>
    </row>
    <row r="55" spans="1:2" x14ac:dyDescent="0.25">
      <c r="A55" t="s">
        <v>123</v>
      </c>
      <c r="B55" t="s">
        <v>1760</v>
      </c>
    </row>
    <row r="56" spans="1:2" x14ac:dyDescent="0.25">
      <c r="A56" t="s">
        <v>57</v>
      </c>
      <c r="B56" t="s">
        <v>2474</v>
      </c>
    </row>
    <row r="57" spans="1:2" x14ac:dyDescent="0.25">
      <c r="A57" t="s">
        <v>58</v>
      </c>
      <c r="B57" t="s">
        <v>2475</v>
      </c>
    </row>
    <row r="58" spans="1:2" x14ac:dyDescent="0.25">
      <c r="A58" t="s">
        <v>59</v>
      </c>
      <c r="B58" t="s">
        <v>2476</v>
      </c>
    </row>
    <row r="59" spans="1:2" x14ac:dyDescent="0.25">
      <c r="A59" t="s">
        <v>547</v>
      </c>
      <c r="B59" t="s">
        <v>2477</v>
      </c>
    </row>
    <row r="60" spans="1:2" x14ac:dyDescent="0.25">
      <c r="A60" t="s">
        <v>220</v>
      </c>
      <c r="B60" t="s">
        <v>2478</v>
      </c>
    </row>
    <row r="61" spans="1:2" x14ac:dyDescent="0.25">
      <c r="A61" t="s">
        <v>221</v>
      </c>
      <c r="B61" t="s">
        <v>2479</v>
      </c>
    </row>
    <row r="62" spans="1:2" x14ac:dyDescent="0.25">
      <c r="A62" t="s">
        <v>568</v>
      </c>
      <c r="B62" t="s">
        <v>2480</v>
      </c>
    </row>
    <row r="63" spans="1:2" x14ac:dyDescent="0.25">
      <c r="A63" t="s">
        <v>569</v>
      </c>
      <c r="B63" t="s">
        <v>2481</v>
      </c>
    </row>
    <row r="64" spans="1:2" x14ac:dyDescent="0.25">
      <c r="A64" t="s">
        <v>570</v>
      </c>
      <c r="B64" t="s">
        <v>2482</v>
      </c>
    </row>
    <row r="65" spans="1:2" x14ac:dyDescent="0.25">
      <c r="A65" t="s">
        <v>687</v>
      </c>
      <c r="B65" t="s">
        <v>2483</v>
      </c>
    </row>
    <row r="66" spans="1:2" x14ac:dyDescent="0.25">
      <c r="A66" t="s">
        <v>688</v>
      </c>
      <c r="B66" t="s">
        <v>2484</v>
      </c>
    </row>
    <row r="67" spans="1:2" x14ac:dyDescent="0.25">
      <c r="A67" t="s">
        <v>689</v>
      </c>
      <c r="B67" t="s">
        <v>2485</v>
      </c>
    </row>
    <row r="68" spans="1:2" x14ac:dyDescent="0.25">
      <c r="A68" t="s">
        <v>690</v>
      </c>
      <c r="B68" t="s">
        <v>2486</v>
      </c>
    </row>
    <row r="69" spans="1:2" x14ac:dyDescent="0.25">
      <c r="A69" t="s">
        <v>691</v>
      </c>
      <c r="B69" t="s">
        <v>2487</v>
      </c>
    </row>
    <row r="70" spans="1:2" x14ac:dyDescent="0.25">
      <c r="A70" t="s">
        <v>692</v>
      </c>
      <c r="B70" t="s">
        <v>2488</v>
      </c>
    </row>
    <row r="71" spans="1:2" x14ac:dyDescent="0.25">
      <c r="A71" t="s">
        <v>693</v>
      </c>
      <c r="B71" t="s">
        <v>2489</v>
      </c>
    </row>
    <row r="72" spans="1:2" x14ac:dyDescent="0.25">
      <c r="A72" t="s">
        <v>694</v>
      </c>
      <c r="B72" t="s">
        <v>2490</v>
      </c>
    </row>
    <row r="73" spans="1:2" x14ac:dyDescent="0.25">
      <c r="A73" t="s">
        <v>695</v>
      </c>
      <c r="B73" t="s">
        <v>2491</v>
      </c>
    </row>
    <row r="74" spans="1:2" x14ac:dyDescent="0.25">
      <c r="A74" t="s">
        <v>696</v>
      </c>
      <c r="B74" t="s">
        <v>2085</v>
      </c>
    </row>
    <row r="75" spans="1:2" x14ac:dyDescent="0.25">
      <c r="A75" t="s">
        <v>697</v>
      </c>
      <c r="B75" t="s">
        <v>2492</v>
      </c>
    </row>
    <row r="76" spans="1:2" x14ac:dyDescent="0.25">
      <c r="A76" t="s">
        <v>698</v>
      </c>
      <c r="B76" t="s">
        <v>2086</v>
      </c>
    </row>
    <row r="77" spans="1:2" x14ac:dyDescent="0.25">
      <c r="A77" t="s">
        <v>699</v>
      </c>
      <c r="B77" t="s">
        <v>2493</v>
      </c>
    </row>
    <row r="78" spans="1:2" x14ac:dyDescent="0.25">
      <c r="A78" t="s">
        <v>700</v>
      </c>
      <c r="B78" t="s">
        <v>2087</v>
      </c>
    </row>
    <row r="79" spans="1:2" x14ac:dyDescent="0.25">
      <c r="A79" t="s">
        <v>701</v>
      </c>
      <c r="B79" t="s">
        <v>2494</v>
      </c>
    </row>
    <row r="80" spans="1:2" x14ac:dyDescent="0.25">
      <c r="A80" t="s">
        <v>463</v>
      </c>
      <c r="B80" t="s">
        <v>1761</v>
      </c>
    </row>
    <row r="81" spans="1:2" x14ac:dyDescent="0.25">
      <c r="A81" t="s">
        <v>902</v>
      </c>
      <c r="B81" t="s">
        <v>2088</v>
      </c>
    </row>
    <row r="82" spans="1:2" x14ac:dyDescent="0.25">
      <c r="A82" t="s">
        <v>459</v>
      </c>
      <c r="B82" t="s">
        <v>2495</v>
      </c>
    </row>
    <row r="83" spans="1:2" x14ac:dyDescent="0.25">
      <c r="A83" t="s">
        <v>679</v>
      </c>
      <c r="B83" t="s">
        <v>1762</v>
      </c>
    </row>
    <row r="84" spans="1:2" x14ac:dyDescent="0.25">
      <c r="A84" t="s">
        <v>905</v>
      </c>
      <c r="B84" t="s">
        <v>2089</v>
      </c>
    </row>
    <row r="85" spans="1:2" x14ac:dyDescent="0.25">
      <c r="A85" t="s">
        <v>460</v>
      </c>
      <c r="B85" t="s">
        <v>2496</v>
      </c>
    </row>
    <row r="86" spans="1:2" x14ac:dyDescent="0.25">
      <c r="A86" t="s">
        <v>680</v>
      </c>
      <c r="B86" t="s">
        <v>1763</v>
      </c>
    </row>
    <row r="87" spans="1:2" x14ac:dyDescent="0.25">
      <c r="A87" t="s">
        <v>906</v>
      </c>
      <c r="B87" t="s">
        <v>2090</v>
      </c>
    </row>
    <row r="88" spans="1:2" x14ac:dyDescent="0.25">
      <c r="A88" t="s">
        <v>976</v>
      </c>
      <c r="B88" t="s">
        <v>2497</v>
      </c>
    </row>
    <row r="89" spans="1:2" x14ac:dyDescent="0.25">
      <c r="A89" t="s">
        <v>681</v>
      </c>
      <c r="B89" t="s">
        <v>1764</v>
      </c>
    </row>
    <row r="90" spans="1:2" x14ac:dyDescent="0.25">
      <c r="A90" t="s">
        <v>907</v>
      </c>
      <c r="B90" t="s">
        <v>2091</v>
      </c>
    </row>
    <row r="91" spans="1:2" x14ac:dyDescent="0.25">
      <c r="A91" t="s">
        <v>977</v>
      </c>
      <c r="B91" t="s">
        <v>2498</v>
      </c>
    </row>
    <row r="92" spans="1:2" x14ac:dyDescent="0.25">
      <c r="A92" t="s">
        <v>682</v>
      </c>
      <c r="B92" t="s">
        <v>1765</v>
      </c>
    </row>
    <row r="93" spans="1:2" x14ac:dyDescent="0.25">
      <c r="A93" t="s">
        <v>908</v>
      </c>
      <c r="B93" t="s">
        <v>2092</v>
      </c>
    </row>
    <row r="94" spans="1:2" x14ac:dyDescent="0.25">
      <c r="A94" t="s">
        <v>978</v>
      </c>
      <c r="B94" t="s">
        <v>2499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707</v>
      </c>
    </row>
    <row r="110" spans="1:2" x14ac:dyDescent="0.25">
      <c r="A110" t="s">
        <v>58</v>
      </c>
      <c r="B110" t="s">
        <v>709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1447</v>
      </c>
    </row>
    <row r="113" spans="1:2" x14ac:dyDescent="0.25">
      <c r="A113" t="s">
        <v>73</v>
      </c>
      <c r="B113" t="s">
        <v>1239</v>
      </c>
    </row>
    <row r="114" spans="1:2" x14ac:dyDescent="0.25">
      <c r="A114" t="s">
        <v>75</v>
      </c>
      <c r="B114" t="s">
        <v>1241</v>
      </c>
    </row>
    <row r="115" spans="1:2" x14ac:dyDescent="0.25">
      <c r="A115" t="s">
        <v>78</v>
      </c>
      <c r="B115" t="s">
        <v>1243</v>
      </c>
    </row>
    <row r="116" spans="1:2" x14ac:dyDescent="0.25">
      <c r="A116" t="s">
        <v>81</v>
      </c>
      <c r="B116" t="s">
        <v>1245</v>
      </c>
    </row>
    <row r="117" spans="1:2" x14ac:dyDescent="0.25">
      <c r="A117" t="s">
        <v>84</v>
      </c>
      <c r="B117" t="s">
        <v>2472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705</v>
      </c>
    </row>
    <row r="120" spans="1:2" x14ac:dyDescent="0.25">
      <c r="A120" t="s">
        <v>54</v>
      </c>
      <c r="B120" t="s">
        <v>706</v>
      </c>
    </row>
    <row r="121" spans="1:2" x14ac:dyDescent="0.25">
      <c r="A121" t="s">
        <v>57</v>
      </c>
      <c r="B121" t="s">
        <v>708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1446</v>
      </c>
    </row>
    <row r="124" spans="1:2" x14ac:dyDescent="0.25">
      <c r="A124" t="s">
        <v>72</v>
      </c>
      <c r="B124" t="s">
        <v>1238</v>
      </c>
    </row>
    <row r="125" spans="1:2" x14ac:dyDescent="0.25">
      <c r="A125" t="s">
        <v>74</v>
      </c>
      <c r="B125" t="s">
        <v>1240</v>
      </c>
    </row>
    <row r="126" spans="1:2" x14ac:dyDescent="0.25">
      <c r="A126" t="s">
        <v>77</v>
      </c>
      <c r="B126" t="s">
        <v>1242</v>
      </c>
    </row>
    <row r="127" spans="1:2" x14ac:dyDescent="0.25">
      <c r="A127" t="s">
        <v>80</v>
      </c>
      <c r="B127" t="s">
        <v>1244</v>
      </c>
    </row>
    <row r="128" spans="1:2" x14ac:dyDescent="0.25">
      <c r="A128" t="s">
        <v>83</v>
      </c>
      <c r="B128" t="s">
        <v>2473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1048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1049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1782</v>
      </c>
    </row>
    <row r="145" spans="1:2" x14ac:dyDescent="0.25">
      <c r="A145" t="s">
        <v>128</v>
      </c>
      <c r="B145" t="s">
        <v>2109</v>
      </c>
    </row>
    <row r="146" spans="1:2" x14ac:dyDescent="0.25">
      <c r="A146" t="s">
        <v>147</v>
      </c>
      <c r="B146" t="s">
        <v>1783</v>
      </c>
    </row>
    <row r="147" spans="1:2" x14ac:dyDescent="0.25">
      <c r="A147" t="s">
        <v>132</v>
      </c>
      <c r="B147" t="s">
        <v>2110</v>
      </c>
    </row>
    <row r="148" spans="1:2" x14ac:dyDescent="0.25">
      <c r="A148" t="s">
        <v>148</v>
      </c>
      <c r="B148" t="s">
        <v>1781</v>
      </c>
    </row>
    <row r="149" spans="1:2" x14ac:dyDescent="0.25">
      <c r="A149" t="s">
        <v>131</v>
      </c>
      <c r="B149" t="s">
        <v>2515</v>
      </c>
    </row>
    <row r="150" spans="1:2" x14ac:dyDescent="0.25">
      <c r="A150" t="s">
        <v>129</v>
      </c>
      <c r="B150" t="s">
        <v>2516</v>
      </c>
    </row>
    <row r="151" spans="1:2" x14ac:dyDescent="0.25">
      <c r="A151" t="s">
        <v>133</v>
      </c>
      <c r="B151" t="s">
        <v>2517</v>
      </c>
    </row>
    <row r="152" spans="1:2" x14ac:dyDescent="0.25">
      <c r="A152" t="s">
        <v>130</v>
      </c>
      <c r="B152" t="s">
        <v>2108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1522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1528</v>
      </c>
    </row>
    <row r="168" spans="1:2" x14ac:dyDescent="0.25">
      <c r="A168" t="s">
        <v>58</v>
      </c>
      <c r="B168" t="s">
        <v>1526</v>
      </c>
    </row>
    <row r="169" spans="1:2" x14ac:dyDescent="0.25">
      <c r="A169" t="s">
        <v>55</v>
      </c>
      <c r="B169" t="s">
        <v>1524</v>
      </c>
    </row>
    <row r="170" spans="1:2" x14ac:dyDescent="0.25">
      <c r="A170" t="s">
        <v>94</v>
      </c>
      <c r="B170" t="s">
        <v>1793</v>
      </c>
    </row>
    <row r="171" spans="1:2" x14ac:dyDescent="0.25">
      <c r="A171" t="s">
        <v>133</v>
      </c>
      <c r="B171" t="s">
        <v>1794</v>
      </c>
    </row>
    <row r="172" spans="1:2" x14ac:dyDescent="0.25">
      <c r="A172" t="s">
        <v>70</v>
      </c>
      <c r="B172" t="s">
        <v>1530</v>
      </c>
    </row>
    <row r="173" spans="1:2" x14ac:dyDescent="0.25">
      <c r="A173" t="s">
        <v>67</v>
      </c>
      <c r="B173" t="s">
        <v>1527</v>
      </c>
    </row>
    <row r="174" spans="1:2" x14ac:dyDescent="0.25">
      <c r="A174" t="s">
        <v>57</v>
      </c>
      <c r="B174" t="s">
        <v>1525</v>
      </c>
    </row>
    <row r="175" spans="1:2" x14ac:dyDescent="0.25">
      <c r="A175" t="s">
        <v>54</v>
      </c>
      <c r="B175" t="s">
        <v>1523</v>
      </c>
    </row>
    <row r="176" spans="1:2" x14ac:dyDescent="0.25">
      <c r="A176" t="s">
        <v>93</v>
      </c>
      <c r="B176" t="s">
        <v>1795</v>
      </c>
    </row>
    <row r="177" spans="1:2" x14ac:dyDescent="0.25">
      <c r="A177" t="s">
        <v>129</v>
      </c>
      <c r="B177" t="s">
        <v>1796</v>
      </c>
    </row>
    <row r="178" spans="1:2" x14ac:dyDescent="0.25">
      <c r="A178" t="s">
        <v>71</v>
      </c>
      <c r="B178" t="s">
        <v>1529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2277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2278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2279</v>
      </c>
    </row>
    <row r="194" spans="1:2" x14ac:dyDescent="0.25">
      <c r="A194" t="s">
        <v>93</v>
      </c>
      <c r="B194" t="s">
        <v>1969</v>
      </c>
    </row>
    <row r="195" spans="1:2" x14ac:dyDescent="0.25">
      <c r="A195" t="s">
        <v>131</v>
      </c>
      <c r="B195" t="s">
        <v>1799</v>
      </c>
    </row>
    <row r="196" spans="1:2" x14ac:dyDescent="0.25">
      <c r="A196" t="s">
        <v>55</v>
      </c>
      <c r="B196" t="s">
        <v>2280</v>
      </c>
    </row>
    <row r="197" spans="1:2" x14ac:dyDescent="0.25">
      <c r="A197" t="s">
        <v>94</v>
      </c>
      <c r="B197" t="s">
        <v>1970</v>
      </c>
    </row>
    <row r="198" spans="1:2" x14ac:dyDescent="0.25">
      <c r="A198" t="s">
        <v>153</v>
      </c>
      <c r="B198" t="s">
        <v>1801</v>
      </c>
    </row>
    <row r="199" spans="1:2" x14ac:dyDescent="0.25">
      <c r="A199" t="s">
        <v>568</v>
      </c>
      <c r="B199" t="s">
        <v>2848</v>
      </c>
    </row>
    <row r="200" spans="1:2" x14ac:dyDescent="0.25">
      <c r="A200" t="s">
        <v>104</v>
      </c>
      <c r="B200" t="s">
        <v>2284</v>
      </c>
    </row>
    <row r="201" spans="1:2" x14ac:dyDescent="0.25">
      <c r="A201" t="s">
        <v>154</v>
      </c>
      <c r="B201" t="s">
        <v>2018</v>
      </c>
    </row>
    <row r="202" spans="1:2" x14ac:dyDescent="0.25">
      <c r="A202" t="s">
        <v>569</v>
      </c>
      <c r="B202" t="s">
        <v>2855</v>
      </c>
    </row>
    <row r="203" spans="1:2" x14ac:dyDescent="0.25">
      <c r="A203" t="s">
        <v>105</v>
      </c>
      <c r="B203" t="s">
        <v>2287</v>
      </c>
    </row>
    <row r="204" spans="1:2" x14ac:dyDescent="0.25">
      <c r="A204" t="s">
        <v>138</v>
      </c>
      <c r="B204" t="s">
        <v>2016</v>
      </c>
    </row>
    <row r="205" spans="1:2" x14ac:dyDescent="0.25">
      <c r="A205" t="s">
        <v>570</v>
      </c>
      <c r="B205" t="s">
        <v>2856</v>
      </c>
    </row>
    <row r="206" spans="1:2" x14ac:dyDescent="0.25">
      <c r="A206" t="s">
        <v>64</v>
      </c>
      <c r="B206" t="s">
        <v>2288</v>
      </c>
    </row>
    <row r="207" spans="1:2" x14ac:dyDescent="0.25">
      <c r="A207" t="s">
        <v>299</v>
      </c>
      <c r="B207" t="s">
        <v>2019</v>
      </c>
    </row>
    <row r="208" spans="1:2" x14ac:dyDescent="0.25">
      <c r="A208" t="s">
        <v>687</v>
      </c>
      <c r="B208" t="s">
        <v>2857</v>
      </c>
    </row>
    <row r="209" spans="1:2" x14ac:dyDescent="0.25">
      <c r="A209" t="s">
        <v>99</v>
      </c>
      <c r="B209" t="s">
        <v>2286</v>
      </c>
    </row>
    <row r="210" spans="1:2" x14ac:dyDescent="0.25">
      <c r="A210" t="s">
        <v>139</v>
      </c>
      <c r="B210" t="s">
        <v>2021</v>
      </c>
    </row>
    <row r="211" spans="1:2" x14ac:dyDescent="0.25">
      <c r="A211" t="s">
        <v>97</v>
      </c>
      <c r="B211" t="s">
        <v>1973</v>
      </c>
    </row>
    <row r="212" spans="1:2" x14ac:dyDescent="0.25">
      <c r="A212" t="s">
        <v>140</v>
      </c>
      <c r="B212" t="s">
        <v>2023</v>
      </c>
    </row>
    <row r="213" spans="1:2" x14ac:dyDescent="0.25">
      <c r="A213" t="s">
        <v>100</v>
      </c>
      <c r="B213" t="s">
        <v>2285</v>
      </c>
    </row>
    <row r="214" spans="1:2" x14ac:dyDescent="0.25">
      <c r="A214" t="s">
        <v>63</v>
      </c>
      <c r="B214" t="s">
        <v>2283</v>
      </c>
    </row>
    <row r="215" spans="1:2" x14ac:dyDescent="0.25">
      <c r="A215" t="s">
        <v>129</v>
      </c>
      <c r="B215" t="s">
        <v>1797</v>
      </c>
    </row>
    <row r="216" spans="1:2" x14ac:dyDescent="0.25">
      <c r="A216" t="s">
        <v>96</v>
      </c>
      <c r="B216" t="s">
        <v>1972</v>
      </c>
    </row>
    <row r="217" spans="1:2" x14ac:dyDescent="0.25">
      <c r="A217" t="s">
        <v>133</v>
      </c>
      <c r="B217" t="s">
        <v>1798</v>
      </c>
    </row>
    <row r="218" spans="1:2" x14ac:dyDescent="0.25">
      <c r="A218" t="s">
        <v>56</v>
      </c>
      <c r="B218" t="s">
        <v>2281</v>
      </c>
    </row>
    <row r="219" spans="1:2" x14ac:dyDescent="0.25">
      <c r="A219" t="s">
        <v>95</v>
      </c>
      <c r="B219" t="s">
        <v>1971</v>
      </c>
    </row>
    <row r="220" spans="1:2" x14ac:dyDescent="0.25">
      <c r="A220" t="s">
        <v>221</v>
      </c>
      <c r="B220" t="s">
        <v>2849</v>
      </c>
    </row>
    <row r="221" spans="1:2" x14ac:dyDescent="0.25">
      <c r="A221" t="s">
        <v>62</v>
      </c>
      <c r="B221" t="s">
        <v>2282</v>
      </c>
    </row>
    <row r="222" spans="1:2" x14ac:dyDescent="0.25">
      <c r="A222" t="s">
        <v>135</v>
      </c>
      <c r="B222" t="s">
        <v>1800</v>
      </c>
    </row>
    <row r="223" spans="1:2" x14ac:dyDescent="0.25">
      <c r="A223" t="s">
        <v>57</v>
      </c>
      <c r="B223" t="s">
        <v>2850</v>
      </c>
    </row>
    <row r="224" spans="1:2" x14ac:dyDescent="0.25">
      <c r="A224" t="s">
        <v>58</v>
      </c>
      <c r="B224" t="s">
        <v>2851</v>
      </c>
    </row>
    <row r="225" spans="1:2" x14ac:dyDescent="0.25">
      <c r="A225" t="s">
        <v>59</v>
      </c>
      <c r="B225" t="s">
        <v>2852</v>
      </c>
    </row>
    <row r="226" spans="1:2" x14ac:dyDescent="0.25">
      <c r="A226" t="s">
        <v>547</v>
      </c>
      <c r="B226" t="s">
        <v>2853</v>
      </c>
    </row>
    <row r="227" spans="1:2" x14ac:dyDescent="0.25">
      <c r="A227" t="s">
        <v>220</v>
      </c>
      <c r="B227" t="s">
        <v>2854</v>
      </c>
    </row>
    <row r="228" spans="1:2" x14ac:dyDescent="0.25">
      <c r="A228" t="s">
        <v>106</v>
      </c>
      <c r="B228" t="s">
        <v>2024</v>
      </c>
    </row>
    <row r="229" spans="1:2" x14ac:dyDescent="0.25">
      <c r="A229" t="s">
        <v>103</v>
      </c>
      <c r="B229" t="s">
        <v>2022</v>
      </c>
    </row>
    <row r="230" spans="1:2" x14ac:dyDescent="0.25">
      <c r="A230" t="s">
        <v>102</v>
      </c>
      <c r="B230" t="s">
        <v>2017</v>
      </c>
    </row>
    <row r="231" spans="1:2" x14ac:dyDescent="0.25">
      <c r="A231" t="s">
        <v>101</v>
      </c>
      <c r="B231" t="s">
        <v>2015</v>
      </c>
    </row>
    <row r="232" spans="1:2" x14ac:dyDescent="0.25">
      <c r="A232" t="s">
        <v>98</v>
      </c>
      <c r="B232" t="s">
        <v>2020</v>
      </c>
    </row>
    <row r="233" spans="1:2" x14ac:dyDescent="0.25">
      <c r="A233" t="s">
        <v>1092</v>
      </c>
      <c r="B233" t="s">
        <v>2027</v>
      </c>
    </row>
    <row r="234" spans="1:2" x14ac:dyDescent="0.25">
      <c r="A234" t="s">
        <v>141</v>
      </c>
      <c r="B234" t="s">
        <v>2025</v>
      </c>
    </row>
    <row r="235" spans="1:2" x14ac:dyDescent="0.25">
      <c r="A235" t="s">
        <v>107</v>
      </c>
      <c r="B235" t="s">
        <v>2026</v>
      </c>
    </row>
    <row r="236" spans="1:2" x14ac:dyDescent="0.25">
      <c r="A236" t="s">
        <v>109</v>
      </c>
      <c r="B236" t="s">
        <v>2289</v>
      </c>
    </row>
    <row r="237" spans="1:2" x14ac:dyDescent="0.25">
      <c r="A237" t="s">
        <v>688</v>
      </c>
      <c r="B237" t="s">
        <v>2858</v>
      </c>
    </row>
    <row r="238" spans="1:2" x14ac:dyDescent="0.25">
      <c r="A238" t="s">
        <v>108</v>
      </c>
      <c r="B238" t="s">
        <v>2028</v>
      </c>
    </row>
    <row r="239" spans="1:2" x14ac:dyDescent="0.25">
      <c r="A239" t="s">
        <v>110</v>
      </c>
      <c r="B239" t="s">
        <v>2290</v>
      </c>
    </row>
    <row r="240" spans="1:2" x14ac:dyDescent="0.25">
      <c r="A240" t="s">
        <v>689</v>
      </c>
      <c r="B240" t="s">
        <v>2859</v>
      </c>
    </row>
    <row r="241" spans="1:2" x14ac:dyDescent="0.25">
      <c r="A241" t="s">
        <v>686</v>
      </c>
      <c r="B241" t="s">
        <v>2263</v>
      </c>
    </row>
    <row r="242" spans="1:2" x14ac:dyDescent="0.25">
      <c r="A242" t="s">
        <v>111</v>
      </c>
      <c r="B242" t="s">
        <v>2264</v>
      </c>
    </row>
    <row r="243" spans="1:2" x14ac:dyDescent="0.25">
      <c r="A243" t="s">
        <v>65</v>
      </c>
      <c r="B243" t="s">
        <v>2291</v>
      </c>
    </row>
    <row r="244" spans="1:2" x14ac:dyDescent="0.25">
      <c r="A244" t="s">
        <v>690</v>
      </c>
      <c r="B244" t="s">
        <v>2860</v>
      </c>
    </row>
    <row r="245" spans="1:2" x14ac:dyDescent="0.25">
      <c r="A245" t="s">
        <v>1096</v>
      </c>
      <c r="B245" t="s">
        <v>2265</v>
      </c>
    </row>
    <row r="246" spans="1:2" x14ac:dyDescent="0.25">
      <c r="A246" t="s">
        <v>112</v>
      </c>
      <c r="B246" t="s">
        <v>2266</v>
      </c>
    </row>
    <row r="247" spans="1:2" x14ac:dyDescent="0.25">
      <c r="A247" t="s">
        <v>114</v>
      </c>
      <c r="B247" t="s">
        <v>2292</v>
      </c>
    </row>
    <row r="248" spans="1:2" x14ac:dyDescent="0.25">
      <c r="A248" t="s">
        <v>691</v>
      </c>
      <c r="B248" t="s">
        <v>2861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1050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1051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1974</v>
      </c>
    </row>
    <row r="264" spans="1:2" x14ac:dyDescent="0.25">
      <c r="A264" t="s">
        <v>94</v>
      </c>
      <c r="B264" t="s">
        <v>1975</v>
      </c>
    </row>
    <row r="265" spans="1:2" x14ac:dyDescent="0.25">
      <c r="A265" t="s">
        <v>95</v>
      </c>
      <c r="B265" t="s">
        <v>1976</v>
      </c>
    </row>
    <row r="266" spans="1:2" x14ac:dyDescent="0.25">
      <c r="A266" t="s">
        <v>54</v>
      </c>
      <c r="B266" t="s">
        <v>2293</v>
      </c>
    </row>
    <row r="267" spans="1:2" x14ac:dyDescent="0.25">
      <c r="A267" t="s">
        <v>55</v>
      </c>
      <c r="B267" t="s">
        <v>2294</v>
      </c>
    </row>
    <row r="268" spans="1:2" x14ac:dyDescent="0.25">
      <c r="A268" t="s">
        <v>56</v>
      </c>
      <c r="B268" t="s">
        <v>2295</v>
      </c>
    </row>
    <row r="269" spans="1:2" x14ac:dyDescent="0.25">
      <c r="A269" t="s">
        <v>96</v>
      </c>
      <c r="B269" t="s">
        <v>1977</v>
      </c>
    </row>
    <row r="270" spans="1:2" x14ac:dyDescent="0.25">
      <c r="A270" t="s">
        <v>97</v>
      </c>
      <c r="B270" t="s">
        <v>1978</v>
      </c>
    </row>
    <row r="271" spans="1:2" x14ac:dyDescent="0.25">
      <c r="A271" t="s">
        <v>98</v>
      </c>
      <c r="B271" t="s">
        <v>1979</v>
      </c>
    </row>
    <row r="272" spans="1:2" x14ac:dyDescent="0.25">
      <c r="A272" t="s">
        <v>62</v>
      </c>
      <c r="B272" t="s">
        <v>2296</v>
      </c>
    </row>
    <row r="273" spans="1:2" x14ac:dyDescent="0.25">
      <c r="A273" t="s">
        <v>99</v>
      </c>
      <c r="B273" t="s">
        <v>2297</v>
      </c>
    </row>
    <row r="274" spans="1:2" x14ac:dyDescent="0.25">
      <c r="A274" t="s">
        <v>100</v>
      </c>
      <c r="B274" t="s">
        <v>2298</v>
      </c>
    </row>
    <row r="275" spans="1:2" x14ac:dyDescent="0.25">
      <c r="A275" t="s">
        <v>101</v>
      </c>
      <c r="B275" t="s">
        <v>1980</v>
      </c>
    </row>
    <row r="276" spans="1:2" x14ac:dyDescent="0.25">
      <c r="A276" t="s">
        <v>102</v>
      </c>
      <c r="B276" t="s">
        <v>1981</v>
      </c>
    </row>
    <row r="277" spans="1:2" x14ac:dyDescent="0.25">
      <c r="A277" t="s">
        <v>103</v>
      </c>
      <c r="B277" t="s">
        <v>1982</v>
      </c>
    </row>
    <row r="278" spans="1:2" x14ac:dyDescent="0.25">
      <c r="A278" t="s">
        <v>63</v>
      </c>
      <c r="B278" t="s">
        <v>2299</v>
      </c>
    </row>
    <row r="279" spans="1:2" x14ac:dyDescent="0.25">
      <c r="A279" t="s">
        <v>104</v>
      </c>
      <c r="B279" t="s">
        <v>2300</v>
      </c>
    </row>
    <row r="280" spans="1:2" x14ac:dyDescent="0.25">
      <c r="A280" t="s">
        <v>105</v>
      </c>
      <c r="B280" t="s">
        <v>2301</v>
      </c>
    </row>
    <row r="281" spans="1:2" x14ac:dyDescent="0.25">
      <c r="A281" t="s">
        <v>57</v>
      </c>
      <c r="B281" t="s">
        <v>2862</v>
      </c>
    </row>
    <row r="282" spans="1:2" x14ac:dyDescent="0.25">
      <c r="A282" t="s">
        <v>58</v>
      </c>
      <c r="B282" t="s">
        <v>2863</v>
      </c>
    </row>
    <row r="283" spans="1:2" x14ac:dyDescent="0.25">
      <c r="A283" t="s">
        <v>59</v>
      </c>
      <c r="B283" t="s">
        <v>2864</v>
      </c>
    </row>
    <row r="284" spans="1:2" x14ac:dyDescent="0.25">
      <c r="A284" t="s">
        <v>547</v>
      </c>
      <c r="B284" t="s">
        <v>2865</v>
      </c>
    </row>
    <row r="285" spans="1:2" x14ac:dyDescent="0.25">
      <c r="A285" t="s">
        <v>220</v>
      </c>
      <c r="B285" t="s">
        <v>2866</v>
      </c>
    </row>
    <row r="286" spans="1:2" x14ac:dyDescent="0.25">
      <c r="A286" t="s">
        <v>221</v>
      </c>
      <c r="B286" t="s">
        <v>2867</v>
      </c>
    </row>
    <row r="287" spans="1:2" x14ac:dyDescent="0.25">
      <c r="A287" t="s">
        <v>568</v>
      </c>
      <c r="B287" t="s">
        <v>2868</v>
      </c>
    </row>
    <row r="288" spans="1:2" x14ac:dyDescent="0.25">
      <c r="A288" t="s">
        <v>569</v>
      </c>
      <c r="B288" t="s">
        <v>2869</v>
      </c>
    </row>
    <row r="289" spans="1:2" x14ac:dyDescent="0.25">
      <c r="A289" t="s">
        <v>570</v>
      </c>
      <c r="B289" t="s">
        <v>2870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1443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1052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676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576</v>
      </c>
    </row>
    <row r="312" spans="1:2" x14ac:dyDescent="0.25">
      <c r="A312" t="s">
        <v>75</v>
      </c>
      <c r="B312" t="s">
        <v>578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580</v>
      </c>
    </row>
    <row r="316" spans="1:2" x14ac:dyDescent="0.25">
      <c r="A316" t="s">
        <v>84</v>
      </c>
      <c r="B316" t="s">
        <v>582</v>
      </c>
    </row>
    <row r="317" spans="1:2" x14ac:dyDescent="0.25">
      <c r="A317" t="s">
        <v>128</v>
      </c>
      <c r="B317" t="s">
        <v>675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575</v>
      </c>
    </row>
    <row r="325" spans="1:2" x14ac:dyDescent="0.25">
      <c r="A325" t="s">
        <v>74</v>
      </c>
      <c r="B325" t="s">
        <v>577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453</v>
      </c>
      <c r="B327" t="s">
        <v>1983</v>
      </c>
    </row>
    <row r="328" spans="1:2" x14ac:dyDescent="0.25">
      <c r="A328" t="s">
        <v>303</v>
      </c>
      <c r="B328" t="s">
        <v>1984</v>
      </c>
    </row>
    <row r="329" spans="1:2" x14ac:dyDescent="0.25">
      <c r="A329" t="s">
        <v>300</v>
      </c>
      <c r="B329" t="s">
        <v>1985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579</v>
      </c>
    </row>
    <row r="332" spans="1:2" x14ac:dyDescent="0.25">
      <c r="A332" t="s">
        <v>83</v>
      </c>
      <c r="B332" t="s">
        <v>581</v>
      </c>
    </row>
    <row r="333" spans="1:2" x14ac:dyDescent="0.25">
      <c r="A333" t="s">
        <v>763</v>
      </c>
      <c r="B333" t="s">
        <v>2302</v>
      </c>
    </row>
    <row r="334" spans="1:2" x14ac:dyDescent="0.25">
      <c r="A334" t="s">
        <v>901</v>
      </c>
      <c r="B334" t="s">
        <v>2871</v>
      </c>
    </row>
    <row r="335" spans="1:2" x14ac:dyDescent="0.25">
      <c r="A335" t="s">
        <v>304</v>
      </c>
      <c r="B335" t="s">
        <v>2303</v>
      </c>
    </row>
    <row r="336" spans="1:2" x14ac:dyDescent="0.25">
      <c r="A336" t="s">
        <v>305</v>
      </c>
      <c r="B336" t="s">
        <v>2872</v>
      </c>
    </row>
    <row r="337" spans="1:2" x14ac:dyDescent="0.25">
      <c r="A337" t="s">
        <v>301</v>
      </c>
      <c r="B337" t="s">
        <v>2304</v>
      </c>
    </row>
    <row r="338" spans="1:2" x14ac:dyDescent="0.25">
      <c r="A338" t="s">
        <v>302</v>
      </c>
      <c r="B338" t="s">
        <v>2873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1053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1390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1815</v>
      </c>
    </row>
    <row r="382" spans="1:2" x14ac:dyDescent="0.25">
      <c r="A382" t="s">
        <v>221</v>
      </c>
      <c r="B382" t="s">
        <v>1816</v>
      </c>
    </row>
    <row r="383" spans="1:2" x14ac:dyDescent="0.25">
      <c r="A383" t="s">
        <v>93</v>
      </c>
      <c r="B383" t="s">
        <v>1591</v>
      </c>
    </row>
    <row r="384" spans="1:2" x14ac:dyDescent="0.25">
      <c r="A384" t="s">
        <v>94</v>
      </c>
      <c r="B384" t="s">
        <v>1592</v>
      </c>
    </row>
    <row r="385" spans="1:2" x14ac:dyDescent="0.25">
      <c r="A385" t="s">
        <v>95</v>
      </c>
      <c r="B385" t="s">
        <v>1593</v>
      </c>
    </row>
    <row r="386" spans="1:2" x14ac:dyDescent="0.25">
      <c r="A386" t="s">
        <v>54</v>
      </c>
      <c r="B386" t="s">
        <v>1594</v>
      </c>
    </row>
    <row r="387" spans="1:2" x14ac:dyDescent="0.25">
      <c r="A387" t="s">
        <v>55</v>
      </c>
      <c r="B387" t="s">
        <v>1595</v>
      </c>
    </row>
    <row r="388" spans="1:2" x14ac:dyDescent="0.25">
      <c r="A388" t="s">
        <v>56</v>
      </c>
      <c r="B388" t="s">
        <v>1596</v>
      </c>
    </row>
    <row r="389" spans="1:2" x14ac:dyDescent="0.25">
      <c r="A389" t="s">
        <v>99</v>
      </c>
      <c r="B389" t="s">
        <v>1812</v>
      </c>
    </row>
    <row r="390" spans="1:2" x14ac:dyDescent="0.25">
      <c r="A390" t="s">
        <v>100</v>
      </c>
      <c r="B390" t="s">
        <v>1813</v>
      </c>
    </row>
    <row r="391" spans="1:2" x14ac:dyDescent="0.25">
      <c r="A391" t="s">
        <v>57</v>
      </c>
      <c r="B391" t="s">
        <v>1597</v>
      </c>
    </row>
    <row r="392" spans="1:2" x14ac:dyDescent="0.25">
      <c r="A392" t="s">
        <v>58</v>
      </c>
      <c r="B392" t="s">
        <v>1598</v>
      </c>
    </row>
    <row r="393" spans="1:2" x14ac:dyDescent="0.25">
      <c r="A393" t="s">
        <v>59</v>
      </c>
      <c r="B393" t="s">
        <v>1599</v>
      </c>
    </row>
    <row r="394" spans="1:2" x14ac:dyDescent="0.25">
      <c r="A394" t="s">
        <v>97</v>
      </c>
      <c r="B394" t="s">
        <v>1809</v>
      </c>
    </row>
    <row r="395" spans="1:2" x14ac:dyDescent="0.25">
      <c r="A395" t="s">
        <v>98</v>
      </c>
      <c r="B395" t="s">
        <v>1810</v>
      </c>
    </row>
    <row r="396" spans="1:2" x14ac:dyDescent="0.25">
      <c r="A396" t="s">
        <v>96</v>
      </c>
      <c r="B396" t="s">
        <v>1808</v>
      </c>
    </row>
    <row r="397" spans="1:2" x14ac:dyDescent="0.25">
      <c r="A397" t="s">
        <v>62</v>
      </c>
      <c r="B397" t="s">
        <v>1811</v>
      </c>
    </row>
    <row r="398" spans="1:2" x14ac:dyDescent="0.25">
      <c r="A398" t="s">
        <v>547</v>
      </c>
      <c r="B398" t="s">
        <v>1814</v>
      </c>
    </row>
    <row r="399" spans="1:2" x14ac:dyDescent="0.25">
      <c r="A399" t="s">
        <v>101</v>
      </c>
      <c r="B399" t="s">
        <v>2126</v>
      </c>
    </row>
    <row r="400" spans="1:2" x14ac:dyDescent="0.25">
      <c r="A400" t="s">
        <v>102</v>
      </c>
      <c r="B400" t="s">
        <v>2127</v>
      </c>
    </row>
    <row r="401" spans="1:2" x14ac:dyDescent="0.25">
      <c r="A401" t="s">
        <v>103</v>
      </c>
      <c r="B401" t="s">
        <v>2128</v>
      </c>
    </row>
    <row r="402" spans="1:2" x14ac:dyDescent="0.25">
      <c r="A402" t="s">
        <v>63</v>
      </c>
      <c r="B402" t="s">
        <v>2129</v>
      </c>
    </row>
    <row r="403" spans="1:2" x14ac:dyDescent="0.25">
      <c r="A403" t="s">
        <v>104</v>
      </c>
      <c r="B403" t="s">
        <v>2130</v>
      </c>
    </row>
    <row r="404" spans="1:2" x14ac:dyDescent="0.25">
      <c r="A404" t="s">
        <v>105</v>
      </c>
      <c r="B404" t="s">
        <v>2131</v>
      </c>
    </row>
    <row r="405" spans="1:2" x14ac:dyDescent="0.25">
      <c r="A405" t="s">
        <v>568</v>
      </c>
      <c r="B405" t="s">
        <v>2132</v>
      </c>
    </row>
    <row r="406" spans="1:2" x14ac:dyDescent="0.25">
      <c r="A406" t="s">
        <v>569</v>
      </c>
      <c r="B406" t="s">
        <v>2133</v>
      </c>
    </row>
    <row r="407" spans="1:2" x14ac:dyDescent="0.25">
      <c r="A407" t="s">
        <v>570</v>
      </c>
      <c r="B407" t="s">
        <v>2134</v>
      </c>
    </row>
    <row r="408" spans="1:2" x14ac:dyDescent="0.25">
      <c r="A408" t="s">
        <v>74</v>
      </c>
      <c r="B408" t="s">
        <v>1817</v>
      </c>
    </row>
    <row r="409" spans="1:2" x14ac:dyDescent="0.25">
      <c r="A409" t="s">
        <v>75</v>
      </c>
      <c r="B409" t="s">
        <v>2135</v>
      </c>
    </row>
    <row r="410" spans="1:2" x14ac:dyDescent="0.25">
      <c r="A410" t="s">
        <v>76</v>
      </c>
      <c r="B410" t="s">
        <v>2612</v>
      </c>
    </row>
    <row r="411" spans="1:2" x14ac:dyDescent="0.25">
      <c r="A411" t="s">
        <v>77</v>
      </c>
      <c r="B411" t="s">
        <v>1818</v>
      </c>
    </row>
    <row r="412" spans="1:2" x14ac:dyDescent="0.25">
      <c r="A412" t="s">
        <v>78</v>
      </c>
      <c r="B412" t="s">
        <v>2136</v>
      </c>
    </row>
    <row r="413" spans="1:2" x14ac:dyDescent="0.25">
      <c r="A413" t="s">
        <v>79</v>
      </c>
      <c r="B413" t="s">
        <v>2613</v>
      </c>
    </row>
    <row r="414" spans="1:2" x14ac:dyDescent="0.25">
      <c r="A414" t="s">
        <v>80</v>
      </c>
      <c r="B414" t="s">
        <v>1819</v>
      </c>
    </row>
    <row r="415" spans="1:2" x14ac:dyDescent="0.25">
      <c r="A415" t="s">
        <v>81</v>
      </c>
      <c r="B415" t="s">
        <v>2137</v>
      </c>
    </row>
    <row r="416" spans="1:2" x14ac:dyDescent="0.25">
      <c r="A416" t="s">
        <v>82</v>
      </c>
      <c r="B416" t="s">
        <v>2614</v>
      </c>
    </row>
    <row r="417" spans="1:2" x14ac:dyDescent="0.25">
      <c r="A417" t="s">
        <v>83</v>
      </c>
      <c r="B417" t="s">
        <v>1820</v>
      </c>
    </row>
    <row r="418" spans="1:2" x14ac:dyDescent="0.25">
      <c r="A418" t="s">
        <v>84</v>
      </c>
      <c r="B418" t="s">
        <v>2138</v>
      </c>
    </row>
    <row r="419" spans="1:2" x14ac:dyDescent="0.25">
      <c r="A419" t="s">
        <v>85</v>
      </c>
      <c r="B419" t="s">
        <v>2615</v>
      </c>
    </row>
    <row r="420" spans="1:2" x14ac:dyDescent="0.25">
      <c r="A420" t="s">
        <v>86</v>
      </c>
      <c r="B420" t="s">
        <v>1821</v>
      </c>
    </row>
    <row r="421" spans="1:2" x14ac:dyDescent="0.25">
      <c r="A421" t="s">
        <v>87</v>
      </c>
      <c r="B421" t="s">
        <v>2139</v>
      </c>
    </row>
    <row r="422" spans="1:2" x14ac:dyDescent="0.25">
      <c r="A422" t="s">
        <v>89</v>
      </c>
      <c r="B422" t="s">
        <v>2616</v>
      </c>
    </row>
    <row r="423" spans="1:2" x14ac:dyDescent="0.25">
      <c r="A423" t="s">
        <v>259</v>
      </c>
      <c r="B423" t="s">
        <v>1822</v>
      </c>
    </row>
    <row r="424" spans="1:2" x14ac:dyDescent="0.25">
      <c r="A424" t="s">
        <v>261</v>
      </c>
      <c r="B424" t="s">
        <v>2140</v>
      </c>
    </row>
    <row r="425" spans="1:2" x14ac:dyDescent="0.25">
      <c r="A425" t="s">
        <v>1391</v>
      </c>
      <c r="B425" t="s">
        <v>2617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1054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1683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1531</v>
      </c>
    </row>
    <row r="441" spans="1:2" x14ac:dyDescent="0.25">
      <c r="A441" t="s">
        <v>55</v>
      </c>
      <c r="B441" t="s">
        <v>1600</v>
      </c>
    </row>
    <row r="442" spans="1:2" x14ac:dyDescent="0.25">
      <c r="A442" t="s">
        <v>56</v>
      </c>
      <c r="B442" t="s">
        <v>1823</v>
      </c>
    </row>
    <row r="443" spans="1:2" x14ac:dyDescent="0.25">
      <c r="A443" t="s">
        <v>57</v>
      </c>
      <c r="B443" t="s">
        <v>1532</v>
      </c>
    </row>
    <row r="444" spans="1:2" x14ac:dyDescent="0.25">
      <c r="A444" t="s">
        <v>58</v>
      </c>
      <c r="B444" t="s">
        <v>1601</v>
      </c>
    </row>
    <row r="445" spans="1:2" x14ac:dyDescent="0.25">
      <c r="A445" t="s">
        <v>59</v>
      </c>
      <c r="B445" t="s">
        <v>1824</v>
      </c>
    </row>
    <row r="446" spans="1:2" x14ac:dyDescent="0.25">
      <c r="A446" t="s">
        <v>67</v>
      </c>
      <c r="B446" t="s">
        <v>1533</v>
      </c>
    </row>
    <row r="447" spans="1:2" x14ac:dyDescent="0.25">
      <c r="A447" t="s">
        <v>68</v>
      </c>
      <c r="B447" t="s">
        <v>1602</v>
      </c>
    </row>
    <row r="448" spans="1:2" x14ac:dyDescent="0.25">
      <c r="A448" t="s">
        <v>69</v>
      </c>
      <c r="B448" t="s">
        <v>1825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1055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1357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1826</v>
      </c>
    </row>
    <row r="464" spans="1:2" x14ac:dyDescent="0.25">
      <c r="A464" t="s">
        <v>133</v>
      </c>
      <c r="B464" t="s">
        <v>1827</v>
      </c>
    </row>
    <row r="465" spans="1:2" x14ac:dyDescent="0.25">
      <c r="A465" t="s">
        <v>131</v>
      </c>
      <c r="B465" t="s">
        <v>1828</v>
      </c>
    </row>
    <row r="466" spans="1:2" x14ac:dyDescent="0.25">
      <c r="A466" t="s">
        <v>93</v>
      </c>
      <c r="B466" t="s">
        <v>2141</v>
      </c>
    </row>
    <row r="467" spans="1:2" x14ac:dyDescent="0.25">
      <c r="A467" t="s">
        <v>94</v>
      </c>
      <c r="B467" t="s">
        <v>2142</v>
      </c>
    </row>
    <row r="468" spans="1:2" x14ac:dyDescent="0.25">
      <c r="A468" t="s">
        <v>95</v>
      </c>
      <c r="B468" t="s">
        <v>2143</v>
      </c>
    </row>
    <row r="469" spans="1:2" x14ac:dyDescent="0.25">
      <c r="A469" t="s">
        <v>54</v>
      </c>
      <c r="B469" t="s">
        <v>2618</v>
      </c>
    </row>
    <row r="470" spans="1:2" x14ac:dyDescent="0.25">
      <c r="A470" t="s">
        <v>55</v>
      </c>
      <c r="B470" t="s">
        <v>2619</v>
      </c>
    </row>
    <row r="471" spans="1:2" x14ac:dyDescent="0.25">
      <c r="A471" t="s">
        <v>56</v>
      </c>
      <c r="B471" t="s">
        <v>2620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1444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1445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248</v>
      </c>
    </row>
    <row r="489" spans="1:2" x14ac:dyDescent="0.25">
      <c r="A489" t="s">
        <v>58</v>
      </c>
      <c r="B489" t="s">
        <v>249</v>
      </c>
    </row>
    <row r="490" spans="1:2" x14ac:dyDescent="0.25">
      <c r="A490" t="s">
        <v>70</v>
      </c>
      <c r="B490" t="s">
        <v>265</v>
      </c>
    </row>
    <row r="491" spans="1:2" x14ac:dyDescent="0.25">
      <c r="A491" t="s">
        <v>73</v>
      </c>
      <c r="B491" t="s">
        <v>264</v>
      </c>
    </row>
    <row r="492" spans="1:2" x14ac:dyDescent="0.25">
      <c r="A492" t="s">
        <v>75</v>
      </c>
      <c r="B492" t="s">
        <v>252</v>
      </c>
    </row>
    <row r="493" spans="1:2" x14ac:dyDescent="0.25">
      <c r="A493" t="s">
        <v>78</v>
      </c>
      <c r="B493" t="s">
        <v>254</v>
      </c>
    </row>
    <row r="494" spans="1:2" x14ac:dyDescent="0.25">
      <c r="A494" t="s">
        <v>81</v>
      </c>
      <c r="B494" t="s">
        <v>256</v>
      </c>
    </row>
    <row r="495" spans="1:2" x14ac:dyDescent="0.25">
      <c r="A495" t="s">
        <v>84</v>
      </c>
      <c r="B495" t="s">
        <v>1247</v>
      </c>
    </row>
    <row r="496" spans="1:2" x14ac:dyDescent="0.25">
      <c r="A496" t="s">
        <v>87</v>
      </c>
      <c r="B496" t="s">
        <v>258</v>
      </c>
    </row>
    <row r="497" spans="1:2" x14ac:dyDescent="0.25">
      <c r="A497" t="s">
        <v>261</v>
      </c>
      <c r="B497" t="s">
        <v>262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246</v>
      </c>
    </row>
    <row r="501" spans="1:2" x14ac:dyDescent="0.25">
      <c r="A501" t="s">
        <v>57</v>
      </c>
      <c r="B501" t="s">
        <v>247</v>
      </c>
    </row>
    <row r="502" spans="1:2" x14ac:dyDescent="0.25">
      <c r="A502" t="s">
        <v>71</v>
      </c>
      <c r="B502" t="s">
        <v>250</v>
      </c>
    </row>
    <row r="503" spans="1:2" x14ac:dyDescent="0.25">
      <c r="A503" t="s">
        <v>72</v>
      </c>
      <c r="B503" t="s">
        <v>263</v>
      </c>
    </row>
    <row r="504" spans="1:2" x14ac:dyDescent="0.25">
      <c r="A504" t="s">
        <v>74</v>
      </c>
      <c r="B504" t="s">
        <v>251</v>
      </c>
    </row>
    <row r="505" spans="1:2" x14ac:dyDescent="0.25">
      <c r="A505" t="s">
        <v>77</v>
      </c>
      <c r="B505" t="s">
        <v>253</v>
      </c>
    </row>
    <row r="506" spans="1:2" x14ac:dyDescent="0.25">
      <c r="A506" t="s">
        <v>80</v>
      </c>
      <c r="B506" t="s">
        <v>255</v>
      </c>
    </row>
    <row r="507" spans="1:2" x14ac:dyDescent="0.25">
      <c r="A507" t="s">
        <v>83</v>
      </c>
      <c r="B507" t="s">
        <v>1246</v>
      </c>
    </row>
    <row r="508" spans="1:2" x14ac:dyDescent="0.25">
      <c r="A508" t="s">
        <v>86</v>
      </c>
      <c r="B508" t="s">
        <v>257</v>
      </c>
    </row>
    <row r="509" spans="1:2" x14ac:dyDescent="0.25">
      <c r="A509" t="s">
        <v>259</v>
      </c>
      <c r="B509" t="s">
        <v>260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268</v>
      </c>
    </row>
    <row r="516" spans="1:2" x14ac:dyDescent="0.25">
      <c r="A516" t="s">
        <v>44</v>
      </c>
      <c r="B516" t="s">
        <v>1056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1057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2354</v>
      </c>
    </row>
    <row r="525" spans="1:2" x14ac:dyDescent="0.25">
      <c r="A525" t="s">
        <v>133</v>
      </c>
      <c r="B525" t="s">
        <v>2355</v>
      </c>
    </row>
    <row r="526" spans="1:2" x14ac:dyDescent="0.25">
      <c r="A526" t="s">
        <v>93</v>
      </c>
      <c r="B526" t="s">
        <v>2356</v>
      </c>
    </row>
    <row r="527" spans="1:2" x14ac:dyDescent="0.25">
      <c r="A527" t="s">
        <v>94</v>
      </c>
      <c r="B527" t="s">
        <v>2357</v>
      </c>
    </row>
    <row r="528" spans="1:2" x14ac:dyDescent="0.25">
      <c r="A528" t="s">
        <v>154</v>
      </c>
      <c r="B528" t="s">
        <v>1688</v>
      </c>
    </row>
    <row r="529" spans="1:2" x14ac:dyDescent="0.25">
      <c r="A529" t="s">
        <v>299</v>
      </c>
      <c r="B529" t="s">
        <v>1684</v>
      </c>
    </row>
    <row r="530" spans="1:2" x14ac:dyDescent="0.25">
      <c r="A530" t="s">
        <v>138</v>
      </c>
      <c r="B530" t="s">
        <v>1685</v>
      </c>
    </row>
    <row r="531" spans="1:2" x14ac:dyDescent="0.25">
      <c r="A531" t="s">
        <v>139</v>
      </c>
      <c r="B531" t="s">
        <v>1689</v>
      </c>
    </row>
    <row r="532" spans="1:2" x14ac:dyDescent="0.25">
      <c r="A532" t="s">
        <v>140</v>
      </c>
      <c r="B532" t="s">
        <v>1686</v>
      </c>
    </row>
    <row r="533" spans="1:2" x14ac:dyDescent="0.25">
      <c r="A533" t="s">
        <v>141</v>
      </c>
      <c r="B533" t="s">
        <v>1687</v>
      </c>
    </row>
    <row r="534" spans="1:2" x14ac:dyDescent="0.25">
      <c r="A534" t="s">
        <v>1092</v>
      </c>
      <c r="B534" t="s">
        <v>1690</v>
      </c>
    </row>
    <row r="535" spans="1:2" x14ac:dyDescent="0.25">
      <c r="A535" t="s">
        <v>686</v>
      </c>
      <c r="B535" t="s">
        <v>1691</v>
      </c>
    </row>
    <row r="536" spans="1:2" x14ac:dyDescent="0.25">
      <c r="A536" t="s">
        <v>1096</v>
      </c>
      <c r="B536" t="s">
        <v>1692</v>
      </c>
    </row>
    <row r="537" spans="1:2" x14ac:dyDescent="0.25">
      <c r="A537" t="s">
        <v>1097</v>
      </c>
      <c r="B537" t="s">
        <v>1693</v>
      </c>
    </row>
    <row r="538" spans="1:2" x14ac:dyDescent="0.25">
      <c r="A538" t="s">
        <v>98</v>
      </c>
      <c r="B538" t="s">
        <v>2034</v>
      </c>
    </row>
    <row r="539" spans="1:2" x14ac:dyDescent="0.25">
      <c r="A539" t="s">
        <v>100</v>
      </c>
      <c r="B539" t="s">
        <v>2358</v>
      </c>
    </row>
    <row r="540" spans="1:2" x14ac:dyDescent="0.25">
      <c r="A540" t="s">
        <v>101</v>
      </c>
      <c r="B540" t="s">
        <v>2030</v>
      </c>
    </row>
    <row r="541" spans="1:2" x14ac:dyDescent="0.25">
      <c r="A541" t="s">
        <v>63</v>
      </c>
      <c r="B541" t="s">
        <v>2354</v>
      </c>
    </row>
    <row r="542" spans="1:2" x14ac:dyDescent="0.25">
      <c r="A542" t="s">
        <v>102</v>
      </c>
      <c r="B542" t="s">
        <v>2031</v>
      </c>
    </row>
    <row r="543" spans="1:2" x14ac:dyDescent="0.25">
      <c r="A543" t="s">
        <v>104</v>
      </c>
      <c r="B543" t="s">
        <v>2355</v>
      </c>
    </row>
    <row r="544" spans="1:2" x14ac:dyDescent="0.25">
      <c r="A544" t="s">
        <v>103</v>
      </c>
      <c r="B544" t="s">
        <v>2035</v>
      </c>
    </row>
    <row r="545" spans="1:2" x14ac:dyDescent="0.25">
      <c r="A545" t="s">
        <v>105</v>
      </c>
      <c r="B545" t="s">
        <v>2359</v>
      </c>
    </row>
    <row r="546" spans="1:2" x14ac:dyDescent="0.25">
      <c r="A546" t="s">
        <v>106</v>
      </c>
      <c r="B546" t="s">
        <v>2032</v>
      </c>
    </row>
    <row r="547" spans="1:2" x14ac:dyDescent="0.25">
      <c r="A547" t="s">
        <v>64</v>
      </c>
      <c r="B547" t="s">
        <v>2356</v>
      </c>
    </row>
    <row r="548" spans="1:2" x14ac:dyDescent="0.25">
      <c r="A548" t="s">
        <v>107</v>
      </c>
      <c r="B548" t="s">
        <v>2033</v>
      </c>
    </row>
    <row r="549" spans="1:2" x14ac:dyDescent="0.25">
      <c r="A549" t="s">
        <v>109</v>
      </c>
      <c r="B549" t="s">
        <v>2357</v>
      </c>
    </row>
    <row r="550" spans="1:2" x14ac:dyDescent="0.25">
      <c r="A550" t="s">
        <v>108</v>
      </c>
      <c r="B550" t="s">
        <v>2036</v>
      </c>
    </row>
    <row r="551" spans="1:2" x14ac:dyDescent="0.25">
      <c r="A551" t="s">
        <v>110</v>
      </c>
      <c r="B551" t="s">
        <v>2360</v>
      </c>
    </row>
    <row r="552" spans="1:2" x14ac:dyDescent="0.25">
      <c r="A552" t="s">
        <v>111</v>
      </c>
      <c r="B552" t="s">
        <v>2037</v>
      </c>
    </row>
    <row r="553" spans="1:2" x14ac:dyDescent="0.25">
      <c r="A553" t="s">
        <v>65</v>
      </c>
      <c r="B553" t="s">
        <v>2361</v>
      </c>
    </row>
    <row r="554" spans="1:2" x14ac:dyDescent="0.25">
      <c r="A554" t="s">
        <v>112</v>
      </c>
      <c r="B554" t="s">
        <v>2038</v>
      </c>
    </row>
    <row r="555" spans="1:2" x14ac:dyDescent="0.25">
      <c r="A555" t="s">
        <v>114</v>
      </c>
      <c r="B555" t="s">
        <v>2362</v>
      </c>
    </row>
    <row r="556" spans="1:2" x14ac:dyDescent="0.25">
      <c r="A556" t="s">
        <v>113</v>
      </c>
      <c r="B556" t="s">
        <v>2039</v>
      </c>
    </row>
    <row r="557" spans="1:2" x14ac:dyDescent="0.25">
      <c r="A557" t="s">
        <v>115</v>
      </c>
      <c r="B557" t="s">
        <v>2363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270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272</v>
      </c>
    </row>
    <row r="573" spans="1:2" x14ac:dyDescent="0.25">
      <c r="A573" t="s">
        <v>94</v>
      </c>
      <c r="B573" t="s">
        <v>274</v>
      </c>
    </row>
    <row r="574" spans="1:2" x14ac:dyDescent="0.25">
      <c r="A574" t="s">
        <v>58</v>
      </c>
      <c r="B574" t="s">
        <v>276</v>
      </c>
    </row>
    <row r="575" spans="1:2" x14ac:dyDescent="0.25">
      <c r="A575" t="s">
        <v>68</v>
      </c>
      <c r="B575" t="s">
        <v>1249</v>
      </c>
    </row>
    <row r="576" spans="1:2" x14ac:dyDescent="0.25">
      <c r="A576" t="s">
        <v>70</v>
      </c>
      <c r="B576" t="s">
        <v>278</v>
      </c>
    </row>
    <row r="577" spans="1:2" x14ac:dyDescent="0.25">
      <c r="A577" t="s">
        <v>75</v>
      </c>
      <c r="B577" t="s">
        <v>280</v>
      </c>
    </row>
    <row r="578" spans="1:2" x14ac:dyDescent="0.25">
      <c r="A578" t="s">
        <v>78</v>
      </c>
      <c r="B578" t="s">
        <v>282</v>
      </c>
    </row>
    <row r="579" spans="1:2" x14ac:dyDescent="0.25">
      <c r="A579" t="s">
        <v>128</v>
      </c>
      <c r="B579" t="s">
        <v>271</v>
      </c>
    </row>
    <row r="580" spans="1:2" x14ac:dyDescent="0.25">
      <c r="A580" t="s">
        <v>93</v>
      </c>
      <c r="B580" t="s">
        <v>273</v>
      </c>
    </row>
    <row r="581" spans="1:2" x14ac:dyDescent="0.25">
      <c r="A581" t="s">
        <v>57</v>
      </c>
      <c r="B581" t="s">
        <v>275</v>
      </c>
    </row>
    <row r="582" spans="1:2" x14ac:dyDescent="0.25">
      <c r="A582" t="s">
        <v>67</v>
      </c>
      <c r="B582" t="s">
        <v>1248</v>
      </c>
    </row>
    <row r="583" spans="1:2" x14ac:dyDescent="0.25">
      <c r="A583" t="s">
        <v>71</v>
      </c>
      <c r="B583" t="s">
        <v>277</v>
      </c>
    </row>
    <row r="584" spans="1:2" x14ac:dyDescent="0.25">
      <c r="A584" t="s">
        <v>74</v>
      </c>
      <c r="B584" t="s">
        <v>279</v>
      </c>
    </row>
    <row r="585" spans="1:2" x14ac:dyDescent="0.25">
      <c r="A585" t="s">
        <v>77</v>
      </c>
      <c r="B585" t="s">
        <v>281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295</v>
      </c>
    </row>
    <row r="592" spans="1:2" x14ac:dyDescent="0.25">
      <c r="A592" t="s">
        <v>44</v>
      </c>
      <c r="B592" t="s">
        <v>296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297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2887</v>
      </c>
    </row>
    <row r="601" spans="1:2" x14ac:dyDescent="0.25">
      <c r="A601" t="s">
        <v>129</v>
      </c>
      <c r="B601" t="s">
        <v>2888</v>
      </c>
    </row>
    <row r="602" spans="1:2" x14ac:dyDescent="0.25">
      <c r="A602" t="s">
        <v>93</v>
      </c>
      <c r="B602" t="s">
        <v>2889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298</v>
      </c>
    </row>
    <row r="609" spans="1:2" x14ac:dyDescent="0.25">
      <c r="A609" t="s">
        <v>44</v>
      </c>
      <c r="B609" t="s">
        <v>1058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1059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2046</v>
      </c>
    </row>
    <row r="618" spans="1:2" x14ac:dyDescent="0.25">
      <c r="A618" t="s">
        <v>102</v>
      </c>
      <c r="B618" t="s">
        <v>2047</v>
      </c>
    </row>
    <row r="619" spans="1:2" x14ac:dyDescent="0.25">
      <c r="A619" t="s">
        <v>101</v>
      </c>
      <c r="B619" t="s">
        <v>2048</v>
      </c>
    </row>
    <row r="620" spans="1:2" x14ac:dyDescent="0.25">
      <c r="A620" t="s">
        <v>98</v>
      </c>
      <c r="B620" t="s">
        <v>2043</v>
      </c>
    </row>
    <row r="621" spans="1:2" x14ac:dyDescent="0.25">
      <c r="A621" t="s">
        <v>97</v>
      </c>
      <c r="B621" t="s">
        <v>2044</v>
      </c>
    </row>
    <row r="622" spans="1:2" x14ac:dyDescent="0.25">
      <c r="A622" t="s">
        <v>96</v>
      </c>
      <c r="B622" t="s">
        <v>2045</v>
      </c>
    </row>
    <row r="623" spans="1:2" x14ac:dyDescent="0.25">
      <c r="A623" t="s">
        <v>95</v>
      </c>
      <c r="B623" t="s">
        <v>2040</v>
      </c>
    </row>
    <row r="624" spans="1:2" x14ac:dyDescent="0.25">
      <c r="A624" t="s">
        <v>94</v>
      </c>
      <c r="B624" t="s">
        <v>2041</v>
      </c>
    </row>
    <row r="625" spans="1:2" x14ac:dyDescent="0.25">
      <c r="A625" t="s">
        <v>93</v>
      </c>
      <c r="B625" t="s">
        <v>2042</v>
      </c>
    </row>
    <row r="626" spans="1:2" x14ac:dyDescent="0.25">
      <c r="A626" t="s">
        <v>139</v>
      </c>
      <c r="B626" t="s">
        <v>1700</v>
      </c>
    </row>
    <row r="627" spans="1:2" x14ac:dyDescent="0.25">
      <c r="A627" t="s">
        <v>138</v>
      </c>
      <c r="B627" t="s">
        <v>1701</v>
      </c>
    </row>
    <row r="628" spans="1:2" x14ac:dyDescent="0.25">
      <c r="A628" t="s">
        <v>299</v>
      </c>
      <c r="B628" t="s">
        <v>1702</v>
      </c>
    </row>
    <row r="629" spans="1:2" x14ac:dyDescent="0.25">
      <c r="A629" t="s">
        <v>154</v>
      </c>
      <c r="B629" t="s">
        <v>1694</v>
      </c>
    </row>
    <row r="630" spans="1:2" x14ac:dyDescent="0.25">
      <c r="A630" t="s">
        <v>153</v>
      </c>
      <c r="B630" t="s">
        <v>1695</v>
      </c>
    </row>
    <row r="631" spans="1:2" x14ac:dyDescent="0.25">
      <c r="A631" t="s">
        <v>135</v>
      </c>
      <c r="B631" t="s">
        <v>1696</v>
      </c>
    </row>
    <row r="632" spans="1:2" x14ac:dyDescent="0.25">
      <c r="A632" t="s">
        <v>131</v>
      </c>
      <c r="B632" t="s">
        <v>1697</v>
      </c>
    </row>
    <row r="633" spans="1:2" x14ac:dyDescent="0.25">
      <c r="A633" t="s">
        <v>133</v>
      </c>
      <c r="B633" t="s">
        <v>1698</v>
      </c>
    </row>
    <row r="634" spans="1:2" x14ac:dyDescent="0.25">
      <c r="A634" t="s">
        <v>129</v>
      </c>
      <c r="B634" t="s">
        <v>1699</v>
      </c>
    </row>
    <row r="635" spans="1:2" x14ac:dyDescent="0.25">
      <c r="A635" t="s">
        <v>681</v>
      </c>
      <c r="B635" t="s">
        <v>2646</v>
      </c>
    </row>
    <row r="636" spans="1:2" x14ac:dyDescent="0.25">
      <c r="A636" t="s">
        <v>1392</v>
      </c>
      <c r="B636" t="s">
        <v>2640</v>
      </c>
    </row>
    <row r="637" spans="1:2" x14ac:dyDescent="0.25">
      <c r="A637" t="s">
        <v>465</v>
      </c>
      <c r="B637" t="s">
        <v>2641</v>
      </c>
    </row>
    <row r="638" spans="1:2" x14ac:dyDescent="0.25">
      <c r="A638" t="s">
        <v>1393</v>
      </c>
      <c r="B638" t="s">
        <v>2187</v>
      </c>
    </row>
    <row r="639" spans="1:2" x14ac:dyDescent="0.25">
      <c r="A639" t="s">
        <v>302</v>
      </c>
      <c r="B639" t="s">
        <v>2181</v>
      </c>
    </row>
    <row r="640" spans="1:2" x14ac:dyDescent="0.25">
      <c r="A640" t="s">
        <v>235</v>
      </c>
      <c r="B640" t="s">
        <v>2182</v>
      </c>
    </row>
    <row r="641" spans="1:2" x14ac:dyDescent="0.25">
      <c r="A641" t="s">
        <v>1394</v>
      </c>
      <c r="B641" t="s">
        <v>1866</v>
      </c>
    </row>
    <row r="642" spans="1:2" x14ac:dyDescent="0.25">
      <c r="A642" t="s">
        <v>305</v>
      </c>
      <c r="B642" t="s">
        <v>1867</v>
      </c>
    </row>
    <row r="643" spans="1:2" x14ac:dyDescent="0.25">
      <c r="A643" t="s">
        <v>233</v>
      </c>
      <c r="B643" t="s">
        <v>1868</v>
      </c>
    </row>
    <row r="644" spans="1:2" x14ac:dyDescent="0.25">
      <c r="A644" t="s">
        <v>682</v>
      </c>
      <c r="B644" t="s">
        <v>2647</v>
      </c>
    </row>
    <row r="645" spans="1:2" x14ac:dyDescent="0.25">
      <c r="A645" t="s">
        <v>1395</v>
      </c>
      <c r="B645" t="s">
        <v>2642</v>
      </c>
    </row>
    <row r="646" spans="1:2" x14ac:dyDescent="0.25">
      <c r="A646" t="s">
        <v>467</v>
      </c>
      <c r="B646" t="s">
        <v>2643</v>
      </c>
    </row>
    <row r="647" spans="1:2" x14ac:dyDescent="0.25">
      <c r="A647" t="s">
        <v>1396</v>
      </c>
      <c r="B647" t="s">
        <v>2188</v>
      </c>
    </row>
    <row r="648" spans="1:2" x14ac:dyDescent="0.25">
      <c r="A648" t="s">
        <v>1397</v>
      </c>
      <c r="B648" t="s">
        <v>2183</v>
      </c>
    </row>
    <row r="649" spans="1:2" x14ac:dyDescent="0.25">
      <c r="A649" t="s">
        <v>300</v>
      </c>
      <c r="B649" t="s">
        <v>2184</v>
      </c>
    </row>
    <row r="650" spans="1:2" x14ac:dyDescent="0.25">
      <c r="A650" t="s">
        <v>1398</v>
      </c>
      <c r="B650" t="s">
        <v>1869</v>
      </c>
    </row>
    <row r="651" spans="1:2" x14ac:dyDescent="0.25">
      <c r="A651" t="s">
        <v>1399</v>
      </c>
      <c r="B651" t="s">
        <v>1870</v>
      </c>
    </row>
    <row r="652" spans="1:2" x14ac:dyDescent="0.25">
      <c r="A652" t="s">
        <v>303</v>
      </c>
      <c r="B652" t="s">
        <v>1871</v>
      </c>
    </row>
    <row r="653" spans="1:2" x14ac:dyDescent="0.25">
      <c r="A653" t="s">
        <v>105</v>
      </c>
      <c r="B653" t="s">
        <v>2388</v>
      </c>
    </row>
    <row r="654" spans="1:2" x14ac:dyDescent="0.25">
      <c r="A654" t="s">
        <v>104</v>
      </c>
      <c r="B654" t="s">
        <v>2389</v>
      </c>
    </row>
    <row r="655" spans="1:2" x14ac:dyDescent="0.25">
      <c r="A655" t="s">
        <v>63</v>
      </c>
      <c r="B655" t="s">
        <v>2390</v>
      </c>
    </row>
    <row r="656" spans="1:2" x14ac:dyDescent="0.25">
      <c r="A656" t="s">
        <v>100</v>
      </c>
      <c r="B656" t="s">
        <v>2382</v>
      </c>
    </row>
    <row r="657" spans="1:2" x14ac:dyDescent="0.25">
      <c r="A657" t="s">
        <v>99</v>
      </c>
      <c r="B657" t="s">
        <v>2383</v>
      </c>
    </row>
    <row r="658" spans="1:2" x14ac:dyDescent="0.25">
      <c r="A658" t="s">
        <v>62</v>
      </c>
      <c r="B658" t="s">
        <v>2384</v>
      </c>
    </row>
    <row r="659" spans="1:2" x14ac:dyDescent="0.25">
      <c r="A659" t="s">
        <v>56</v>
      </c>
      <c r="B659" t="s">
        <v>2385</v>
      </c>
    </row>
    <row r="660" spans="1:2" x14ac:dyDescent="0.25">
      <c r="A660" t="s">
        <v>55</v>
      </c>
      <c r="B660" t="s">
        <v>2386</v>
      </c>
    </row>
    <row r="661" spans="1:2" x14ac:dyDescent="0.25">
      <c r="A661" t="s">
        <v>54</v>
      </c>
      <c r="B661" t="s">
        <v>2387</v>
      </c>
    </row>
    <row r="662" spans="1:2" x14ac:dyDescent="0.25">
      <c r="A662" t="s">
        <v>680</v>
      </c>
      <c r="B662" t="s">
        <v>2648</v>
      </c>
    </row>
    <row r="663" spans="1:2" x14ac:dyDescent="0.25">
      <c r="A663" t="s">
        <v>679</v>
      </c>
      <c r="B663" t="s">
        <v>2644</v>
      </c>
    </row>
    <row r="664" spans="1:2" x14ac:dyDescent="0.25">
      <c r="A664" t="s">
        <v>463</v>
      </c>
      <c r="B664" t="s">
        <v>2645</v>
      </c>
    </row>
    <row r="665" spans="1:2" x14ac:dyDescent="0.25">
      <c r="A665" t="s">
        <v>1400</v>
      </c>
      <c r="B665" t="s">
        <v>2189</v>
      </c>
    </row>
    <row r="666" spans="1:2" x14ac:dyDescent="0.25">
      <c r="A666" t="s">
        <v>301</v>
      </c>
      <c r="B666" t="s">
        <v>2185</v>
      </c>
    </row>
    <row r="667" spans="1:2" x14ac:dyDescent="0.25">
      <c r="A667" t="s">
        <v>234</v>
      </c>
      <c r="B667" t="s">
        <v>2186</v>
      </c>
    </row>
    <row r="668" spans="1:2" x14ac:dyDescent="0.25">
      <c r="A668" t="s">
        <v>1401</v>
      </c>
      <c r="B668" t="s">
        <v>1872</v>
      </c>
    </row>
    <row r="669" spans="1:2" x14ac:dyDescent="0.25">
      <c r="A669" t="s">
        <v>304</v>
      </c>
      <c r="B669" t="s">
        <v>1873</v>
      </c>
    </row>
    <row r="670" spans="1:2" x14ac:dyDescent="0.25">
      <c r="A670" t="s">
        <v>232</v>
      </c>
      <c r="B670" t="s">
        <v>1874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309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311</v>
      </c>
    </row>
    <row r="686" spans="1:2" x14ac:dyDescent="0.25">
      <c r="A686" t="s">
        <v>133</v>
      </c>
      <c r="B686" t="s">
        <v>313</v>
      </c>
    </row>
    <row r="687" spans="1:2" x14ac:dyDescent="0.25">
      <c r="A687" t="s">
        <v>58</v>
      </c>
      <c r="B687" t="s">
        <v>315</v>
      </c>
    </row>
    <row r="688" spans="1:2" x14ac:dyDescent="0.25">
      <c r="A688" t="s">
        <v>68</v>
      </c>
      <c r="B688" t="s">
        <v>317</v>
      </c>
    </row>
    <row r="689" spans="1:2" x14ac:dyDescent="0.25">
      <c r="A689" t="s">
        <v>70</v>
      </c>
      <c r="B689" t="s">
        <v>319</v>
      </c>
    </row>
    <row r="690" spans="1:2" x14ac:dyDescent="0.25">
      <c r="A690" t="s">
        <v>73</v>
      </c>
      <c r="B690" t="s">
        <v>321</v>
      </c>
    </row>
    <row r="691" spans="1:2" x14ac:dyDescent="0.25">
      <c r="A691" t="s">
        <v>75</v>
      </c>
      <c r="B691" t="s">
        <v>323</v>
      </c>
    </row>
    <row r="692" spans="1:2" x14ac:dyDescent="0.25">
      <c r="A692" t="s">
        <v>128</v>
      </c>
      <c r="B692" t="s">
        <v>310</v>
      </c>
    </row>
    <row r="693" spans="1:2" x14ac:dyDescent="0.25">
      <c r="A693" t="s">
        <v>129</v>
      </c>
      <c r="B693" t="s">
        <v>312</v>
      </c>
    </row>
    <row r="694" spans="1:2" x14ac:dyDescent="0.25">
      <c r="A694" t="s">
        <v>57</v>
      </c>
      <c r="B694" t="s">
        <v>314</v>
      </c>
    </row>
    <row r="695" spans="1:2" x14ac:dyDescent="0.25">
      <c r="A695" t="s">
        <v>67</v>
      </c>
      <c r="B695" t="s">
        <v>316</v>
      </c>
    </row>
    <row r="696" spans="1:2" x14ac:dyDescent="0.25">
      <c r="A696" t="s">
        <v>71</v>
      </c>
      <c r="B696" t="s">
        <v>318</v>
      </c>
    </row>
    <row r="697" spans="1:2" x14ac:dyDescent="0.25">
      <c r="A697" t="s">
        <v>72</v>
      </c>
      <c r="B697" t="s">
        <v>320</v>
      </c>
    </row>
    <row r="698" spans="1:2" x14ac:dyDescent="0.25">
      <c r="A698" t="s">
        <v>74</v>
      </c>
      <c r="B698" t="s">
        <v>322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324</v>
      </c>
    </row>
    <row r="705" spans="1:2" x14ac:dyDescent="0.25">
      <c r="A705" t="s">
        <v>44</v>
      </c>
      <c r="B705" t="s">
        <v>566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1060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1888</v>
      </c>
    </row>
    <row r="714" spans="1:2" x14ac:dyDescent="0.25">
      <c r="A714" t="s">
        <v>133</v>
      </c>
      <c r="B714" t="s">
        <v>1889</v>
      </c>
    </row>
    <row r="715" spans="1:2" x14ac:dyDescent="0.25">
      <c r="A715" t="s">
        <v>129</v>
      </c>
      <c r="B715" t="s">
        <v>1890</v>
      </c>
    </row>
    <row r="716" spans="1:2" x14ac:dyDescent="0.25">
      <c r="A716" t="s">
        <v>95</v>
      </c>
      <c r="B716" t="s">
        <v>2203</v>
      </c>
    </row>
    <row r="717" spans="1:2" x14ac:dyDescent="0.25">
      <c r="A717" t="s">
        <v>94</v>
      </c>
      <c r="B717" t="s">
        <v>2204</v>
      </c>
    </row>
    <row r="718" spans="1:2" x14ac:dyDescent="0.25">
      <c r="A718" t="s">
        <v>93</v>
      </c>
      <c r="B718" t="s">
        <v>2205</v>
      </c>
    </row>
    <row r="719" spans="1:2" x14ac:dyDescent="0.25">
      <c r="A719" t="s">
        <v>56</v>
      </c>
      <c r="B719" t="s">
        <v>2702</v>
      </c>
    </row>
    <row r="720" spans="1:2" x14ac:dyDescent="0.25">
      <c r="A720" t="s">
        <v>55</v>
      </c>
      <c r="B720" t="s">
        <v>2703</v>
      </c>
    </row>
    <row r="721" spans="1:2" x14ac:dyDescent="0.25">
      <c r="A721" t="s">
        <v>54</v>
      </c>
      <c r="B721" t="s">
        <v>2704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328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330</v>
      </c>
    </row>
    <row r="737" spans="1:2" x14ac:dyDescent="0.25">
      <c r="A737" t="s">
        <v>133</v>
      </c>
      <c r="B737" t="s">
        <v>332</v>
      </c>
    </row>
    <row r="738" spans="1:2" x14ac:dyDescent="0.25">
      <c r="A738" t="s">
        <v>94</v>
      </c>
      <c r="B738" t="s">
        <v>334</v>
      </c>
    </row>
    <row r="739" spans="1:2" x14ac:dyDescent="0.25">
      <c r="A739" t="s">
        <v>55</v>
      </c>
      <c r="B739" t="s">
        <v>336</v>
      </c>
    </row>
    <row r="740" spans="1:2" x14ac:dyDescent="0.25">
      <c r="A740" t="s">
        <v>58</v>
      </c>
      <c r="B740" t="s">
        <v>338</v>
      </c>
    </row>
    <row r="741" spans="1:2" x14ac:dyDescent="0.25">
      <c r="A741" t="s">
        <v>68</v>
      </c>
      <c r="B741" t="s">
        <v>340</v>
      </c>
    </row>
    <row r="742" spans="1:2" x14ac:dyDescent="0.25">
      <c r="A742" t="s">
        <v>70</v>
      </c>
      <c r="B742" t="s">
        <v>342</v>
      </c>
    </row>
    <row r="743" spans="1:2" x14ac:dyDescent="0.25">
      <c r="A743" t="s">
        <v>73</v>
      </c>
      <c r="B743" t="s">
        <v>488</v>
      </c>
    </row>
    <row r="744" spans="1:2" x14ac:dyDescent="0.25">
      <c r="A744" t="s">
        <v>75</v>
      </c>
      <c r="B744" t="s">
        <v>490</v>
      </c>
    </row>
    <row r="745" spans="1:2" x14ac:dyDescent="0.25">
      <c r="A745" t="s">
        <v>78</v>
      </c>
      <c r="B745" t="s">
        <v>492</v>
      </c>
    </row>
    <row r="746" spans="1:2" x14ac:dyDescent="0.25">
      <c r="A746" t="s">
        <v>81</v>
      </c>
      <c r="B746" t="s">
        <v>494</v>
      </c>
    </row>
    <row r="747" spans="1:2" x14ac:dyDescent="0.25">
      <c r="A747" t="s">
        <v>128</v>
      </c>
      <c r="B747" t="s">
        <v>329</v>
      </c>
    </row>
    <row r="748" spans="1:2" x14ac:dyDescent="0.25">
      <c r="A748" t="s">
        <v>129</v>
      </c>
      <c r="B748" t="s">
        <v>331</v>
      </c>
    </row>
    <row r="749" spans="1:2" x14ac:dyDescent="0.25">
      <c r="A749" t="s">
        <v>93</v>
      </c>
      <c r="B749" t="s">
        <v>333</v>
      </c>
    </row>
    <row r="750" spans="1:2" x14ac:dyDescent="0.25">
      <c r="A750" t="s">
        <v>54</v>
      </c>
      <c r="B750" t="s">
        <v>335</v>
      </c>
    </row>
    <row r="751" spans="1:2" x14ac:dyDescent="0.25">
      <c r="A751" t="s">
        <v>57</v>
      </c>
      <c r="B751" t="s">
        <v>337</v>
      </c>
    </row>
    <row r="752" spans="1:2" x14ac:dyDescent="0.25">
      <c r="A752" t="s">
        <v>67</v>
      </c>
      <c r="B752" t="s">
        <v>339</v>
      </c>
    </row>
    <row r="753" spans="1:2" x14ac:dyDescent="0.25">
      <c r="A753" t="s">
        <v>71</v>
      </c>
      <c r="B753" t="s">
        <v>341</v>
      </c>
    </row>
    <row r="754" spans="1:2" x14ac:dyDescent="0.25">
      <c r="A754" t="s">
        <v>72</v>
      </c>
      <c r="B754" t="s">
        <v>487</v>
      </c>
    </row>
    <row r="755" spans="1:2" x14ac:dyDescent="0.25">
      <c r="A755" t="s">
        <v>74</v>
      </c>
      <c r="B755" t="s">
        <v>489</v>
      </c>
    </row>
    <row r="756" spans="1:2" x14ac:dyDescent="0.25">
      <c r="A756" t="s">
        <v>77</v>
      </c>
      <c r="B756" t="s">
        <v>491</v>
      </c>
    </row>
    <row r="757" spans="1:2" x14ac:dyDescent="0.25">
      <c r="A757" t="s">
        <v>80</v>
      </c>
      <c r="B757" t="s">
        <v>493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347</v>
      </c>
    </row>
    <row r="764" spans="1:2" x14ac:dyDescent="0.25">
      <c r="A764" t="s">
        <v>44</v>
      </c>
      <c r="B764" t="s">
        <v>1061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1402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684</v>
      </c>
      <c r="B772" t="s">
        <v>1706</v>
      </c>
    </row>
    <row r="773" spans="1:2" x14ac:dyDescent="0.25">
      <c r="A773" t="s">
        <v>154</v>
      </c>
      <c r="B773" t="s">
        <v>2049</v>
      </c>
    </row>
    <row r="774" spans="1:2" x14ac:dyDescent="0.25">
      <c r="A774" t="s">
        <v>683</v>
      </c>
      <c r="B774" t="s">
        <v>1707</v>
      </c>
    </row>
    <row r="775" spans="1:2" x14ac:dyDescent="0.25">
      <c r="A775" t="s">
        <v>153</v>
      </c>
      <c r="B775" t="s">
        <v>2050</v>
      </c>
    </row>
    <row r="776" spans="1:2" x14ac:dyDescent="0.25">
      <c r="A776" t="s">
        <v>134</v>
      </c>
      <c r="B776" t="s">
        <v>1708</v>
      </c>
    </row>
    <row r="777" spans="1:2" x14ac:dyDescent="0.25">
      <c r="A777" t="s">
        <v>135</v>
      </c>
      <c r="B777" t="s">
        <v>2051</v>
      </c>
    </row>
    <row r="778" spans="1:2" x14ac:dyDescent="0.25">
      <c r="A778" t="s">
        <v>130</v>
      </c>
      <c r="B778" t="s">
        <v>1703</v>
      </c>
    </row>
    <row r="779" spans="1:2" x14ac:dyDescent="0.25">
      <c r="A779" t="s">
        <v>131</v>
      </c>
      <c r="B779" t="s">
        <v>2052</v>
      </c>
    </row>
    <row r="780" spans="1:2" x14ac:dyDescent="0.25">
      <c r="A780" t="s">
        <v>98</v>
      </c>
      <c r="B780" t="s">
        <v>2404</v>
      </c>
    </row>
    <row r="781" spans="1:2" x14ac:dyDescent="0.25">
      <c r="A781" t="s">
        <v>97</v>
      </c>
      <c r="B781" t="s">
        <v>2405</v>
      </c>
    </row>
    <row r="782" spans="1:2" x14ac:dyDescent="0.25">
      <c r="A782" t="s">
        <v>96</v>
      </c>
      <c r="B782" t="s">
        <v>2406</v>
      </c>
    </row>
    <row r="783" spans="1:2" x14ac:dyDescent="0.25">
      <c r="A783" t="s">
        <v>95</v>
      </c>
      <c r="B783" t="s">
        <v>2407</v>
      </c>
    </row>
    <row r="784" spans="1:2" x14ac:dyDescent="0.25">
      <c r="A784" t="s">
        <v>132</v>
      </c>
      <c r="B784" t="s">
        <v>1704</v>
      </c>
    </row>
    <row r="785" spans="1:2" x14ac:dyDescent="0.25">
      <c r="A785" t="s">
        <v>133</v>
      </c>
      <c r="B785" t="s">
        <v>2053</v>
      </c>
    </row>
    <row r="786" spans="1:2" x14ac:dyDescent="0.25">
      <c r="A786" t="s">
        <v>94</v>
      </c>
      <c r="B786" t="s">
        <v>2408</v>
      </c>
    </row>
    <row r="787" spans="1:2" x14ac:dyDescent="0.25">
      <c r="A787" t="s">
        <v>128</v>
      </c>
      <c r="B787" t="s">
        <v>1705</v>
      </c>
    </row>
    <row r="788" spans="1:2" x14ac:dyDescent="0.25">
      <c r="A788" t="s">
        <v>129</v>
      </c>
      <c r="B788" t="s">
        <v>2054</v>
      </c>
    </row>
    <row r="789" spans="1:2" x14ac:dyDescent="0.25">
      <c r="A789" t="s">
        <v>93</v>
      </c>
      <c r="B789" t="s">
        <v>2409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355</v>
      </c>
    </row>
    <row r="796" spans="1:2" x14ac:dyDescent="0.25">
      <c r="A796" t="s">
        <v>44</v>
      </c>
      <c r="B796" t="s">
        <v>1062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1403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357</v>
      </c>
    </row>
    <row r="805" spans="1:2" x14ac:dyDescent="0.25">
      <c r="A805" t="s">
        <v>133</v>
      </c>
      <c r="B805" t="s">
        <v>359</v>
      </c>
    </row>
    <row r="806" spans="1:2" x14ac:dyDescent="0.25">
      <c r="A806" t="s">
        <v>94</v>
      </c>
      <c r="B806" t="s">
        <v>361</v>
      </c>
    </row>
    <row r="807" spans="1:2" x14ac:dyDescent="0.25">
      <c r="A807" t="s">
        <v>55</v>
      </c>
      <c r="B807" t="s">
        <v>363</v>
      </c>
    </row>
    <row r="808" spans="1:2" x14ac:dyDescent="0.25">
      <c r="A808" t="s">
        <v>58</v>
      </c>
      <c r="B808" t="s">
        <v>365</v>
      </c>
    </row>
    <row r="809" spans="1:2" x14ac:dyDescent="0.25">
      <c r="A809" t="s">
        <v>68</v>
      </c>
      <c r="B809" t="s">
        <v>367</v>
      </c>
    </row>
    <row r="810" spans="1:2" x14ac:dyDescent="0.25">
      <c r="A810" t="s">
        <v>73</v>
      </c>
      <c r="B810" t="s">
        <v>369</v>
      </c>
    </row>
    <row r="811" spans="1:2" x14ac:dyDescent="0.25">
      <c r="A811" t="s">
        <v>75</v>
      </c>
      <c r="B811" t="s">
        <v>371</v>
      </c>
    </row>
    <row r="812" spans="1:2" x14ac:dyDescent="0.25">
      <c r="A812" t="s">
        <v>87</v>
      </c>
      <c r="B812" t="s">
        <v>1709</v>
      </c>
    </row>
    <row r="813" spans="1:2" x14ac:dyDescent="0.25">
      <c r="A813" t="s">
        <v>486</v>
      </c>
      <c r="B813" t="s">
        <v>2410</v>
      </c>
    </row>
    <row r="814" spans="1:2" x14ac:dyDescent="0.25">
      <c r="A814" t="s">
        <v>128</v>
      </c>
      <c r="B814" t="s">
        <v>356</v>
      </c>
    </row>
    <row r="815" spans="1:2" x14ac:dyDescent="0.25">
      <c r="A815" t="s">
        <v>129</v>
      </c>
      <c r="B815" t="s">
        <v>358</v>
      </c>
    </row>
    <row r="816" spans="1:2" x14ac:dyDescent="0.25">
      <c r="A816" t="s">
        <v>93</v>
      </c>
      <c r="B816" t="s">
        <v>360</v>
      </c>
    </row>
    <row r="817" spans="1:2" x14ac:dyDescent="0.25">
      <c r="A817" t="s">
        <v>54</v>
      </c>
      <c r="B817" t="s">
        <v>362</v>
      </c>
    </row>
    <row r="818" spans="1:2" x14ac:dyDescent="0.25">
      <c r="A818" t="s">
        <v>57</v>
      </c>
      <c r="B818" t="s">
        <v>364</v>
      </c>
    </row>
    <row r="819" spans="1:2" x14ac:dyDescent="0.25">
      <c r="A819" t="s">
        <v>67</v>
      </c>
      <c r="B819" t="s">
        <v>366</v>
      </c>
    </row>
    <row r="820" spans="1:2" x14ac:dyDescent="0.25">
      <c r="A820" t="s">
        <v>72</v>
      </c>
      <c r="B820" t="s">
        <v>368</v>
      </c>
    </row>
    <row r="821" spans="1:2" x14ac:dyDescent="0.25">
      <c r="A821" t="s">
        <v>74</v>
      </c>
      <c r="B821" t="s">
        <v>370</v>
      </c>
    </row>
    <row r="822" spans="1:2" x14ac:dyDescent="0.25">
      <c r="A822" t="s">
        <v>261</v>
      </c>
      <c r="B822" t="s">
        <v>2055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372</v>
      </c>
    </row>
    <row r="829" spans="1:2" x14ac:dyDescent="0.25">
      <c r="A829" t="s">
        <v>44</v>
      </c>
      <c r="B829" t="s">
        <v>1063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1404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2411</v>
      </c>
    </row>
    <row r="838" spans="1:2" x14ac:dyDescent="0.25">
      <c r="A838" t="s">
        <v>54</v>
      </c>
      <c r="B838" t="s">
        <v>2412</v>
      </c>
    </row>
    <row r="839" spans="1:2" x14ac:dyDescent="0.25">
      <c r="A839" t="s">
        <v>95</v>
      </c>
      <c r="B839" t="s">
        <v>2062</v>
      </c>
    </row>
    <row r="840" spans="1:2" x14ac:dyDescent="0.25">
      <c r="A840" t="s">
        <v>98</v>
      </c>
      <c r="B840" t="s">
        <v>2060</v>
      </c>
    </row>
    <row r="841" spans="1:2" x14ac:dyDescent="0.25">
      <c r="A841" t="s">
        <v>97</v>
      </c>
      <c r="B841" t="s">
        <v>2061</v>
      </c>
    </row>
    <row r="842" spans="1:2" x14ac:dyDescent="0.25">
      <c r="A842" t="s">
        <v>139</v>
      </c>
      <c r="B842" t="s">
        <v>1714</v>
      </c>
    </row>
    <row r="843" spans="1:2" x14ac:dyDescent="0.25">
      <c r="A843" t="s">
        <v>94</v>
      </c>
      <c r="B843" t="s">
        <v>2056</v>
      </c>
    </row>
    <row r="844" spans="1:2" x14ac:dyDescent="0.25">
      <c r="A844" t="s">
        <v>138</v>
      </c>
      <c r="B844" t="s">
        <v>1715</v>
      </c>
    </row>
    <row r="845" spans="1:2" x14ac:dyDescent="0.25">
      <c r="A845" t="s">
        <v>93</v>
      </c>
      <c r="B845" t="s">
        <v>2057</v>
      </c>
    </row>
    <row r="846" spans="1:2" x14ac:dyDescent="0.25">
      <c r="A846" t="s">
        <v>131</v>
      </c>
      <c r="B846" t="s">
        <v>1713</v>
      </c>
    </row>
    <row r="847" spans="1:2" x14ac:dyDescent="0.25">
      <c r="A847" t="s">
        <v>133</v>
      </c>
      <c r="B847" t="s">
        <v>1710</v>
      </c>
    </row>
    <row r="848" spans="1:2" x14ac:dyDescent="0.25">
      <c r="A848" t="s">
        <v>299</v>
      </c>
      <c r="B848" t="s">
        <v>1716</v>
      </c>
    </row>
    <row r="849" spans="1:2" x14ac:dyDescent="0.25">
      <c r="A849" t="s">
        <v>154</v>
      </c>
      <c r="B849" t="s">
        <v>1717</v>
      </c>
    </row>
    <row r="850" spans="1:2" x14ac:dyDescent="0.25">
      <c r="A850" t="s">
        <v>153</v>
      </c>
      <c r="B850" t="s">
        <v>1712</v>
      </c>
    </row>
    <row r="851" spans="1:2" x14ac:dyDescent="0.25">
      <c r="A851" t="s">
        <v>105</v>
      </c>
      <c r="B851" t="s">
        <v>2414</v>
      </c>
    </row>
    <row r="852" spans="1:2" x14ac:dyDescent="0.25">
      <c r="A852" t="s">
        <v>104</v>
      </c>
      <c r="B852" t="s">
        <v>2415</v>
      </c>
    </row>
    <row r="853" spans="1:2" x14ac:dyDescent="0.25">
      <c r="A853" t="s">
        <v>63</v>
      </c>
      <c r="B853" t="s">
        <v>2416</v>
      </c>
    </row>
    <row r="854" spans="1:2" x14ac:dyDescent="0.25">
      <c r="A854" t="s">
        <v>100</v>
      </c>
      <c r="B854" t="s">
        <v>2417</v>
      </c>
    </row>
    <row r="855" spans="1:2" x14ac:dyDescent="0.25">
      <c r="A855" t="s">
        <v>99</v>
      </c>
      <c r="B855" t="s">
        <v>2418</v>
      </c>
    </row>
    <row r="856" spans="1:2" x14ac:dyDescent="0.25">
      <c r="A856" t="s">
        <v>103</v>
      </c>
      <c r="B856" t="s">
        <v>2063</v>
      </c>
    </row>
    <row r="857" spans="1:2" x14ac:dyDescent="0.25">
      <c r="A857" t="s">
        <v>102</v>
      </c>
      <c r="B857" t="s">
        <v>2058</v>
      </c>
    </row>
    <row r="858" spans="1:2" x14ac:dyDescent="0.25">
      <c r="A858" t="s">
        <v>129</v>
      </c>
      <c r="B858" t="s">
        <v>1711</v>
      </c>
    </row>
    <row r="859" spans="1:2" x14ac:dyDescent="0.25">
      <c r="A859" t="s">
        <v>56</v>
      </c>
      <c r="B859" t="s">
        <v>2413</v>
      </c>
    </row>
    <row r="860" spans="1:2" x14ac:dyDescent="0.25">
      <c r="A860" t="s">
        <v>101</v>
      </c>
      <c r="B860" t="s">
        <v>2059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381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383</v>
      </c>
    </row>
    <row r="876" spans="1:2" x14ac:dyDescent="0.25">
      <c r="A876" t="s">
        <v>94</v>
      </c>
      <c r="B876" t="s">
        <v>385</v>
      </c>
    </row>
    <row r="877" spans="1:2" x14ac:dyDescent="0.25">
      <c r="A877" t="s">
        <v>70</v>
      </c>
      <c r="B877" t="s">
        <v>387</v>
      </c>
    </row>
    <row r="878" spans="1:2" x14ac:dyDescent="0.25">
      <c r="A878" t="s">
        <v>68</v>
      </c>
      <c r="B878" t="s">
        <v>955</v>
      </c>
    </row>
    <row r="879" spans="1:2" x14ac:dyDescent="0.25">
      <c r="A879" t="s">
        <v>129</v>
      </c>
      <c r="B879" t="s">
        <v>382</v>
      </c>
    </row>
    <row r="880" spans="1:2" x14ac:dyDescent="0.25">
      <c r="A880" t="s">
        <v>93</v>
      </c>
      <c r="B880" t="s">
        <v>384</v>
      </c>
    </row>
    <row r="881" spans="1:2" x14ac:dyDescent="0.25">
      <c r="A881" t="s">
        <v>71</v>
      </c>
      <c r="B881" t="s">
        <v>386</v>
      </c>
    </row>
    <row r="882" spans="1:2" x14ac:dyDescent="0.25">
      <c r="A882" t="s">
        <v>67</v>
      </c>
      <c r="B882" t="s">
        <v>954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388</v>
      </c>
    </row>
    <row r="889" spans="1:2" x14ac:dyDescent="0.25">
      <c r="A889" t="s">
        <v>44</v>
      </c>
      <c r="B889" t="s">
        <v>1476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1477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1892</v>
      </c>
    </row>
    <row r="898" spans="1:2" x14ac:dyDescent="0.25">
      <c r="A898" t="s">
        <v>93</v>
      </c>
      <c r="B898" t="s">
        <v>1891</v>
      </c>
    </row>
    <row r="899" spans="1:2" x14ac:dyDescent="0.25">
      <c r="A899" t="s">
        <v>54</v>
      </c>
      <c r="B899" t="s">
        <v>2206</v>
      </c>
    </row>
    <row r="900" spans="1:2" x14ac:dyDescent="0.25">
      <c r="A900" t="s">
        <v>62</v>
      </c>
      <c r="B900" t="s">
        <v>2207</v>
      </c>
    </row>
    <row r="901" spans="1:2" x14ac:dyDescent="0.25">
      <c r="A901" t="s">
        <v>57</v>
      </c>
      <c r="B901" t="s">
        <v>2705</v>
      </c>
    </row>
    <row r="902" spans="1:2" x14ac:dyDescent="0.25">
      <c r="A902" t="s">
        <v>547</v>
      </c>
      <c r="B902" t="s">
        <v>2706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394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396</v>
      </c>
    </row>
    <row r="918" spans="1:2" x14ac:dyDescent="0.25">
      <c r="A918" t="s">
        <v>133</v>
      </c>
      <c r="B918" t="s">
        <v>398</v>
      </c>
    </row>
    <row r="919" spans="1:2" x14ac:dyDescent="0.25">
      <c r="A919" t="s">
        <v>94</v>
      </c>
      <c r="B919" t="s">
        <v>400</v>
      </c>
    </row>
    <row r="920" spans="1:2" x14ac:dyDescent="0.25">
      <c r="A920" t="s">
        <v>128</v>
      </c>
      <c r="B920" t="s">
        <v>395</v>
      </c>
    </row>
    <row r="921" spans="1:2" x14ac:dyDescent="0.25">
      <c r="A921" t="s">
        <v>129</v>
      </c>
      <c r="B921" t="s">
        <v>397</v>
      </c>
    </row>
    <row r="922" spans="1:2" x14ac:dyDescent="0.25">
      <c r="A922" t="s">
        <v>93</v>
      </c>
      <c r="B922" t="s">
        <v>399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401</v>
      </c>
    </row>
    <row r="929" spans="1:2" x14ac:dyDescent="0.25">
      <c r="A929" t="s">
        <v>44</v>
      </c>
      <c r="B929" t="s">
        <v>1064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1405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2231</v>
      </c>
    </row>
    <row r="938" spans="1:2" x14ac:dyDescent="0.25">
      <c r="A938" t="s">
        <v>135</v>
      </c>
      <c r="B938" t="s">
        <v>1905</v>
      </c>
    </row>
    <row r="939" spans="1:2" x14ac:dyDescent="0.25">
      <c r="A939" t="s">
        <v>56</v>
      </c>
      <c r="B939" t="s">
        <v>2716</v>
      </c>
    </row>
    <row r="940" spans="1:2" x14ac:dyDescent="0.25">
      <c r="A940" t="s">
        <v>138</v>
      </c>
      <c r="B940" t="s">
        <v>1910</v>
      </c>
    </row>
    <row r="941" spans="1:2" x14ac:dyDescent="0.25">
      <c r="A941" t="s">
        <v>63</v>
      </c>
      <c r="B941" t="s">
        <v>2722</v>
      </c>
    </row>
    <row r="942" spans="1:2" x14ac:dyDescent="0.25">
      <c r="A942" t="s">
        <v>101</v>
      </c>
      <c r="B942" t="s">
        <v>2232</v>
      </c>
    </row>
    <row r="943" spans="1:2" x14ac:dyDescent="0.25">
      <c r="A943" t="s">
        <v>95</v>
      </c>
      <c r="B943" t="s">
        <v>2226</v>
      </c>
    </row>
    <row r="944" spans="1:2" x14ac:dyDescent="0.25">
      <c r="A944" t="s">
        <v>131</v>
      </c>
      <c r="B944" t="s">
        <v>1900</v>
      </c>
    </row>
    <row r="945" spans="1:2" x14ac:dyDescent="0.25">
      <c r="A945" t="s">
        <v>55</v>
      </c>
      <c r="B945" t="s">
        <v>2717</v>
      </c>
    </row>
    <row r="946" spans="1:2" x14ac:dyDescent="0.25">
      <c r="A946" t="s">
        <v>299</v>
      </c>
      <c r="B946" t="s">
        <v>1906</v>
      </c>
    </row>
    <row r="947" spans="1:2" x14ac:dyDescent="0.25">
      <c r="A947" t="s">
        <v>100</v>
      </c>
      <c r="B947" t="s">
        <v>2718</v>
      </c>
    </row>
    <row r="948" spans="1:2" x14ac:dyDescent="0.25">
      <c r="A948" t="s">
        <v>98</v>
      </c>
      <c r="B948" t="s">
        <v>2228</v>
      </c>
    </row>
    <row r="949" spans="1:2" x14ac:dyDescent="0.25">
      <c r="A949" t="s">
        <v>94</v>
      </c>
      <c r="B949" t="s">
        <v>2227</v>
      </c>
    </row>
    <row r="950" spans="1:2" x14ac:dyDescent="0.25">
      <c r="A950" t="s">
        <v>133</v>
      </c>
      <c r="B950" t="s">
        <v>1901</v>
      </c>
    </row>
    <row r="951" spans="1:2" x14ac:dyDescent="0.25">
      <c r="A951" t="s">
        <v>54</v>
      </c>
      <c r="B951" t="s">
        <v>2719</v>
      </c>
    </row>
    <row r="952" spans="1:2" x14ac:dyDescent="0.25">
      <c r="A952" t="s">
        <v>93</v>
      </c>
      <c r="B952" t="s">
        <v>2229</v>
      </c>
    </row>
    <row r="953" spans="1:2" x14ac:dyDescent="0.25">
      <c r="A953" t="s">
        <v>129</v>
      </c>
      <c r="B953" t="s">
        <v>1903</v>
      </c>
    </row>
    <row r="954" spans="1:2" x14ac:dyDescent="0.25">
      <c r="A954" t="s">
        <v>154</v>
      </c>
      <c r="B954" t="s">
        <v>1902</v>
      </c>
    </row>
    <row r="955" spans="1:2" x14ac:dyDescent="0.25">
      <c r="A955" t="s">
        <v>99</v>
      </c>
      <c r="B955" t="s">
        <v>2720</v>
      </c>
    </row>
    <row r="956" spans="1:2" x14ac:dyDescent="0.25">
      <c r="A956" t="s">
        <v>97</v>
      </c>
      <c r="B956" t="s">
        <v>2230</v>
      </c>
    </row>
    <row r="957" spans="1:2" x14ac:dyDescent="0.25">
      <c r="A957" t="s">
        <v>153</v>
      </c>
      <c r="B957" t="s">
        <v>1904</v>
      </c>
    </row>
    <row r="958" spans="1:2" x14ac:dyDescent="0.25">
      <c r="A958" t="s">
        <v>62</v>
      </c>
      <c r="B958" t="s">
        <v>2721</v>
      </c>
    </row>
    <row r="959" spans="1:2" x14ac:dyDescent="0.25">
      <c r="A959" t="s">
        <v>109</v>
      </c>
      <c r="B959" t="s">
        <v>2723</v>
      </c>
    </row>
    <row r="960" spans="1:2" x14ac:dyDescent="0.25">
      <c r="A960" t="s">
        <v>107</v>
      </c>
      <c r="B960" t="s">
        <v>2233</v>
      </c>
    </row>
    <row r="961" spans="1:2" x14ac:dyDescent="0.25">
      <c r="A961" t="s">
        <v>141</v>
      </c>
      <c r="B961" t="s">
        <v>1907</v>
      </c>
    </row>
    <row r="962" spans="1:2" x14ac:dyDescent="0.25">
      <c r="A962" t="s">
        <v>64</v>
      </c>
      <c r="B962" t="s">
        <v>2724</v>
      </c>
    </row>
    <row r="963" spans="1:2" x14ac:dyDescent="0.25">
      <c r="A963" t="s">
        <v>106</v>
      </c>
      <c r="B963" t="s">
        <v>2234</v>
      </c>
    </row>
    <row r="964" spans="1:2" x14ac:dyDescent="0.25">
      <c r="A964" t="s">
        <v>140</v>
      </c>
      <c r="B964" t="s">
        <v>1908</v>
      </c>
    </row>
    <row r="965" spans="1:2" x14ac:dyDescent="0.25">
      <c r="A965" t="s">
        <v>105</v>
      </c>
      <c r="B965" t="s">
        <v>2725</v>
      </c>
    </row>
    <row r="966" spans="1:2" x14ac:dyDescent="0.25">
      <c r="A966" t="s">
        <v>103</v>
      </c>
      <c r="B966" t="s">
        <v>2235</v>
      </c>
    </row>
    <row r="967" spans="1:2" x14ac:dyDescent="0.25">
      <c r="A967" t="s">
        <v>139</v>
      </c>
      <c r="B967" t="s">
        <v>1909</v>
      </c>
    </row>
    <row r="968" spans="1:2" x14ac:dyDescent="0.25">
      <c r="A968" t="s">
        <v>104</v>
      </c>
      <c r="B968" t="s">
        <v>2726</v>
      </c>
    </row>
    <row r="969" spans="1:2" x14ac:dyDescent="0.25">
      <c r="A969" t="s">
        <v>102</v>
      </c>
      <c r="B969" t="s">
        <v>2236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410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412</v>
      </c>
    </row>
    <row r="985" spans="1:2" x14ac:dyDescent="0.25">
      <c r="A985" t="s">
        <v>133</v>
      </c>
      <c r="B985" t="s">
        <v>414</v>
      </c>
    </row>
    <row r="986" spans="1:2" x14ac:dyDescent="0.25">
      <c r="A986" t="s">
        <v>94</v>
      </c>
      <c r="B986" t="s">
        <v>416</v>
      </c>
    </row>
    <row r="987" spans="1:2" x14ac:dyDescent="0.25">
      <c r="A987" t="s">
        <v>55</v>
      </c>
      <c r="B987" t="s">
        <v>418</v>
      </c>
    </row>
    <row r="988" spans="1:2" x14ac:dyDescent="0.25">
      <c r="A988" t="s">
        <v>58</v>
      </c>
      <c r="B988" t="s">
        <v>420</v>
      </c>
    </row>
    <row r="989" spans="1:2" x14ac:dyDescent="0.25">
      <c r="A989" t="s">
        <v>68</v>
      </c>
      <c r="B989" t="s">
        <v>422</v>
      </c>
    </row>
    <row r="990" spans="1:2" x14ac:dyDescent="0.25">
      <c r="A990" t="s">
        <v>70</v>
      </c>
      <c r="B990" t="s">
        <v>424</v>
      </c>
    </row>
    <row r="991" spans="1:2" x14ac:dyDescent="0.25">
      <c r="A991" t="s">
        <v>73</v>
      </c>
      <c r="B991" t="s">
        <v>426</v>
      </c>
    </row>
    <row r="992" spans="1:2" x14ac:dyDescent="0.25">
      <c r="A992" t="s">
        <v>75</v>
      </c>
      <c r="B992" t="s">
        <v>428</v>
      </c>
    </row>
    <row r="993" spans="1:2" x14ac:dyDescent="0.25">
      <c r="A993" t="s">
        <v>128</v>
      </c>
      <c r="B993" t="s">
        <v>411</v>
      </c>
    </row>
    <row r="994" spans="1:2" x14ac:dyDescent="0.25">
      <c r="A994" t="s">
        <v>129</v>
      </c>
      <c r="B994" t="s">
        <v>413</v>
      </c>
    </row>
    <row r="995" spans="1:2" x14ac:dyDescent="0.25">
      <c r="A995" t="s">
        <v>93</v>
      </c>
      <c r="B995" t="s">
        <v>415</v>
      </c>
    </row>
    <row r="996" spans="1:2" x14ac:dyDescent="0.25">
      <c r="A996" t="s">
        <v>54</v>
      </c>
      <c r="B996" t="s">
        <v>417</v>
      </c>
    </row>
    <row r="997" spans="1:2" x14ac:dyDescent="0.25">
      <c r="A997" t="s">
        <v>57</v>
      </c>
      <c r="B997" t="s">
        <v>419</v>
      </c>
    </row>
    <row r="998" spans="1:2" x14ac:dyDescent="0.25">
      <c r="A998" t="s">
        <v>67</v>
      </c>
      <c r="B998" t="s">
        <v>421</v>
      </c>
    </row>
    <row r="999" spans="1:2" x14ac:dyDescent="0.25">
      <c r="A999" t="s">
        <v>71</v>
      </c>
      <c r="B999" t="s">
        <v>423</v>
      </c>
    </row>
    <row r="1000" spans="1:2" x14ac:dyDescent="0.25">
      <c r="A1000" t="s">
        <v>72</v>
      </c>
      <c r="B1000" t="s">
        <v>425</v>
      </c>
    </row>
    <row r="1001" spans="1:2" x14ac:dyDescent="0.25">
      <c r="A1001" t="s">
        <v>74</v>
      </c>
      <c r="B1001" t="s">
        <v>427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429</v>
      </c>
    </row>
    <row r="1008" spans="1:2" x14ac:dyDescent="0.25">
      <c r="A1008" t="s">
        <v>44</v>
      </c>
      <c r="B1008" t="s">
        <v>2261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2262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1956</v>
      </c>
    </row>
    <row r="1017" spans="1:2" x14ac:dyDescent="0.25">
      <c r="A1017" t="s">
        <v>129</v>
      </c>
      <c r="B1017" t="s">
        <v>1957</v>
      </c>
    </row>
    <row r="1018" spans="1:2" x14ac:dyDescent="0.25">
      <c r="A1018" t="s">
        <v>94</v>
      </c>
      <c r="B1018" t="s">
        <v>2325</v>
      </c>
    </row>
    <row r="1019" spans="1:2" x14ac:dyDescent="0.25">
      <c r="A1019" t="s">
        <v>93</v>
      </c>
      <c r="B1019" t="s">
        <v>2326</v>
      </c>
    </row>
    <row r="1020" spans="1:2" x14ac:dyDescent="0.25">
      <c r="A1020" t="s">
        <v>55</v>
      </c>
      <c r="B1020" t="s">
        <v>2897</v>
      </c>
    </row>
    <row r="1021" spans="1:2" x14ac:dyDescent="0.25">
      <c r="A1021" t="s">
        <v>54</v>
      </c>
      <c r="B1021" t="s">
        <v>2898</v>
      </c>
    </row>
    <row r="1022" spans="1:2" x14ac:dyDescent="0.25">
      <c r="A1022" t="s">
        <v>62</v>
      </c>
      <c r="B1022" t="s">
        <v>2899</v>
      </c>
    </row>
    <row r="1023" spans="1:2" x14ac:dyDescent="0.25">
      <c r="A1023" t="s">
        <v>96</v>
      </c>
      <c r="B1023" t="s">
        <v>2327</v>
      </c>
    </row>
    <row r="1024" spans="1:2" x14ac:dyDescent="0.25">
      <c r="A1024" t="s">
        <v>135</v>
      </c>
      <c r="B1024" t="s">
        <v>1958</v>
      </c>
    </row>
    <row r="1025" spans="1:2" x14ac:dyDescent="0.25">
      <c r="A1025" t="s">
        <v>56</v>
      </c>
      <c r="B1025" t="s">
        <v>2900</v>
      </c>
    </row>
    <row r="1026" spans="1:2" x14ac:dyDescent="0.25">
      <c r="A1026" t="s">
        <v>140</v>
      </c>
      <c r="B1026" t="s">
        <v>1174</v>
      </c>
    </row>
    <row r="1027" spans="1:2" x14ac:dyDescent="0.25">
      <c r="A1027" t="s">
        <v>106</v>
      </c>
      <c r="B1027" t="s">
        <v>1484</v>
      </c>
    </row>
    <row r="1028" spans="1:2" x14ac:dyDescent="0.25">
      <c r="A1028" t="s">
        <v>64</v>
      </c>
      <c r="B1028" t="s">
        <v>1960</v>
      </c>
    </row>
    <row r="1029" spans="1:2" x14ac:dyDescent="0.25">
      <c r="A1029" t="s">
        <v>95</v>
      </c>
      <c r="B1029" t="s">
        <v>2328</v>
      </c>
    </row>
    <row r="1030" spans="1:2" x14ac:dyDescent="0.25">
      <c r="A1030" t="s">
        <v>131</v>
      </c>
      <c r="B1030" t="s">
        <v>1959</v>
      </c>
    </row>
    <row r="1031" spans="1:2" x14ac:dyDescent="0.25">
      <c r="A1031" t="s">
        <v>139</v>
      </c>
      <c r="B1031" t="s">
        <v>981</v>
      </c>
    </row>
    <row r="1032" spans="1:2" x14ac:dyDescent="0.25">
      <c r="A1032" t="s">
        <v>138</v>
      </c>
      <c r="B1032" t="s">
        <v>980</v>
      </c>
    </row>
    <row r="1033" spans="1:2" x14ac:dyDescent="0.25">
      <c r="A1033" t="s">
        <v>299</v>
      </c>
      <c r="B1033" t="s">
        <v>979</v>
      </c>
    </row>
    <row r="1034" spans="1:2" x14ac:dyDescent="0.25">
      <c r="A1034" t="s">
        <v>101</v>
      </c>
      <c r="B1034" t="s">
        <v>1481</v>
      </c>
    </row>
    <row r="1035" spans="1:2" x14ac:dyDescent="0.25">
      <c r="A1035" t="s">
        <v>63</v>
      </c>
      <c r="B1035" t="s">
        <v>1961</v>
      </c>
    </row>
    <row r="1036" spans="1:2" x14ac:dyDescent="0.25">
      <c r="A1036" t="s">
        <v>102</v>
      </c>
      <c r="B1036" t="s">
        <v>1482</v>
      </c>
    </row>
    <row r="1037" spans="1:2" x14ac:dyDescent="0.25">
      <c r="A1037" t="s">
        <v>104</v>
      </c>
      <c r="B1037" t="s">
        <v>1962</v>
      </c>
    </row>
    <row r="1038" spans="1:2" x14ac:dyDescent="0.25">
      <c r="A1038" t="s">
        <v>103</v>
      </c>
      <c r="B1038" t="s">
        <v>1483</v>
      </c>
    </row>
    <row r="1039" spans="1:2" x14ac:dyDescent="0.25">
      <c r="A1039" t="s">
        <v>105</v>
      </c>
      <c r="B1039" t="s">
        <v>1963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438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440</v>
      </c>
    </row>
    <row r="1055" spans="1:2" x14ac:dyDescent="0.25">
      <c r="A1055" t="s">
        <v>133</v>
      </c>
      <c r="B1055" t="s">
        <v>442</v>
      </c>
    </row>
    <row r="1056" spans="1:2" x14ac:dyDescent="0.25">
      <c r="A1056" t="s">
        <v>94</v>
      </c>
      <c r="B1056" t="s">
        <v>2759</v>
      </c>
    </row>
    <row r="1057" spans="1:2" x14ac:dyDescent="0.25">
      <c r="A1057" t="s">
        <v>55</v>
      </c>
      <c r="B1057" t="s">
        <v>2760</v>
      </c>
    </row>
    <row r="1058" spans="1:2" x14ac:dyDescent="0.25">
      <c r="A1058" t="s">
        <v>58</v>
      </c>
      <c r="B1058" t="s">
        <v>2761</v>
      </c>
    </row>
    <row r="1059" spans="1:2" x14ac:dyDescent="0.25">
      <c r="A1059" t="s">
        <v>68</v>
      </c>
      <c r="B1059" t="s">
        <v>2765</v>
      </c>
    </row>
    <row r="1060" spans="1:2" x14ac:dyDescent="0.25">
      <c r="A1060" t="s">
        <v>70</v>
      </c>
      <c r="B1060" t="s">
        <v>444</v>
      </c>
    </row>
    <row r="1061" spans="1:2" x14ac:dyDescent="0.25">
      <c r="A1061" t="s">
        <v>73</v>
      </c>
      <c r="B1061" t="s">
        <v>2766</v>
      </c>
    </row>
    <row r="1062" spans="1:2" x14ac:dyDescent="0.25">
      <c r="A1062" t="s">
        <v>233</v>
      </c>
      <c r="B1062" t="s">
        <v>462</v>
      </c>
    </row>
    <row r="1063" spans="1:2" x14ac:dyDescent="0.25">
      <c r="A1063" t="s">
        <v>84</v>
      </c>
      <c r="B1063" t="s">
        <v>448</v>
      </c>
    </row>
    <row r="1064" spans="1:2" x14ac:dyDescent="0.25">
      <c r="A1064" t="s">
        <v>486</v>
      </c>
      <c r="B1064" t="s">
        <v>450</v>
      </c>
    </row>
    <row r="1065" spans="1:2" x14ac:dyDescent="0.25">
      <c r="A1065" t="s">
        <v>229</v>
      </c>
      <c r="B1065" t="s">
        <v>452</v>
      </c>
    </row>
    <row r="1066" spans="1:2" x14ac:dyDescent="0.25">
      <c r="A1066" t="s">
        <v>235</v>
      </c>
      <c r="B1066" t="s">
        <v>466</v>
      </c>
    </row>
    <row r="1067" spans="1:2" x14ac:dyDescent="0.25">
      <c r="A1067" t="s">
        <v>81</v>
      </c>
      <c r="B1067" t="s">
        <v>446</v>
      </c>
    </row>
    <row r="1068" spans="1:2" x14ac:dyDescent="0.25">
      <c r="A1068" t="s">
        <v>232</v>
      </c>
      <c r="B1068" t="s">
        <v>461</v>
      </c>
    </row>
    <row r="1069" spans="1:2" x14ac:dyDescent="0.25">
      <c r="A1069" t="s">
        <v>83</v>
      </c>
      <c r="B1069" t="s">
        <v>447</v>
      </c>
    </row>
    <row r="1070" spans="1:2" x14ac:dyDescent="0.25">
      <c r="A1070" t="s">
        <v>485</v>
      </c>
      <c r="B1070" t="s">
        <v>449</v>
      </c>
    </row>
    <row r="1071" spans="1:2" x14ac:dyDescent="0.25">
      <c r="A1071" t="s">
        <v>228</v>
      </c>
      <c r="B1071" t="s">
        <v>451</v>
      </c>
    </row>
    <row r="1072" spans="1:2" x14ac:dyDescent="0.25">
      <c r="A1072" t="s">
        <v>234</v>
      </c>
      <c r="B1072" t="s">
        <v>464</v>
      </c>
    </row>
    <row r="1073" spans="1:2" x14ac:dyDescent="0.25">
      <c r="A1073" t="s">
        <v>80</v>
      </c>
      <c r="B1073" t="s">
        <v>445</v>
      </c>
    </row>
    <row r="1074" spans="1:2" x14ac:dyDescent="0.25">
      <c r="A1074" t="s">
        <v>128</v>
      </c>
      <c r="B1074" t="s">
        <v>439</v>
      </c>
    </row>
    <row r="1075" spans="1:2" x14ac:dyDescent="0.25">
      <c r="A1075" t="s">
        <v>129</v>
      </c>
      <c r="B1075" t="s">
        <v>441</v>
      </c>
    </row>
    <row r="1076" spans="1:2" x14ac:dyDescent="0.25">
      <c r="A1076" t="s">
        <v>93</v>
      </c>
      <c r="B1076" t="s">
        <v>2762</v>
      </c>
    </row>
    <row r="1077" spans="1:2" x14ac:dyDescent="0.25">
      <c r="A1077" t="s">
        <v>54</v>
      </c>
      <c r="B1077" t="s">
        <v>2763</v>
      </c>
    </row>
    <row r="1078" spans="1:2" x14ac:dyDescent="0.25">
      <c r="A1078" t="s">
        <v>57</v>
      </c>
      <c r="B1078" t="s">
        <v>2764</v>
      </c>
    </row>
    <row r="1079" spans="1:2" x14ac:dyDescent="0.25">
      <c r="A1079" t="s">
        <v>67</v>
      </c>
      <c r="B1079" t="s">
        <v>2767</v>
      </c>
    </row>
    <row r="1080" spans="1:2" x14ac:dyDescent="0.25">
      <c r="A1080" t="s">
        <v>71</v>
      </c>
      <c r="B1080" t="s">
        <v>443</v>
      </c>
    </row>
    <row r="1081" spans="1:2" x14ac:dyDescent="0.25">
      <c r="A1081" t="s">
        <v>72</v>
      </c>
      <c r="B1081" t="s">
        <v>2768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456</v>
      </c>
    </row>
    <row r="1088" spans="1:2" x14ac:dyDescent="0.25">
      <c r="A1088" t="s">
        <v>44</v>
      </c>
      <c r="B1088" t="s">
        <v>1065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1358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1942</v>
      </c>
    </row>
    <row r="1097" spans="1:2" x14ac:dyDescent="0.25">
      <c r="A1097" t="s">
        <v>135</v>
      </c>
      <c r="B1097" t="s">
        <v>2267</v>
      </c>
    </row>
    <row r="1098" spans="1:2" x14ac:dyDescent="0.25">
      <c r="A1098" t="s">
        <v>130</v>
      </c>
      <c r="B1098" t="s">
        <v>1943</v>
      </c>
    </row>
    <row r="1099" spans="1:2" x14ac:dyDescent="0.25">
      <c r="A1099" t="s">
        <v>131</v>
      </c>
      <c r="B1099" t="s">
        <v>2268</v>
      </c>
    </row>
    <row r="1100" spans="1:2" x14ac:dyDescent="0.25">
      <c r="A1100" t="s">
        <v>96</v>
      </c>
      <c r="B1100" t="s">
        <v>2769</v>
      </c>
    </row>
    <row r="1101" spans="1:2" x14ac:dyDescent="0.25">
      <c r="A1101" t="s">
        <v>95</v>
      </c>
      <c r="B1101" t="s">
        <v>2770</v>
      </c>
    </row>
    <row r="1102" spans="1:2" x14ac:dyDescent="0.25">
      <c r="A1102" t="s">
        <v>132</v>
      </c>
      <c r="B1102" t="s">
        <v>1944</v>
      </c>
    </row>
    <row r="1103" spans="1:2" x14ac:dyDescent="0.25">
      <c r="A1103" t="s">
        <v>133</v>
      </c>
      <c r="B1103" t="s">
        <v>2269</v>
      </c>
    </row>
    <row r="1104" spans="1:2" x14ac:dyDescent="0.25">
      <c r="A1104" t="s">
        <v>94</v>
      </c>
      <c r="B1104" t="s">
        <v>2771</v>
      </c>
    </row>
    <row r="1105" spans="1:2" x14ac:dyDescent="0.25">
      <c r="A1105" t="s">
        <v>128</v>
      </c>
      <c r="B1105" t="s">
        <v>1945</v>
      </c>
    </row>
    <row r="1106" spans="1:2" x14ac:dyDescent="0.25">
      <c r="A1106" t="s">
        <v>129</v>
      </c>
      <c r="B1106" t="s">
        <v>2270</v>
      </c>
    </row>
    <row r="1107" spans="1:2" x14ac:dyDescent="0.25">
      <c r="A1107" t="s">
        <v>93</v>
      </c>
      <c r="B1107" t="s">
        <v>2772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567</v>
      </c>
    </row>
    <row r="1114" spans="1:2" x14ac:dyDescent="0.25">
      <c r="A1114" t="s">
        <v>44</v>
      </c>
      <c r="B1114" t="s">
        <v>1066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674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2518</v>
      </c>
    </row>
    <row r="1123" spans="1:2" x14ac:dyDescent="0.25">
      <c r="A1123" t="s">
        <v>132</v>
      </c>
      <c r="B1123" t="s">
        <v>2519</v>
      </c>
    </row>
    <row r="1124" spans="1:2" x14ac:dyDescent="0.25">
      <c r="A1124" t="s">
        <v>129</v>
      </c>
      <c r="B1124" t="s">
        <v>2520</v>
      </c>
    </row>
    <row r="1125" spans="1:2" x14ac:dyDescent="0.25">
      <c r="A1125" t="s">
        <v>133</v>
      </c>
      <c r="B1125" t="s">
        <v>2521</v>
      </c>
    </row>
    <row r="1126" spans="1:2" x14ac:dyDescent="0.25">
      <c r="A1126" t="s">
        <v>93</v>
      </c>
      <c r="B1126" t="s">
        <v>2522</v>
      </c>
    </row>
    <row r="1127" spans="1:2" x14ac:dyDescent="0.25">
      <c r="A1127" t="s">
        <v>94</v>
      </c>
      <c r="B1127" t="s">
        <v>2523</v>
      </c>
    </row>
    <row r="1128" spans="1:2" x14ac:dyDescent="0.25">
      <c r="A1128" t="s">
        <v>54</v>
      </c>
      <c r="B1128" t="s">
        <v>2524</v>
      </c>
    </row>
    <row r="1129" spans="1:2" x14ac:dyDescent="0.25">
      <c r="A1129" t="s">
        <v>55</v>
      </c>
      <c r="B1129" t="s">
        <v>2525</v>
      </c>
    </row>
    <row r="1130" spans="1:2" x14ac:dyDescent="0.25">
      <c r="A1130" t="s">
        <v>57</v>
      </c>
      <c r="B1130" t="s">
        <v>2526</v>
      </c>
    </row>
    <row r="1131" spans="1:2" x14ac:dyDescent="0.25">
      <c r="A1131" t="s">
        <v>58</v>
      </c>
      <c r="B1131" t="s">
        <v>2527</v>
      </c>
    </row>
    <row r="1132" spans="1:2" x14ac:dyDescent="0.25">
      <c r="A1132" t="s">
        <v>67</v>
      </c>
      <c r="B1132" t="s">
        <v>2528</v>
      </c>
    </row>
    <row r="1133" spans="1:2" x14ac:dyDescent="0.25">
      <c r="A1133" t="s">
        <v>68</v>
      </c>
      <c r="B1133" t="s">
        <v>2529</v>
      </c>
    </row>
    <row r="1134" spans="1:2" x14ac:dyDescent="0.25">
      <c r="A1134" t="s">
        <v>71</v>
      </c>
      <c r="B1134" t="s">
        <v>2530</v>
      </c>
    </row>
    <row r="1135" spans="1:2" x14ac:dyDescent="0.25">
      <c r="A1135" t="s">
        <v>70</v>
      </c>
      <c r="B1135" t="s">
        <v>2531</v>
      </c>
    </row>
    <row r="1136" spans="1:2" x14ac:dyDescent="0.25">
      <c r="A1136" t="s">
        <v>72</v>
      </c>
      <c r="B1136" t="s">
        <v>2532</v>
      </c>
    </row>
    <row r="1137" spans="1:2" x14ac:dyDescent="0.25">
      <c r="A1137" t="s">
        <v>73</v>
      </c>
      <c r="B1137" t="s">
        <v>2533</v>
      </c>
    </row>
    <row r="1138" spans="1:2" x14ac:dyDescent="0.25">
      <c r="A1138" t="s">
        <v>74</v>
      </c>
      <c r="B1138" t="s">
        <v>2534</v>
      </c>
    </row>
    <row r="1139" spans="1:2" x14ac:dyDescent="0.25">
      <c r="A1139" t="s">
        <v>75</v>
      </c>
      <c r="B1139" t="s">
        <v>2535</v>
      </c>
    </row>
    <row r="1140" spans="1:2" x14ac:dyDescent="0.25">
      <c r="A1140" t="s">
        <v>77</v>
      </c>
      <c r="B1140" t="s">
        <v>2536</v>
      </c>
    </row>
    <row r="1141" spans="1:2" x14ac:dyDescent="0.25">
      <c r="A1141" t="s">
        <v>78</v>
      </c>
      <c r="B1141" t="s">
        <v>2537</v>
      </c>
    </row>
    <row r="1142" spans="1:2" x14ac:dyDescent="0.25">
      <c r="A1142" t="s">
        <v>80</v>
      </c>
      <c r="B1142" t="s">
        <v>2538</v>
      </c>
    </row>
    <row r="1143" spans="1:2" x14ac:dyDescent="0.25">
      <c r="A1143" t="s">
        <v>81</v>
      </c>
      <c r="B1143" t="s">
        <v>2539</v>
      </c>
    </row>
    <row r="1144" spans="1:2" x14ac:dyDescent="0.25">
      <c r="A1144" t="s">
        <v>83</v>
      </c>
      <c r="B1144" t="s">
        <v>2540</v>
      </c>
    </row>
    <row r="1145" spans="1:2" x14ac:dyDescent="0.25">
      <c r="A1145" t="s">
        <v>84</v>
      </c>
      <c r="B1145" t="s">
        <v>2541</v>
      </c>
    </row>
    <row r="1146" spans="1:2" x14ac:dyDescent="0.25">
      <c r="A1146" t="s">
        <v>86</v>
      </c>
      <c r="B1146" t="s">
        <v>2542</v>
      </c>
    </row>
    <row r="1147" spans="1:2" x14ac:dyDescent="0.25">
      <c r="A1147" t="s">
        <v>87</v>
      </c>
      <c r="B1147" t="s">
        <v>2543</v>
      </c>
    </row>
    <row r="1148" spans="1:2" x14ac:dyDescent="0.25">
      <c r="A1148" t="s">
        <v>259</v>
      </c>
      <c r="B1148" t="s">
        <v>2544</v>
      </c>
    </row>
    <row r="1149" spans="1:2" x14ac:dyDescent="0.25">
      <c r="A1149" t="s">
        <v>261</v>
      </c>
      <c r="B1149" t="s">
        <v>2545</v>
      </c>
    </row>
    <row r="1150" spans="1:2" x14ac:dyDescent="0.25">
      <c r="A1150" t="s">
        <v>485</v>
      </c>
      <c r="B1150" t="s">
        <v>2546</v>
      </c>
    </row>
    <row r="1151" spans="1:2" x14ac:dyDescent="0.25">
      <c r="A1151" t="s">
        <v>486</v>
      </c>
      <c r="B1151" t="s">
        <v>2547</v>
      </c>
    </row>
    <row r="1152" spans="1:2" x14ac:dyDescent="0.25">
      <c r="A1152" t="s">
        <v>228</v>
      </c>
      <c r="B1152" t="s">
        <v>2548</v>
      </c>
    </row>
    <row r="1153" spans="1:2" x14ac:dyDescent="0.25">
      <c r="A1153" t="s">
        <v>229</v>
      </c>
      <c r="B1153" t="s">
        <v>2549</v>
      </c>
    </row>
    <row r="1154" spans="1:2" x14ac:dyDescent="0.25">
      <c r="A1154" t="s">
        <v>230</v>
      </c>
      <c r="B1154" t="s">
        <v>2550</v>
      </c>
    </row>
    <row r="1155" spans="1:2" x14ac:dyDescent="0.25">
      <c r="A1155" t="s">
        <v>231</v>
      </c>
      <c r="B1155" t="s">
        <v>2551</v>
      </c>
    </row>
    <row r="1156" spans="1:2" x14ac:dyDescent="0.25">
      <c r="A1156" t="s">
        <v>232</v>
      </c>
      <c r="B1156" t="s">
        <v>2552</v>
      </c>
    </row>
    <row r="1157" spans="1:2" x14ac:dyDescent="0.25">
      <c r="A1157" t="s">
        <v>233</v>
      </c>
      <c r="B1157" t="s">
        <v>2553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616</v>
      </c>
    </row>
    <row r="1164" spans="1:2" x14ac:dyDescent="0.25">
      <c r="A1164" t="s">
        <v>44</v>
      </c>
      <c r="B1164" t="s">
        <v>1067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2753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617</v>
      </c>
    </row>
    <row r="1173" spans="1:2" x14ac:dyDescent="0.25">
      <c r="A1173" t="s">
        <v>133</v>
      </c>
      <c r="B1173" t="s">
        <v>618</v>
      </c>
    </row>
    <row r="1174" spans="1:2" x14ac:dyDescent="0.25">
      <c r="A1174" t="s">
        <v>93</v>
      </c>
      <c r="B1174" t="s">
        <v>619</v>
      </c>
    </row>
    <row r="1175" spans="1:2" x14ac:dyDescent="0.25">
      <c r="A1175" t="s">
        <v>94</v>
      </c>
      <c r="B1175" t="s">
        <v>620</v>
      </c>
    </row>
    <row r="1176" spans="1:2" x14ac:dyDescent="0.25">
      <c r="A1176" t="s">
        <v>54</v>
      </c>
      <c r="B1176" t="s">
        <v>621</v>
      </c>
    </row>
    <row r="1177" spans="1:2" x14ac:dyDescent="0.25">
      <c r="A1177" t="s">
        <v>55</v>
      </c>
      <c r="B1177" t="s">
        <v>622</v>
      </c>
    </row>
    <row r="1178" spans="1:2" x14ac:dyDescent="0.25">
      <c r="A1178" t="s">
        <v>57</v>
      </c>
      <c r="B1178" t="s">
        <v>623</v>
      </c>
    </row>
    <row r="1179" spans="1:2" x14ac:dyDescent="0.25">
      <c r="A1179" t="s">
        <v>58</v>
      </c>
      <c r="B1179" t="s">
        <v>624</v>
      </c>
    </row>
    <row r="1180" spans="1:2" x14ac:dyDescent="0.25">
      <c r="A1180" t="s">
        <v>67</v>
      </c>
      <c r="B1180" t="s">
        <v>625</v>
      </c>
    </row>
    <row r="1181" spans="1:2" x14ac:dyDescent="0.25">
      <c r="A1181" t="s">
        <v>68</v>
      </c>
      <c r="B1181" t="s">
        <v>626</v>
      </c>
    </row>
    <row r="1182" spans="1:2" x14ac:dyDescent="0.25">
      <c r="A1182" t="s">
        <v>71</v>
      </c>
      <c r="B1182" t="s">
        <v>627</v>
      </c>
    </row>
    <row r="1183" spans="1:2" x14ac:dyDescent="0.25">
      <c r="A1183" t="s">
        <v>70</v>
      </c>
      <c r="B1183" t="s">
        <v>628</v>
      </c>
    </row>
    <row r="1184" spans="1:2" x14ac:dyDescent="0.25">
      <c r="A1184" t="s">
        <v>72</v>
      </c>
      <c r="B1184" t="s">
        <v>629</v>
      </c>
    </row>
    <row r="1185" spans="1:2" x14ac:dyDescent="0.25">
      <c r="A1185" t="s">
        <v>73</v>
      </c>
      <c r="B1185" t="s">
        <v>630</v>
      </c>
    </row>
    <row r="1186" spans="1:2" x14ac:dyDescent="0.25">
      <c r="A1186" t="s">
        <v>138</v>
      </c>
      <c r="B1186" t="s">
        <v>2654</v>
      </c>
    </row>
    <row r="1187" spans="1:2" x14ac:dyDescent="0.25">
      <c r="A1187" t="s">
        <v>102</v>
      </c>
      <c r="B1187" t="s">
        <v>2655</v>
      </c>
    </row>
    <row r="1188" spans="1:2" x14ac:dyDescent="0.25">
      <c r="A1188" t="s">
        <v>104</v>
      </c>
      <c r="B1188" t="s">
        <v>2656</v>
      </c>
    </row>
    <row r="1189" spans="1:2" x14ac:dyDescent="0.25">
      <c r="A1189" t="s">
        <v>569</v>
      </c>
      <c r="B1189" t="s">
        <v>2657</v>
      </c>
    </row>
    <row r="1190" spans="1:2" x14ac:dyDescent="0.25">
      <c r="A1190" t="s">
        <v>2649</v>
      </c>
      <c r="B1190" t="s">
        <v>2658</v>
      </c>
    </row>
    <row r="1191" spans="1:2" x14ac:dyDescent="0.25">
      <c r="A1191" t="s">
        <v>886</v>
      </c>
      <c r="B1191" t="s">
        <v>2659</v>
      </c>
    </row>
    <row r="1192" spans="1:2" x14ac:dyDescent="0.25">
      <c r="A1192" t="s">
        <v>2650</v>
      </c>
      <c r="B1192" t="s">
        <v>2660</v>
      </c>
    </row>
    <row r="1193" spans="1:2" x14ac:dyDescent="0.25">
      <c r="A1193" t="s">
        <v>139</v>
      </c>
      <c r="B1193" t="s">
        <v>2661</v>
      </c>
    </row>
    <row r="1194" spans="1:2" x14ac:dyDescent="0.25">
      <c r="A1194" t="s">
        <v>103</v>
      </c>
      <c r="B1194" t="s">
        <v>2662</v>
      </c>
    </row>
    <row r="1195" spans="1:2" x14ac:dyDescent="0.25">
      <c r="A1195" t="s">
        <v>105</v>
      </c>
      <c r="B1195" t="s">
        <v>2663</v>
      </c>
    </row>
    <row r="1196" spans="1:2" x14ac:dyDescent="0.25">
      <c r="A1196" t="s">
        <v>570</v>
      </c>
      <c r="B1196" t="s">
        <v>2664</v>
      </c>
    </row>
    <row r="1197" spans="1:2" x14ac:dyDescent="0.25">
      <c r="A1197" t="s">
        <v>2651</v>
      </c>
      <c r="B1197" t="s">
        <v>2665</v>
      </c>
    </row>
    <row r="1198" spans="1:2" x14ac:dyDescent="0.25">
      <c r="A1198" t="s">
        <v>2652</v>
      </c>
      <c r="B1198" t="s">
        <v>2666</v>
      </c>
    </row>
    <row r="1199" spans="1:2" x14ac:dyDescent="0.25">
      <c r="A1199" t="s">
        <v>2653</v>
      </c>
      <c r="B1199" t="s">
        <v>2667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642</v>
      </c>
    </row>
    <row r="1206" spans="1:2" x14ac:dyDescent="0.25">
      <c r="A1206" t="s">
        <v>44</v>
      </c>
      <c r="B1206" t="s">
        <v>1068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2754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643</v>
      </c>
    </row>
    <row r="1215" spans="1:2" x14ac:dyDescent="0.25">
      <c r="A1215" t="s">
        <v>133</v>
      </c>
      <c r="B1215" t="s">
        <v>644</v>
      </c>
    </row>
    <row r="1216" spans="1:2" x14ac:dyDescent="0.25">
      <c r="A1216" t="s">
        <v>93</v>
      </c>
      <c r="B1216" t="s">
        <v>645</v>
      </c>
    </row>
    <row r="1217" spans="1:2" x14ac:dyDescent="0.25">
      <c r="A1217" t="s">
        <v>94</v>
      </c>
      <c r="B1217" t="s">
        <v>646</v>
      </c>
    </row>
    <row r="1218" spans="1:2" x14ac:dyDescent="0.25">
      <c r="A1218" t="s">
        <v>54</v>
      </c>
      <c r="B1218" t="s">
        <v>647</v>
      </c>
    </row>
    <row r="1219" spans="1:2" x14ac:dyDescent="0.25">
      <c r="A1219" t="s">
        <v>55</v>
      </c>
      <c r="B1219" t="s">
        <v>648</v>
      </c>
    </row>
    <row r="1220" spans="1:2" x14ac:dyDescent="0.25">
      <c r="A1220" t="s">
        <v>138</v>
      </c>
      <c r="B1220" t="s">
        <v>2668</v>
      </c>
    </row>
    <row r="1221" spans="1:2" x14ac:dyDescent="0.25">
      <c r="A1221" t="s">
        <v>139</v>
      </c>
      <c r="B1221" t="s">
        <v>2669</v>
      </c>
    </row>
    <row r="1222" spans="1:2" x14ac:dyDescent="0.25">
      <c r="A1222" t="s">
        <v>102</v>
      </c>
      <c r="B1222" t="s">
        <v>2670</v>
      </c>
    </row>
    <row r="1223" spans="1:2" x14ac:dyDescent="0.25">
      <c r="A1223" t="s">
        <v>103</v>
      </c>
      <c r="B1223" t="s">
        <v>2671</v>
      </c>
    </row>
    <row r="1224" spans="1:2" x14ac:dyDescent="0.25">
      <c r="A1224" t="s">
        <v>104</v>
      </c>
      <c r="B1224" t="s">
        <v>2672</v>
      </c>
    </row>
    <row r="1225" spans="1:2" x14ac:dyDescent="0.25">
      <c r="A1225" t="s">
        <v>105</v>
      </c>
      <c r="B1225" t="s">
        <v>2673</v>
      </c>
    </row>
    <row r="1226" spans="1:2" x14ac:dyDescent="0.25">
      <c r="A1226" t="s">
        <v>569</v>
      </c>
      <c r="B1226" t="s">
        <v>2674</v>
      </c>
    </row>
    <row r="1227" spans="1:2" x14ac:dyDescent="0.25">
      <c r="A1227" t="s">
        <v>570</v>
      </c>
      <c r="B1227" t="s">
        <v>2675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654</v>
      </c>
    </row>
    <row r="1234" spans="1:2" x14ac:dyDescent="0.25">
      <c r="A1234" t="s">
        <v>44</v>
      </c>
      <c r="B1234" t="s">
        <v>1069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2755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655</v>
      </c>
    </row>
    <row r="1243" spans="1:2" x14ac:dyDescent="0.25">
      <c r="A1243" t="s">
        <v>133</v>
      </c>
      <c r="B1243" t="s">
        <v>656</v>
      </c>
    </row>
    <row r="1244" spans="1:2" x14ac:dyDescent="0.25">
      <c r="A1244" t="s">
        <v>93</v>
      </c>
      <c r="B1244" t="s">
        <v>657</v>
      </c>
    </row>
    <row r="1245" spans="1:2" x14ac:dyDescent="0.25">
      <c r="A1245" t="s">
        <v>94</v>
      </c>
      <c r="B1245" t="s">
        <v>658</v>
      </c>
    </row>
    <row r="1246" spans="1:2" x14ac:dyDescent="0.25">
      <c r="A1246" t="s">
        <v>54</v>
      </c>
      <c r="B1246" t="s">
        <v>659</v>
      </c>
    </row>
    <row r="1247" spans="1:2" x14ac:dyDescent="0.25">
      <c r="A1247" t="s">
        <v>55</v>
      </c>
      <c r="B1247" t="s">
        <v>660</v>
      </c>
    </row>
    <row r="1248" spans="1:2" x14ac:dyDescent="0.25">
      <c r="A1248" t="s">
        <v>57</v>
      </c>
      <c r="B1248" t="s">
        <v>661</v>
      </c>
    </row>
    <row r="1249" spans="1:2" x14ac:dyDescent="0.25">
      <c r="A1249" t="s">
        <v>58</v>
      </c>
      <c r="B1249" t="s">
        <v>662</v>
      </c>
    </row>
    <row r="1250" spans="1:2" x14ac:dyDescent="0.25">
      <c r="A1250" t="s">
        <v>67</v>
      </c>
      <c r="B1250" t="s">
        <v>663</v>
      </c>
    </row>
    <row r="1251" spans="1:2" x14ac:dyDescent="0.25">
      <c r="A1251" t="s">
        <v>68</v>
      </c>
      <c r="B1251" t="s">
        <v>664</v>
      </c>
    </row>
    <row r="1252" spans="1:2" x14ac:dyDescent="0.25">
      <c r="A1252" t="s">
        <v>71</v>
      </c>
      <c r="B1252" t="s">
        <v>1250</v>
      </c>
    </row>
    <row r="1253" spans="1:2" x14ac:dyDescent="0.25">
      <c r="A1253" t="s">
        <v>70</v>
      </c>
      <c r="B1253" t="s">
        <v>1251</v>
      </c>
    </row>
    <row r="1254" spans="1:2" x14ac:dyDescent="0.25">
      <c r="A1254" t="s">
        <v>83</v>
      </c>
      <c r="B1254" t="s">
        <v>1252</v>
      </c>
    </row>
    <row r="1255" spans="1:2" x14ac:dyDescent="0.25">
      <c r="A1255" t="s">
        <v>86</v>
      </c>
      <c r="B1255" t="s">
        <v>1253</v>
      </c>
    </row>
    <row r="1256" spans="1:2" x14ac:dyDescent="0.25">
      <c r="A1256" t="s">
        <v>485</v>
      </c>
      <c r="B1256" t="s">
        <v>1254</v>
      </c>
    </row>
    <row r="1257" spans="1:2" x14ac:dyDescent="0.25">
      <c r="A1257" t="s">
        <v>228</v>
      </c>
      <c r="B1257" t="s">
        <v>1255</v>
      </c>
    </row>
    <row r="1258" spans="1:2" x14ac:dyDescent="0.25">
      <c r="A1258" t="s">
        <v>232</v>
      </c>
      <c r="B1258" t="s">
        <v>1256</v>
      </c>
    </row>
    <row r="1259" spans="1:2" x14ac:dyDescent="0.25">
      <c r="A1259" t="s">
        <v>2676</v>
      </c>
      <c r="B1259" t="s">
        <v>2685</v>
      </c>
    </row>
    <row r="1260" spans="1:2" x14ac:dyDescent="0.25">
      <c r="A1260" t="s">
        <v>2677</v>
      </c>
      <c r="B1260" t="s">
        <v>2686</v>
      </c>
    </row>
    <row r="1261" spans="1:2" x14ac:dyDescent="0.25">
      <c r="A1261" t="s">
        <v>2678</v>
      </c>
      <c r="B1261" t="s">
        <v>2687</v>
      </c>
    </row>
    <row r="1262" spans="1:2" x14ac:dyDescent="0.25">
      <c r="A1262" t="s">
        <v>2679</v>
      </c>
      <c r="B1262" t="s">
        <v>2688</v>
      </c>
    </row>
    <row r="1263" spans="1:2" x14ac:dyDescent="0.25">
      <c r="A1263" t="s">
        <v>2555</v>
      </c>
      <c r="B1263" t="s">
        <v>2689</v>
      </c>
    </row>
    <row r="1264" spans="1:2" x14ac:dyDescent="0.25">
      <c r="A1264" t="s">
        <v>2561</v>
      </c>
      <c r="B1264" t="s">
        <v>2690</v>
      </c>
    </row>
    <row r="1265" spans="1:2" x14ac:dyDescent="0.25">
      <c r="A1265" t="s">
        <v>2556</v>
      </c>
      <c r="B1265" t="s">
        <v>2691</v>
      </c>
    </row>
    <row r="1266" spans="1:2" x14ac:dyDescent="0.25">
      <c r="A1266" t="s">
        <v>2562</v>
      </c>
      <c r="B1266" t="s">
        <v>2692</v>
      </c>
    </row>
    <row r="1267" spans="1:2" x14ac:dyDescent="0.25">
      <c r="A1267" t="s">
        <v>2557</v>
      </c>
      <c r="B1267" t="s">
        <v>2693</v>
      </c>
    </row>
    <row r="1268" spans="1:2" x14ac:dyDescent="0.25">
      <c r="A1268" t="s">
        <v>2563</v>
      </c>
      <c r="B1268" t="s">
        <v>2694</v>
      </c>
    </row>
    <row r="1269" spans="1:2" x14ac:dyDescent="0.25">
      <c r="A1269" t="s">
        <v>2558</v>
      </c>
      <c r="B1269" t="s">
        <v>2695</v>
      </c>
    </row>
    <row r="1270" spans="1:2" x14ac:dyDescent="0.25">
      <c r="A1270" t="s">
        <v>2564</v>
      </c>
      <c r="B1270" t="s">
        <v>2696</v>
      </c>
    </row>
    <row r="1271" spans="1:2" x14ac:dyDescent="0.25">
      <c r="A1271" t="s">
        <v>2680</v>
      </c>
      <c r="B1271" t="s">
        <v>2697</v>
      </c>
    </row>
    <row r="1272" spans="1:2" x14ac:dyDescent="0.25">
      <c r="A1272" t="s">
        <v>2681</v>
      </c>
      <c r="B1272" t="s">
        <v>2698</v>
      </c>
    </row>
    <row r="1273" spans="1:2" x14ac:dyDescent="0.25">
      <c r="A1273" t="s">
        <v>2682</v>
      </c>
      <c r="B1273" t="s">
        <v>2699</v>
      </c>
    </row>
    <row r="1274" spans="1:2" x14ac:dyDescent="0.25">
      <c r="A1274" t="s">
        <v>2683</v>
      </c>
      <c r="B1274" t="s">
        <v>2700</v>
      </c>
    </row>
    <row r="1275" spans="1:2" x14ac:dyDescent="0.25">
      <c r="A1275" t="s">
        <v>2684</v>
      </c>
      <c r="B1275" t="s">
        <v>2701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733</v>
      </c>
    </row>
    <row r="1282" spans="1:2" x14ac:dyDescent="0.25">
      <c r="A1282" t="s">
        <v>44</v>
      </c>
      <c r="B1282" t="s">
        <v>1237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1070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2554</v>
      </c>
      <c r="B1290" t="s">
        <v>2587</v>
      </c>
    </row>
    <row r="1291" spans="1:2" x14ac:dyDescent="0.25">
      <c r="A1291" t="s">
        <v>146</v>
      </c>
      <c r="B1291" t="s">
        <v>734</v>
      </c>
    </row>
    <row r="1292" spans="1:2" x14ac:dyDescent="0.25">
      <c r="A1292" t="s">
        <v>147</v>
      </c>
      <c r="B1292" t="s">
        <v>735</v>
      </c>
    </row>
    <row r="1293" spans="1:2" x14ac:dyDescent="0.25">
      <c r="A1293" t="s">
        <v>128</v>
      </c>
      <c r="B1293" t="s">
        <v>736</v>
      </c>
    </row>
    <row r="1294" spans="1:2" x14ac:dyDescent="0.25">
      <c r="A1294" t="s">
        <v>132</v>
      </c>
      <c r="B1294" t="s">
        <v>737</v>
      </c>
    </row>
    <row r="1295" spans="1:2" x14ac:dyDescent="0.25">
      <c r="A1295" t="s">
        <v>129</v>
      </c>
      <c r="B1295" t="s">
        <v>738</v>
      </c>
    </row>
    <row r="1296" spans="1:2" x14ac:dyDescent="0.25">
      <c r="A1296" t="s">
        <v>133</v>
      </c>
      <c r="B1296" t="s">
        <v>739</v>
      </c>
    </row>
    <row r="1297" spans="1:2" x14ac:dyDescent="0.25">
      <c r="A1297" t="s">
        <v>93</v>
      </c>
      <c r="B1297" t="s">
        <v>740</v>
      </c>
    </row>
    <row r="1298" spans="1:2" x14ac:dyDescent="0.25">
      <c r="A1298" t="s">
        <v>94</v>
      </c>
      <c r="B1298" t="s">
        <v>741</v>
      </c>
    </row>
    <row r="1299" spans="1:2" x14ac:dyDescent="0.25">
      <c r="A1299" t="s">
        <v>54</v>
      </c>
      <c r="B1299" t="s">
        <v>742</v>
      </c>
    </row>
    <row r="1300" spans="1:2" x14ac:dyDescent="0.25">
      <c r="A1300" t="s">
        <v>55</v>
      </c>
      <c r="B1300" t="s">
        <v>743</v>
      </c>
    </row>
    <row r="1301" spans="1:2" x14ac:dyDescent="0.25">
      <c r="A1301" t="s">
        <v>57</v>
      </c>
      <c r="B1301" t="s">
        <v>744</v>
      </c>
    </row>
    <row r="1302" spans="1:2" x14ac:dyDescent="0.25">
      <c r="A1302" t="s">
        <v>58</v>
      </c>
      <c r="B1302" t="s">
        <v>745</v>
      </c>
    </row>
    <row r="1303" spans="1:2" x14ac:dyDescent="0.25">
      <c r="A1303" t="s">
        <v>746</v>
      </c>
      <c r="B1303" t="s">
        <v>747</v>
      </c>
    </row>
    <row r="1304" spans="1:2" x14ac:dyDescent="0.25">
      <c r="A1304" t="s">
        <v>683</v>
      </c>
      <c r="B1304" t="s">
        <v>748</v>
      </c>
    </row>
    <row r="1305" spans="1:2" x14ac:dyDescent="0.25">
      <c r="A1305" t="s">
        <v>153</v>
      </c>
      <c r="B1305" t="s">
        <v>749</v>
      </c>
    </row>
    <row r="1306" spans="1:2" x14ac:dyDescent="0.25">
      <c r="A1306" t="s">
        <v>97</v>
      </c>
      <c r="B1306" t="s">
        <v>750</v>
      </c>
    </row>
    <row r="1307" spans="1:2" x14ac:dyDescent="0.25">
      <c r="A1307" t="s">
        <v>99</v>
      </c>
      <c r="B1307" t="s">
        <v>751</v>
      </c>
    </row>
    <row r="1308" spans="1:2" x14ac:dyDescent="0.25">
      <c r="A1308" t="s">
        <v>752</v>
      </c>
      <c r="B1308" t="s">
        <v>753</v>
      </c>
    </row>
    <row r="1309" spans="1:2" x14ac:dyDescent="0.25">
      <c r="A1309" t="s">
        <v>685</v>
      </c>
      <c r="B1309" t="s">
        <v>754</v>
      </c>
    </row>
    <row r="1310" spans="1:2" x14ac:dyDescent="0.25">
      <c r="A1310" t="s">
        <v>141</v>
      </c>
      <c r="B1310" t="s">
        <v>755</v>
      </c>
    </row>
    <row r="1311" spans="1:2" x14ac:dyDescent="0.25">
      <c r="A1311" t="s">
        <v>2555</v>
      </c>
      <c r="B1311" t="s">
        <v>2575</v>
      </c>
    </row>
    <row r="1312" spans="1:2" x14ac:dyDescent="0.25">
      <c r="A1312" t="s">
        <v>2556</v>
      </c>
      <c r="B1312" t="s">
        <v>2576</v>
      </c>
    </row>
    <row r="1313" spans="1:2" x14ac:dyDescent="0.25">
      <c r="A1313" t="s">
        <v>2557</v>
      </c>
      <c r="B1313" t="s">
        <v>2577</v>
      </c>
    </row>
    <row r="1314" spans="1:2" x14ac:dyDescent="0.25">
      <c r="A1314" t="s">
        <v>2558</v>
      </c>
      <c r="B1314" t="s">
        <v>2578</v>
      </c>
    </row>
    <row r="1315" spans="1:2" x14ac:dyDescent="0.25">
      <c r="A1315" t="s">
        <v>2559</v>
      </c>
      <c r="B1315" t="s">
        <v>2579</v>
      </c>
    </row>
    <row r="1316" spans="1:2" x14ac:dyDescent="0.25">
      <c r="A1316" t="s">
        <v>2560</v>
      </c>
      <c r="B1316" t="s">
        <v>2580</v>
      </c>
    </row>
    <row r="1317" spans="1:2" x14ac:dyDescent="0.25">
      <c r="A1317" t="s">
        <v>2561</v>
      </c>
      <c r="B1317" t="s">
        <v>2581</v>
      </c>
    </row>
    <row r="1318" spans="1:2" x14ac:dyDescent="0.25">
      <c r="A1318" t="s">
        <v>2562</v>
      </c>
      <c r="B1318" t="s">
        <v>2582</v>
      </c>
    </row>
    <row r="1319" spans="1:2" x14ac:dyDescent="0.25">
      <c r="A1319" t="s">
        <v>2563</v>
      </c>
      <c r="B1319" t="s">
        <v>2583</v>
      </c>
    </row>
    <row r="1320" spans="1:2" x14ac:dyDescent="0.25">
      <c r="A1320" t="s">
        <v>2564</v>
      </c>
      <c r="B1320" t="s">
        <v>2584</v>
      </c>
    </row>
    <row r="1321" spans="1:2" x14ac:dyDescent="0.25">
      <c r="A1321" t="s">
        <v>2565</v>
      </c>
      <c r="B1321" t="s">
        <v>2585</v>
      </c>
    </row>
    <row r="1322" spans="1:2" x14ac:dyDescent="0.25">
      <c r="A1322" t="s">
        <v>2566</v>
      </c>
      <c r="B1322" t="s">
        <v>2586</v>
      </c>
    </row>
    <row r="1323" spans="1:2" x14ac:dyDescent="0.25">
      <c r="A1323" t="s">
        <v>2567</v>
      </c>
      <c r="B1323" t="s">
        <v>2588</v>
      </c>
    </row>
    <row r="1324" spans="1:2" x14ac:dyDescent="0.25">
      <c r="A1324" t="s">
        <v>2568</v>
      </c>
      <c r="B1324" t="s">
        <v>2589</v>
      </c>
    </row>
    <row r="1325" spans="1:2" x14ac:dyDescent="0.25">
      <c r="A1325" t="s">
        <v>2569</v>
      </c>
      <c r="B1325" t="s">
        <v>2590</v>
      </c>
    </row>
    <row r="1326" spans="1:2" x14ac:dyDescent="0.25">
      <c r="A1326" t="s">
        <v>2570</v>
      </c>
      <c r="B1326" t="s">
        <v>2591</v>
      </c>
    </row>
    <row r="1327" spans="1:2" x14ac:dyDescent="0.25">
      <c r="A1327" t="s">
        <v>2571</v>
      </c>
      <c r="B1327" t="s">
        <v>2592</v>
      </c>
    </row>
    <row r="1328" spans="1:2" x14ac:dyDescent="0.25">
      <c r="A1328" t="s">
        <v>2572</v>
      </c>
      <c r="B1328" t="s">
        <v>2593</v>
      </c>
    </row>
    <row r="1329" spans="1:2" x14ac:dyDescent="0.25">
      <c r="A1329" t="s">
        <v>2573</v>
      </c>
      <c r="B1329" t="s">
        <v>2594</v>
      </c>
    </row>
    <row r="1330" spans="1:2" x14ac:dyDescent="0.25">
      <c r="A1330" t="s">
        <v>2574</v>
      </c>
      <c r="B1330" t="s">
        <v>2595</v>
      </c>
    </row>
    <row r="1331" spans="1:2" x14ac:dyDescent="0.25">
      <c r="A1331" t="s">
        <v>2756</v>
      </c>
      <c r="B1331" t="s">
        <v>2588</v>
      </c>
    </row>
    <row r="1332" spans="1:2" x14ac:dyDescent="0.25">
      <c r="A1332" t="s">
        <v>684</v>
      </c>
      <c r="B1332" t="s">
        <v>2589</v>
      </c>
    </row>
    <row r="1333" spans="1:2" x14ac:dyDescent="0.25">
      <c r="A1333" t="s">
        <v>154</v>
      </c>
      <c r="B1333" t="s">
        <v>2590</v>
      </c>
    </row>
    <row r="1334" spans="1:2" x14ac:dyDescent="0.25">
      <c r="A1334" t="s">
        <v>98</v>
      </c>
      <c r="B1334" t="s">
        <v>2591</v>
      </c>
    </row>
    <row r="1335" spans="1:2" x14ac:dyDescent="0.25">
      <c r="A1335" t="s">
        <v>100</v>
      </c>
      <c r="B1335" t="s">
        <v>2592</v>
      </c>
    </row>
    <row r="1336" spans="1:2" x14ac:dyDescent="0.25">
      <c r="A1336" t="s">
        <v>2758</v>
      </c>
      <c r="B1336" t="s">
        <v>2593</v>
      </c>
    </row>
    <row r="1337" spans="1:2" x14ac:dyDescent="0.25">
      <c r="A1337" t="s">
        <v>1091</v>
      </c>
      <c r="B1337" t="s">
        <v>2594</v>
      </c>
    </row>
    <row r="1338" spans="1:2" x14ac:dyDescent="0.25">
      <c r="A1338" t="s">
        <v>1092</v>
      </c>
      <c r="B1338" t="s">
        <v>2595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756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885</v>
      </c>
    </row>
    <row r="1354" spans="1:2" x14ac:dyDescent="0.25">
      <c r="A1354" t="s">
        <v>128</v>
      </c>
      <c r="B1354" t="s">
        <v>757</v>
      </c>
    </row>
    <row r="1355" spans="1:2" x14ac:dyDescent="0.25">
      <c r="A1355" t="s">
        <v>132</v>
      </c>
      <c r="B1355" t="s">
        <v>758</v>
      </c>
    </row>
    <row r="1356" spans="1:2" x14ac:dyDescent="0.25">
      <c r="A1356" t="s">
        <v>130</v>
      </c>
      <c r="B1356" t="s">
        <v>759</v>
      </c>
    </row>
    <row r="1357" spans="1:2" x14ac:dyDescent="0.25">
      <c r="A1357" t="s">
        <v>129</v>
      </c>
      <c r="B1357" t="s">
        <v>760</v>
      </c>
    </row>
    <row r="1358" spans="1:2" x14ac:dyDescent="0.25">
      <c r="A1358" t="s">
        <v>133</v>
      </c>
      <c r="B1358" t="s">
        <v>761</v>
      </c>
    </row>
    <row r="1359" spans="1:2" x14ac:dyDescent="0.25">
      <c r="A1359" t="s">
        <v>131</v>
      </c>
      <c r="B1359" t="s">
        <v>762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784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786</v>
      </c>
    </row>
    <row r="1375" spans="1:2" x14ac:dyDescent="0.25">
      <c r="A1375" t="s">
        <v>133</v>
      </c>
      <c r="B1375" t="s">
        <v>788</v>
      </c>
    </row>
    <row r="1376" spans="1:2" x14ac:dyDescent="0.25">
      <c r="A1376" t="s">
        <v>94</v>
      </c>
      <c r="B1376" t="s">
        <v>790</v>
      </c>
    </row>
    <row r="1377" spans="1:2" x14ac:dyDescent="0.25">
      <c r="A1377" t="s">
        <v>128</v>
      </c>
      <c r="B1377" t="s">
        <v>785</v>
      </c>
    </row>
    <row r="1378" spans="1:2" x14ac:dyDescent="0.25">
      <c r="A1378" t="s">
        <v>129</v>
      </c>
      <c r="B1378" t="s">
        <v>787</v>
      </c>
    </row>
    <row r="1379" spans="1:2" x14ac:dyDescent="0.25">
      <c r="A1379" t="s">
        <v>93</v>
      </c>
      <c r="B1379" t="s">
        <v>789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791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886</v>
      </c>
      <c r="B1394" t="s">
        <v>974</v>
      </c>
    </row>
    <row r="1395" spans="1:2" x14ac:dyDescent="0.25">
      <c r="A1395" t="s">
        <v>146</v>
      </c>
      <c r="B1395" t="s">
        <v>792</v>
      </c>
    </row>
    <row r="1396" spans="1:2" x14ac:dyDescent="0.25">
      <c r="A1396" t="s">
        <v>128</v>
      </c>
      <c r="B1396" t="s">
        <v>793</v>
      </c>
    </row>
    <row r="1397" spans="1:2" x14ac:dyDescent="0.25">
      <c r="A1397" t="s">
        <v>129</v>
      </c>
      <c r="B1397" t="s">
        <v>794</v>
      </c>
    </row>
    <row r="1398" spans="1:2" x14ac:dyDescent="0.25">
      <c r="A1398" t="s">
        <v>93</v>
      </c>
      <c r="B1398" t="s">
        <v>795</v>
      </c>
    </row>
    <row r="1399" spans="1:2" x14ac:dyDescent="0.25">
      <c r="A1399" t="s">
        <v>54</v>
      </c>
      <c r="B1399" t="s">
        <v>796</v>
      </c>
    </row>
    <row r="1400" spans="1:2" x14ac:dyDescent="0.25">
      <c r="A1400" t="s">
        <v>57</v>
      </c>
      <c r="B1400" t="s">
        <v>797</v>
      </c>
    </row>
    <row r="1401" spans="1:2" x14ac:dyDescent="0.25">
      <c r="A1401" t="s">
        <v>67</v>
      </c>
      <c r="B1401" t="s">
        <v>798</v>
      </c>
    </row>
    <row r="1402" spans="1:2" x14ac:dyDescent="0.25">
      <c r="A1402" t="s">
        <v>799</v>
      </c>
      <c r="B1402" t="s">
        <v>800</v>
      </c>
    </row>
    <row r="1403" spans="1:2" x14ac:dyDescent="0.25">
      <c r="A1403" t="s">
        <v>801</v>
      </c>
      <c r="B1403" t="s">
        <v>802</v>
      </c>
    </row>
    <row r="1404" spans="1:2" x14ac:dyDescent="0.25">
      <c r="A1404" t="s">
        <v>299</v>
      </c>
      <c r="B1404" t="s">
        <v>803</v>
      </c>
    </row>
    <row r="1405" spans="1:2" x14ac:dyDescent="0.25">
      <c r="A1405" t="s">
        <v>101</v>
      </c>
      <c r="B1405" t="s">
        <v>804</v>
      </c>
    </row>
    <row r="1406" spans="1:2" x14ac:dyDescent="0.25">
      <c r="A1406" t="s">
        <v>63</v>
      </c>
      <c r="B1406" t="s">
        <v>805</v>
      </c>
    </row>
    <row r="1407" spans="1:2" x14ac:dyDescent="0.25">
      <c r="A1407" t="s">
        <v>806</v>
      </c>
      <c r="B1407" t="s">
        <v>807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808</v>
      </c>
    </row>
    <row r="1414" spans="1:2" x14ac:dyDescent="0.25">
      <c r="A1414" t="s">
        <v>44</v>
      </c>
      <c r="B1414" t="s">
        <v>1071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1072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809</v>
      </c>
    </row>
    <row r="1423" spans="1:2" x14ac:dyDescent="0.25">
      <c r="A1423" t="s">
        <v>132</v>
      </c>
      <c r="B1423" t="s">
        <v>810</v>
      </c>
    </row>
    <row r="1424" spans="1:2" x14ac:dyDescent="0.25">
      <c r="A1424" t="s">
        <v>130</v>
      </c>
      <c r="B1424" t="s">
        <v>811</v>
      </c>
    </row>
    <row r="1425" spans="1:2" x14ac:dyDescent="0.25">
      <c r="A1425" t="s">
        <v>129</v>
      </c>
      <c r="B1425" t="s">
        <v>812</v>
      </c>
    </row>
    <row r="1426" spans="1:2" x14ac:dyDescent="0.25">
      <c r="A1426" t="s">
        <v>133</v>
      </c>
      <c r="B1426" t="s">
        <v>813</v>
      </c>
    </row>
    <row r="1427" spans="1:2" x14ac:dyDescent="0.25">
      <c r="A1427" t="s">
        <v>131</v>
      </c>
      <c r="B1427" t="s">
        <v>814</v>
      </c>
    </row>
    <row r="1428" spans="1:2" x14ac:dyDescent="0.25">
      <c r="A1428" t="s">
        <v>93</v>
      </c>
      <c r="B1428" t="s">
        <v>815</v>
      </c>
    </row>
    <row r="1429" spans="1:2" x14ac:dyDescent="0.25">
      <c r="A1429" t="s">
        <v>94</v>
      </c>
      <c r="B1429" t="s">
        <v>816</v>
      </c>
    </row>
    <row r="1430" spans="1:2" x14ac:dyDescent="0.25">
      <c r="A1430" t="s">
        <v>95</v>
      </c>
      <c r="B1430" t="s">
        <v>817</v>
      </c>
    </row>
    <row r="1431" spans="1:2" x14ac:dyDescent="0.25">
      <c r="A1431" t="s">
        <v>54</v>
      </c>
      <c r="B1431" t="s">
        <v>818</v>
      </c>
    </row>
    <row r="1432" spans="1:2" x14ac:dyDescent="0.25">
      <c r="A1432" t="s">
        <v>55</v>
      </c>
      <c r="B1432" t="s">
        <v>819</v>
      </c>
    </row>
    <row r="1433" spans="1:2" x14ac:dyDescent="0.25">
      <c r="A1433" t="s">
        <v>56</v>
      </c>
      <c r="B1433" t="s">
        <v>820</v>
      </c>
    </row>
    <row r="1434" spans="1:2" x14ac:dyDescent="0.25">
      <c r="A1434" t="s">
        <v>57</v>
      </c>
      <c r="B1434" t="s">
        <v>821</v>
      </c>
    </row>
    <row r="1435" spans="1:2" x14ac:dyDescent="0.25">
      <c r="A1435" t="s">
        <v>58</v>
      </c>
      <c r="B1435" t="s">
        <v>822</v>
      </c>
    </row>
    <row r="1436" spans="1:2" x14ac:dyDescent="0.25">
      <c r="A1436" t="s">
        <v>59</v>
      </c>
      <c r="B1436" t="s">
        <v>823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888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2064</v>
      </c>
    </row>
    <row r="1452" spans="1:2" x14ac:dyDescent="0.25">
      <c r="A1452" t="s">
        <v>129</v>
      </c>
      <c r="B1452" t="s">
        <v>1718</v>
      </c>
    </row>
    <row r="1453" spans="1:2" x14ac:dyDescent="0.25">
      <c r="A1453" t="s">
        <v>54</v>
      </c>
      <c r="B1453" t="s">
        <v>2419</v>
      </c>
    </row>
    <row r="1454" spans="1:2" x14ac:dyDescent="0.25">
      <c r="A1454" t="s">
        <v>109</v>
      </c>
      <c r="B1454" t="s">
        <v>2707</v>
      </c>
    </row>
    <row r="1455" spans="1:2" x14ac:dyDescent="0.25">
      <c r="A1455" t="s">
        <v>107</v>
      </c>
      <c r="B1455" t="s">
        <v>2208</v>
      </c>
    </row>
    <row r="1456" spans="1:2" x14ac:dyDescent="0.25">
      <c r="A1456" t="s">
        <v>141</v>
      </c>
      <c r="B1456" t="s">
        <v>1893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937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939</v>
      </c>
    </row>
    <row r="1472" spans="1:2" x14ac:dyDescent="0.25">
      <c r="A1472" t="s">
        <v>133</v>
      </c>
      <c r="B1472" t="s">
        <v>941</v>
      </c>
    </row>
    <row r="1473" spans="1:2" x14ac:dyDescent="0.25">
      <c r="A1473" t="s">
        <v>128</v>
      </c>
      <c r="B1473" t="s">
        <v>938</v>
      </c>
    </row>
    <row r="1474" spans="1:2" x14ac:dyDescent="0.25">
      <c r="A1474" t="s">
        <v>129</v>
      </c>
      <c r="B1474" t="s">
        <v>940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973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1986</v>
      </c>
    </row>
    <row r="1490" spans="1:2" x14ac:dyDescent="0.25">
      <c r="A1490" t="s">
        <v>129</v>
      </c>
      <c r="B1490" t="s">
        <v>2305</v>
      </c>
    </row>
    <row r="1491" spans="1:2" x14ac:dyDescent="0.25">
      <c r="A1491" t="s">
        <v>93</v>
      </c>
      <c r="B1491" t="s">
        <v>2874</v>
      </c>
    </row>
    <row r="1492" spans="1:2" x14ac:dyDescent="0.25">
      <c r="A1492" t="s">
        <v>132</v>
      </c>
      <c r="B1492" t="s">
        <v>1987</v>
      </c>
    </row>
    <row r="1493" spans="1:2" x14ac:dyDescent="0.25">
      <c r="A1493" t="s">
        <v>133</v>
      </c>
      <c r="B1493" t="s">
        <v>2306</v>
      </c>
    </row>
    <row r="1494" spans="1:2" x14ac:dyDescent="0.25">
      <c r="A1494" t="s">
        <v>94</v>
      </c>
      <c r="B1494" t="s">
        <v>2875</v>
      </c>
    </row>
    <row r="1495" spans="1:2" x14ac:dyDescent="0.25">
      <c r="A1495" t="s">
        <v>130</v>
      </c>
      <c r="B1495" t="s">
        <v>1988</v>
      </c>
    </row>
    <row r="1496" spans="1:2" x14ac:dyDescent="0.25">
      <c r="A1496" t="s">
        <v>131</v>
      </c>
      <c r="B1496" t="s">
        <v>2307</v>
      </c>
    </row>
    <row r="1497" spans="1:2" x14ac:dyDescent="0.25">
      <c r="A1497" t="s">
        <v>95</v>
      </c>
      <c r="B1497" t="s">
        <v>2876</v>
      </c>
    </row>
    <row r="1498" spans="1:2" x14ac:dyDescent="0.25">
      <c r="A1498" t="s">
        <v>134</v>
      </c>
      <c r="B1498" t="s">
        <v>1989</v>
      </c>
    </row>
    <row r="1499" spans="1:2" x14ac:dyDescent="0.25">
      <c r="A1499" t="s">
        <v>135</v>
      </c>
      <c r="B1499" t="s">
        <v>2308</v>
      </c>
    </row>
    <row r="1500" spans="1:2" x14ac:dyDescent="0.25">
      <c r="A1500" t="s">
        <v>96</v>
      </c>
      <c r="B1500" t="s">
        <v>2877</v>
      </c>
    </row>
    <row r="1501" spans="1:2" x14ac:dyDescent="0.25">
      <c r="A1501" t="s">
        <v>683</v>
      </c>
      <c r="B1501" t="s">
        <v>1990</v>
      </c>
    </row>
    <row r="1502" spans="1:2" x14ac:dyDescent="0.25">
      <c r="A1502" t="s">
        <v>153</v>
      </c>
      <c r="B1502" t="s">
        <v>2309</v>
      </c>
    </row>
    <row r="1503" spans="1:2" x14ac:dyDescent="0.25">
      <c r="A1503" t="s">
        <v>97</v>
      </c>
      <c r="B1503" t="s">
        <v>2878</v>
      </c>
    </row>
    <row r="1504" spans="1:2" x14ac:dyDescent="0.25">
      <c r="A1504" t="s">
        <v>684</v>
      </c>
      <c r="B1504" t="s">
        <v>1991</v>
      </c>
    </row>
    <row r="1505" spans="1:2" x14ac:dyDescent="0.25">
      <c r="A1505" t="s">
        <v>154</v>
      </c>
      <c r="B1505" t="s">
        <v>2310</v>
      </c>
    </row>
    <row r="1506" spans="1:2" x14ac:dyDescent="0.25">
      <c r="A1506" t="s">
        <v>98</v>
      </c>
      <c r="B1506" t="s">
        <v>2879</v>
      </c>
    </row>
    <row r="1507" spans="1:2" x14ac:dyDescent="0.25">
      <c r="A1507" t="s">
        <v>801</v>
      </c>
      <c r="B1507" t="s">
        <v>1992</v>
      </c>
    </row>
    <row r="1508" spans="1:2" x14ac:dyDescent="0.25">
      <c r="A1508" t="s">
        <v>299</v>
      </c>
      <c r="B1508" t="s">
        <v>2311</v>
      </c>
    </row>
    <row r="1509" spans="1:2" x14ac:dyDescent="0.25">
      <c r="A1509" t="s">
        <v>101</v>
      </c>
      <c r="B1509" t="s">
        <v>2880</v>
      </c>
    </row>
    <row r="1510" spans="1:2" x14ac:dyDescent="0.25">
      <c r="A1510" t="s">
        <v>1088</v>
      </c>
      <c r="B1510" t="s">
        <v>1993</v>
      </c>
    </row>
    <row r="1511" spans="1:2" x14ac:dyDescent="0.25">
      <c r="A1511" t="s">
        <v>138</v>
      </c>
      <c r="B1511" t="s">
        <v>2312</v>
      </c>
    </row>
    <row r="1512" spans="1:2" x14ac:dyDescent="0.25">
      <c r="A1512" t="s">
        <v>102</v>
      </c>
      <c r="B1512" t="s">
        <v>2881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1086</v>
      </c>
    </row>
    <row r="1519" spans="1:2" x14ac:dyDescent="0.25">
      <c r="A1519" t="s">
        <v>44</v>
      </c>
      <c r="B1519" t="s">
        <v>1087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1388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1766</v>
      </c>
    </row>
    <row r="1528" spans="1:2" x14ac:dyDescent="0.25">
      <c r="A1528" t="s">
        <v>129</v>
      </c>
      <c r="B1528" t="s">
        <v>2093</v>
      </c>
    </row>
    <row r="1529" spans="1:2" x14ac:dyDescent="0.25">
      <c r="A1529" t="s">
        <v>93</v>
      </c>
      <c r="B1529" t="s">
        <v>2500</v>
      </c>
    </row>
    <row r="1530" spans="1:2" x14ac:dyDescent="0.25">
      <c r="A1530" t="s">
        <v>132</v>
      </c>
      <c r="B1530" t="s">
        <v>1767</v>
      </c>
    </row>
    <row r="1531" spans="1:2" x14ac:dyDescent="0.25">
      <c r="A1531" t="s">
        <v>133</v>
      </c>
      <c r="B1531" t="s">
        <v>2094</v>
      </c>
    </row>
    <row r="1532" spans="1:2" x14ac:dyDescent="0.25">
      <c r="A1532" t="s">
        <v>94</v>
      </c>
      <c r="B1532" t="s">
        <v>2501</v>
      </c>
    </row>
    <row r="1533" spans="1:2" x14ac:dyDescent="0.25">
      <c r="A1533" t="s">
        <v>130</v>
      </c>
      <c r="B1533" t="s">
        <v>1768</v>
      </c>
    </row>
    <row r="1534" spans="1:2" x14ac:dyDescent="0.25">
      <c r="A1534" t="s">
        <v>131</v>
      </c>
      <c r="B1534" t="s">
        <v>2095</v>
      </c>
    </row>
    <row r="1535" spans="1:2" x14ac:dyDescent="0.25">
      <c r="A1535" t="s">
        <v>95</v>
      </c>
      <c r="B1535" t="s">
        <v>2502</v>
      </c>
    </row>
    <row r="1536" spans="1:2" x14ac:dyDescent="0.25">
      <c r="A1536" t="s">
        <v>134</v>
      </c>
      <c r="B1536" t="s">
        <v>1769</v>
      </c>
    </row>
    <row r="1537" spans="1:2" x14ac:dyDescent="0.25">
      <c r="A1537" t="s">
        <v>135</v>
      </c>
      <c r="B1537" t="s">
        <v>2096</v>
      </c>
    </row>
    <row r="1538" spans="1:2" x14ac:dyDescent="0.25">
      <c r="A1538" t="s">
        <v>96</v>
      </c>
      <c r="B1538" t="s">
        <v>2503</v>
      </c>
    </row>
    <row r="1539" spans="1:2" x14ac:dyDescent="0.25">
      <c r="A1539" t="s">
        <v>683</v>
      </c>
      <c r="B1539" t="s">
        <v>1770</v>
      </c>
    </row>
    <row r="1540" spans="1:2" x14ac:dyDescent="0.25">
      <c r="A1540" t="s">
        <v>153</v>
      </c>
      <c r="B1540" t="s">
        <v>2097</v>
      </c>
    </row>
    <row r="1541" spans="1:2" x14ac:dyDescent="0.25">
      <c r="A1541" t="s">
        <v>97</v>
      </c>
      <c r="B1541" t="s">
        <v>2504</v>
      </c>
    </row>
    <row r="1542" spans="1:2" x14ac:dyDescent="0.25">
      <c r="A1542" t="s">
        <v>684</v>
      </c>
      <c r="B1542" t="s">
        <v>1771</v>
      </c>
    </row>
    <row r="1543" spans="1:2" x14ac:dyDescent="0.25">
      <c r="A1543" t="s">
        <v>154</v>
      </c>
      <c r="B1543" t="s">
        <v>2098</v>
      </c>
    </row>
    <row r="1544" spans="1:2" x14ac:dyDescent="0.25">
      <c r="A1544" t="s">
        <v>98</v>
      </c>
      <c r="B1544" t="s">
        <v>2505</v>
      </c>
    </row>
    <row r="1545" spans="1:2" x14ac:dyDescent="0.25">
      <c r="A1545" t="s">
        <v>801</v>
      </c>
      <c r="B1545" t="s">
        <v>1772</v>
      </c>
    </row>
    <row r="1546" spans="1:2" x14ac:dyDescent="0.25">
      <c r="A1546" t="s">
        <v>299</v>
      </c>
      <c r="B1546" t="s">
        <v>2099</v>
      </c>
    </row>
    <row r="1547" spans="1:2" x14ac:dyDescent="0.25">
      <c r="A1547" t="s">
        <v>101</v>
      </c>
      <c r="B1547" t="s">
        <v>2506</v>
      </c>
    </row>
    <row r="1548" spans="1:2" x14ac:dyDescent="0.25">
      <c r="A1548" t="s">
        <v>1088</v>
      </c>
      <c r="B1548" t="s">
        <v>1773</v>
      </c>
    </row>
    <row r="1549" spans="1:2" x14ac:dyDescent="0.25">
      <c r="A1549" t="s">
        <v>138</v>
      </c>
      <c r="B1549" t="s">
        <v>2100</v>
      </c>
    </row>
    <row r="1550" spans="1:2" x14ac:dyDescent="0.25">
      <c r="A1550" t="s">
        <v>102</v>
      </c>
      <c r="B1550" t="s">
        <v>2507</v>
      </c>
    </row>
    <row r="1551" spans="1:2" x14ac:dyDescent="0.25">
      <c r="A1551" t="s">
        <v>1089</v>
      </c>
      <c r="B1551" t="s">
        <v>1774</v>
      </c>
    </row>
    <row r="1552" spans="1:2" x14ac:dyDescent="0.25">
      <c r="A1552" t="s">
        <v>139</v>
      </c>
      <c r="B1552" t="s">
        <v>2101</v>
      </c>
    </row>
    <row r="1553" spans="1:2" x14ac:dyDescent="0.25">
      <c r="A1553" t="s">
        <v>103</v>
      </c>
      <c r="B1553" t="s">
        <v>2508</v>
      </c>
    </row>
    <row r="1554" spans="1:2" x14ac:dyDescent="0.25">
      <c r="A1554" t="s">
        <v>1090</v>
      </c>
      <c r="B1554" t="s">
        <v>1775</v>
      </c>
    </row>
    <row r="1555" spans="1:2" x14ac:dyDescent="0.25">
      <c r="A1555" t="s">
        <v>685</v>
      </c>
      <c r="B1555" t="s">
        <v>1776</v>
      </c>
    </row>
    <row r="1556" spans="1:2" x14ac:dyDescent="0.25">
      <c r="A1556" t="s">
        <v>1091</v>
      </c>
      <c r="B1556" t="s">
        <v>1777</v>
      </c>
    </row>
    <row r="1557" spans="1:2" x14ac:dyDescent="0.25">
      <c r="A1557" t="s">
        <v>140</v>
      </c>
      <c r="B1557" t="s">
        <v>2102</v>
      </c>
    </row>
    <row r="1558" spans="1:2" x14ac:dyDescent="0.25">
      <c r="A1558" t="s">
        <v>106</v>
      </c>
      <c r="B1558" t="s">
        <v>2509</v>
      </c>
    </row>
    <row r="1559" spans="1:2" x14ac:dyDescent="0.25">
      <c r="A1559" t="s">
        <v>141</v>
      </c>
      <c r="B1559" t="s">
        <v>2103</v>
      </c>
    </row>
    <row r="1560" spans="1:2" x14ac:dyDescent="0.25">
      <c r="A1560" t="s">
        <v>107</v>
      </c>
      <c r="B1560" t="s">
        <v>2510</v>
      </c>
    </row>
    <row r="1561" spans="1:2" x14ac:dyDescent="0.25">
      <c r="A1561" t="s">
        <v>1092</v>
      </c>
      <c r="B1561" t="s">
        <v>2104</v>
      </c>
    </row>
    <row r="1562" spans="1:2" x14ac:dyDescent="0.25">
      <c r="A1562" t="s">
        <v>108</v>
      </c>
      <c r="B1562" t="s">
        <v>2511</v>
      </c>
    </row>
    <row r="1563" spans="1:2" x14ac:dyDescent="0.25">
      <c r="A1563" t="s">
        <v>1093</v>
      </c>
      <c r="B1563" t="s">
        <v>1778</v>
      </c>
    </row>
    <row r="1564" spans="1:2" x14ac:dyDescent="0.25">
      <c r="A1564" t="s">
        <v>1094</v>
      </c>
      <c r="B1564" t="s">
        <v>1779</v>
      </c>
    </row>
    <row r="1565" spans="1:2" x14ac:dyDescent="0.25">
      <c r="A1565" t="s">
        <v>1095</v>
      </c>
      <c r="B1565" t="s">
        <v>1780</v>
      </c>
    </row>
    <row r="1566" spans="1:2" x14ac:dyDescent="0.25">
      <c r="A1566" t="s">
        <v>686</v>
      </c>
      <c r="B1566" t="s">
        <v>2105</v>
      </c>
    </row>
    <row r="1567" spans="1:2" x14ac:dyDescent="0.25">
      <c r="A1567" t="s">
        <v>111</v>
      </c>
      <c r="B1567" t="s">
        <v>2512</v>
      </c>
    </row>
    <row r="1568" spans="1:2" x14ac:dyDescent="0.25">
      <c r="A1568" t="s">
        <v>1096</v>
      </c>
      <c r="B1568" t="s">
        <v>2106</v>
      </c>
    </row>
    <row r="1569" spans="1:2" x14ac:dyDescent="0.25">
      <c r="A1569" t="s">
        <v>112</v>
      </c>
      <c r="B1569" t="s">
        <v>2513</v>
      </c>
    </row>
    <row r="1570" spans="1:2" x14ac:dyDescent="0.25">
      <c r="A1570" t="s">
        <v>1097</v>
      </c>
      <c r="B1570" t="s">
        <v>2107</v>
      </c>
    </row>
    <row r="1571" spans="1:2" x14ac:dyDescent="0.25">
      <c r="A1571" t="s">
        <v>113</v>
      </c>
      <c r="B1571" t="s">
        <v>2514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1098</v>
      </c>
    </row>
    <row r="1578" spans="1:2" x14ac:dyDescent="0.25">
      <c r="A1578" t="s">
        <v>44</v>
      </c>
      <c r="B1578" t="s">
        <v>1571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1739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1784</v>
      </c>
    </row>
    <row r="1587" spans="1:2" x14ac:dyDescent="0.25">
      <c r="A1587" t="s">
        <v>129</v>
      </c>
      <c r="B1587" t="s">
        <v>2111</v>
      </c>
    </row>
    <row r="1588" spans="1:2" x14ac:dyDescent="0.25">
      <c r="A1588" t="s">
        <v>93</v>
      </c>
      <c r="B1588" t="s">
        <v>2597</v>
      </c>
    </row>
    <row r="1589" spans="1:2" x14ac:dyDescent="0.25">
      <c r="A1589" t="s">
        <v>132</v>
      </c>
      <c r="B1589" t="s">
        <v>1785</v>
      </c>
    </row>
    <row r="1590" spans="1:2" x14ac:dyDescent="0.25">
      <c r="A1590" t="s">
        <v>133</v>
      </c>
      <c r="B1590" t="s">
        <v>2112</v>
      </c>
    </row>
    <row r="1591" spans="1:2" x14ac:dyDescent="0.25">
      <c r="A1591" t="s">
        <v>94</v>
      </c>
      <c r="B1591" t="s">
        <v>2598</v>
      </c>
    </row>
    <row r="1592" spans="1:2" x14ac:dyDescent="0.25">
      <c r="A1592" t="s">
        <v>130</v>
      </c>
      <c r="B1592" t="s">
        <v>1786</v>
      </c>
    </row>
    <row r="1593" spans="1:2" x14ac:dyDescent="0.25">
      <c r="A1593" t="s">
        <v>131</v>
      </c>
      <c r="B1593" t="s">
        <v>2113</v>
      </c>
    </row>
    <row r="1594" spans="1:2" x14ac:dyDescent="0.25">
      <c r="A1594" t="s">
        <v>95</v>
      </c>
      <c r="B1594" t="s">
        <v>2599</v>
      </c>
    </row>
    <row r="1595" spans="1:2" x14ac:dyDescent="0.25">
      <c r="A1595" t="s">
        <v>134</v>
      </c>
      <c r="B1595" t="s">
        <v>1787</v>
      </c>
    </row>
    <row r="1596" spans="1:2" x14ac:dyDescent="0.25">
      <c r="A1596" t="s">
        <v>135</v>
      </c>
      <c r="B1596" t="s">
        <v>2114</v>
      </c>
    </row>
    <row r="1597" spans="1:2" x14ac:dyDescent="0.25">
      <c r="A1597" t="s">
        <v>96</v>
      </c>
      <c r="B1597" t="s">
        <v>2600</v>
      </c>
    </row>
    <row r="1598" spans="1:2" x14ac:dyDescent="0.25">
      <c r="A1598" t="s">
        <v>683</v>
      </c>
      <c r="B1598" t="s">
        <v>1788</v>
      </c>
    </row>
    <row r="1599" spans="1:2" x14ac:dyDescent="0.25">
      <c r="A1599" t="s">
        <v>153</v>
      </c>
      <c r="B1599" t="s">
        <v>2115</v>
      </c>
    </row>
    <row r="1600" spans="1:2" x14ac:dyDescent="0.25">
      <c r="A1600" t="s">
        <v>97</v>
      </c>
      <c r="B1600" t="s">
        <v>2601</v>
      </c>
    </row>
    <row r="1601" spans="1:2" x14ac:dyDescent="0.25">
      <c r="A1601" t="s">
        <v>684</v>
      </c>
      <c r="B1601" t="s">
        <v>1789</v>
      </c>
    </row>
    <row r="1602" spans="1:2" x14ac:dyDescent="0.25">
      <c r="A1602" t="s">
        <v>801</v>
      </c>
      <c r="B1602" t="s">
        <v>1790</v>
      </c>
    </row>
    <row r="1603" spans="1:2" x14ac:dyDescent="0.25">
      <c r="A1603" t="s">
        <v>1088</v>
      </c>
      <c r="B1603" t="s">
        <v>1791</v>
      </c>
    </row>
    <row r="1604" spans="1:2" x14ac:dyDescent="0.25">
      <c r="A1604" t="s">
        <v>154</v>
      </c>
      <c r="B1604" t="s">
        <v>2116</v>
      </c>
    </row>
    <row r="1605" spans="1:2" x14ac:dyDescent="0.25">
      <c r="A1605" t="s">
        <v>98</v>
      </c>
      <c r="B1605" t="s">
        <v>2602</v>
      </c>
    </row>
    <row r="1606" spans="1:2" x14ac:dyDescent="0.25">
      <c r="A1606" t="s">
        <v>299</v>
      </c>
      <c r="B1606" t="s">
        <v>2117</v>
      </c>
    </row>
    <row r="1607" spans="1:2" x14ac:dyDescent="0.25">
      <c r="A1607" t="s">
        <v>101</v>
      </c>
      <c r="B1607" t="s">
        <v>2603</v>
      </c>
    </row>
    <row r="1608" spans="1:2" x14ac:dyDescent="0.25">
      <c r="A1608" t="s">
        <v>138</v>
      </c>
      <c r="B1608" t="s">
        <v>2118</v>
      </c>
    </row>
    <row r="1609" spans="1:2" x14ac:dyDescent="0.25">
      <c r="A1609" t="s">
        <v>102</v>
      </c>
      <c r="B1609" t="s">
        <v>2604</v>
      </c>
    </row>
    <row r="1610" spans="1:2" x14ac:dyDescent="0.25">
      <c r="A1610" t="s">
        <v>1089</v>
      </c>
      <c r="B1610" t="s">
        <v>1792</v>
      </c>
    </row>
    <row r="1611" spans="1:2" x14ac:dyDescent="0.25">
      <c r="A1611" t="s">
        <v>139</v>
      </c>
      <c r="B1611" t="s">
        <v>2119</v>
      </c>
    </row>
    <row r="1612" spans="1:2" x14ac:dyDescent="0.25">
      <c r="A1612" t="s">
        <v>103</v>
      </c>
      <c r="B1612" t="s">
        <v>2605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1099</v>
      </c>
    </row>
    <row r="1619" spans="1:2" x14ac:dyDescent="0.25">
      <c r="A1619" t="s">
        <v>44</v>
      </c>
      <c r="B1619" t="s">
        <v>1100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678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1802</v>
      </c>
    </row>
    <row r="1628" spans="1:2" x14ac:dyDescent="0.25">
      <c r="A1628" t="s">
        <v>129</v>
      </c>
      <c r="B1628" t="s">
        <v>2120</v>
      </c>
    </row>
    <row r="1629" spans="1:2" x14ac:dyDescent="0.25">
      <c r="A1629" t="s">
        <v>93</v>
      </c>
      <c r="B1629" t="s">
        <v>2606</v>
      </c>
    </row>
    <row r="1630" spans="1:2" x14ac:dyDescent="0.25">
      <c r="A1630" t="s">
        <v>132</v>
      </c>
      <c r="B1630" t="s">
        <v>1803</v>
      </c>
    </row>
    <row r="1631" spans="1:2" x14ac:dyDescent="0.25">
      <c r="A1631" t="s">
        <v>133</v>
      </c>
      <c r="B1631" t="s">
        <v>2121</v>
      </c>
    </row>
    <row r="1632" spans="1:2" x14ac:dyDescent="0.25">
      <c r="A1632" t="s">
        <v>94</v>
      </c>
      <c r="B1632" t="s">
        <v>2607</v>
      </c>
    </row>
    <row r="1633" spans="1:2" x14ac:dyDescent="0.25">
      <c r="A1633" t="s">
        <v>130</v>
      </c>
      <c r="B1633" t="s">
        <v>1804</v>
      </c>
    </row>
    <row r="1634" spans="1:2" x14ac:dyDescent="0.25">
      <c r="A1634" t="s">
        <v>131</v>
      </c>
      <c r="B1634" t="s">
        <v>2122</v>
      </c>
    </row>
    <row r="1635" spans="1:2" x14ac:dyDescent="0.25">
      <c r="A1635" t="s">
        <v>95</v>
      </c>
      <c r="B1635" t="s">
        <v>2608</v>
      </c>
    </row>
    <row r="1636" spans="1:2" x14ac:dyDescent="0.25">
      <c r="A1636" t="s">
        <v>463</v>
      </c>
      <c r="B1636" t="s">
        <v>1805</v>
      </c>
    </row>
    <row r="1637" spans="1:2" x14ac:dyDescent="0.25">
      <c r="A1637" t="s">
        <v>902</v>
      </c>
      <c r="B1637" t="s">
        <v>2123</v>
      </c>
    </row>
    <row r="1638" spans="1:2" x14ac:dyDescent="0.25">
      <c r="A1638" t="s">
        <v>459</v>
      </c>
      <c r="B1638" t="s">
        <v>2609</v>
      </c>
    </row>
    <row r="1639" spans="1:2" x14ac:dyDescent="0.25">
      <c r="A1639" t="s">
        <v>465</v>
      </c>
      <c r="B1639" t="s">
        <v>1806</v>
      </c>
    </row>
    <row r="1640" spans="1:2" x14ac:dyDescent="0.25">
      <c r="A1640" t="s">
        <v>903</v>
      </c>
      <c r="B1640" t="s">
        <v>2124</v>
      </c>
    </row>
    <row r="1641" spans="1:2" x14ac:dyDescent="0.25">
      <c r="A1641" t="s">
        <v>942</v>
      </c>
      <c r="B1641" t="s">
        <v>2610</v>
      </c>
    </row>
    <row r="1642" spans="1:2" x14ac:dyDescent="0.25">
      <c r="A1642" t="s">
        <v>467</v>
      </c>
      <c r="B1642" t="s">
        <v>1807</v>
      </c>
    </row>
    <row r="1643" spans="1:2" x14ac:dyDescent="0.25">
      <c r="A1643" t="s">
        <v>904</v>
      </c>
      <c r="B1643" t="s">
        <v>2125</v>
      </c>
    </row>
    <row r="1644" spans="1:2" x14ac:dyDescent="0.25">
      <c r="A1644" t="s">
        <v>975</v>
      </c>
      <c r="B1644" t="s">
        <v>2611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1101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1994</v>
      </c>
    </row>
    <row r="1660" spans="1:2" x14ac:dyDescent="0.25">
      <c r="A1660" t="s">
        <v>129</v>
      </c>
      <c r="B1660" t="s">
        <v>2313</v>
      </c>
    </row>
    <row r="1661" spans="1:2" x14ac:dyDescent="0.25">
      <c r="A1661" t="s">
        <v>93</v>
      </c>
      <c r="B1661" t="s">
        <v>2882</v>
      </c>
    </row>
    <row r="1662" spans="1:2" x14ac:dyDescent="0.25">
      <c r="A1662" t="s">
        <v>132</v>
      </c>
      <c r="B1662" t="s">
        <v>1995</v>
      </c>
    </row>
    <row r="1663" spans="1:2" x14ac:dyDescent="0.25">
      <c r="A1663" t="s">
        <v>133</v>
      </c>
      <c r="B1663" t="s">
        <v>2314</v>
      </c>
    </row>
    <row r="1664" spans="1:2" x14ac:dyDescent="0.25">
      <c r="A1664" t="s">
        <v>130</v>
      </c>
      <c r="B1664" t="s">
        <v>1996</v>
      </c>
    </row>
    <row r="1665" spans="1:2" x14ac:dyDescent="0.25">
      <c r="A1665" t="s">
        <v>131</v>
      </c>
      <c r="B1665" t="s">
        <v>2315</v>
      </c>
    </row>
    <row r="1666" spans="1:2" x14ac:dyDescent="0.25">
      <c r="A1666" t="s">
        <v>134</v>
      </c>
      <c r="B1666" t="s">
        <v>1997</v>
      </c>
    </row>
    <row r="1667" spans="1:2" x14ac:dyDescent="0.25">
      <c r="A1667" t="s">
        <v>135</v>
      </c>
      <c r="B1667" t="s">
        <v>2316</v>
      </c>
    </row>
    <row r="1668" spans="1:2" x14ac:dyDescent="0.25">
      <c r="A1668" t="s">
        <v>683</v>
      </c>
      <c r="B1668" t="s">
        <v>1998</v>
      </c>
    </row>
    <row r="1669" spans="1:2" x14ac:dyDescent="0.25">
      <c r="A1669" t="s">
        <v>153</v>
      </c>
      <c r="B1669" t="s">
        <v>2317</v>
      </c>
    </row>
    <row r="1670" spans="1:2" x14ac:dyDescent="0.25">
      <c r="A1670" t="s">
        <v>94</v>
      </c>
      <c r="B1670" t="s">
        <v>2883</v>
      </c>
    </row>
    <row r="1671" spans="1:2" x14ac:dyDescent="0.25">
      <c r="A1671" t="s">
        <v>95</v>
      </c>
      <c r="B1671" t="s">
        <v>2884</v>
      </c>
    </row>
    <row r="1672" spans="1:2" x14ac:dyDescent="0.25">
      <c r="A1672" t="s">
        <v>96</v>
      </c>
      <c r="B1672" t="s">
        <v>2885</v>
      </c>
    </row>
    <row r="1673" spans="1:2" x14ac:dyDescent="0.25">
      <c r="A1673" t="s">
        <v>97</v>
      </c>
      <c r="B1673" t="s">
        <v>2886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1102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1104</v>
      </c>
    </row>
    <row r="1689" spans="1:2" x14ac:dyDescent="0.25">
      <c r="A1689" t="s">
        <v>133</v>
      </c>
      <c r="B1689" t="s">
        <v>1106</v>
      </c>
    </row>
    <row r="1690" spans="1:2" x14ac:dyDescent="0.25">
      <c r="A1690" t="s">
        <v>94</v>
      </c>
      <c r="B1690" t="s">
        <v>1108</v>
      </c>
    </row>
    <row r="1691" spans="1:2" x14ac:dyDescent="0.25">
      <c r="A1691" t="s">
        <v>55</v>
      </c>
      <c r="B1691" t="s">
        <v>1110</v>
      </c>
    </row>
    <row r="1692" spans="1:2" x14ac:dyDescent="0.25">
      <c r="A1692" t="s">
        <v>128</v>
      </c>
      <c r="B1692" t="s">
        <v>1103</v>
      </c>
    </row>
    <row r="1693" spans="1:2" x14ac:dyDescent="0.25">
      <c r="A1693" t="s">
        <v>129</v>
      </c>
      <c r="B1693" t="s">
        <v>1105</v>
      </c>
    </row>
    <row r="1694" spans="1:2" x14ac:dyDescent="0.25">
      <c r="A1694" t="s">
        <v>93</v>
      </c>
      <c r="B1694" t="s">
        <v>1107</v>
      </c>
    </row>
    <row r="1695" spans="1:2" x14ac:dyDescent="0.25">
      <c r="A1695" t="s">
        <v>54</v>
      </c>
      <c r="B1695" t="s">
        <v>1109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1111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1113</v>
      </c>
    </row>
    <row r="1711" spans="1:2" x14ac:dyDescent="0.25">
      <c r="A1711" t="s">
        <v>133</v>
      </c>
      <c r="B1711" t="s">
        <v>1115</v>
      </c>
    </row>
    <row r="1712" spans="1:2" x14ac:dyDescent="0.25">
      <c r="A1712" t="s">
        <v>94</v>
      </c>
      <c r="B1712" t="s">
        <v>1117</v>
      </c>
    </row>
    <row r="1713" spans="1:2" x14ac:dyDescent="0.25">
      <c r="A1713" t="s">
        <v>55</v>
      </c>
      <c r="B1713" t="s">
        <v>1119</v>
      </c>
    </row>
    <row r="1714" spans="1:2" x14ac:dyDescent="0.25">
      <c r="A1714" t="s">
        <v>58</v>
      </c>
      <c r="B1714" t="s">
        <v>1121</v>
      </c>
    </row>
    <row r="1715" spans="1:2" x14ac:dyDescent="0.25">
      <c r="A1715" t="s">
        <v>128</v>
      </c>
      <c r="B1715" t="s">
        <v>1112</v>
      </c>
    </row>
    <row r="1716" spans="1:2" x14ac:dyDescent="0.25">
      <c r="A1716" t="s">
        <v>129</v>
      </c>
      <c r="B1716" t="s">
        <v>1114</v>
      </c>
    </row>
    <row r="1717" spans="1:2" x14ac:dyDescent="0.25">
      <c r="A1717" t="s">
        <v>93</v>
      </c>
      <c r="B1717" t="s">
        <v>1116</v>
      </c>
    </row>
    <row r="1718" spans="1:2" x14ac:dyDescent="0.25">
      <c r="A1718" t="s">
        <v>54</v>
      </c>
      <c r="B1718" t="s">
        <v>1118</v>
      </c>
    </row>
    <row r="1719" spans="1:2" x14ac:dyDescent="0.25">
      <c r="A1719" t="s">
        <v>57</v>
      </c>
      <c r="B1719" t="s">
        <v>1120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1122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1123</v>
      </c>
    </row>
    <row r="1735" spans="1:2" x14ac:dyDescent="0.25">
      <c r="A1735" t="s">
        <v>129</v>
      </c>
      <c r="B1735" t="s">
        <v>1124</v>
      </c>
    </row>
    <row r="1736" spans="1:2" x14ac:dyDescent="0.25">
      <c r="A1736" t="s">
        <v>93</v>
      </c>
      <c r="B1736" t="s">
        <v>1125</v>
      </c>
    </row>
    <row r="1737" spans="1:2" x14ac:dyDescent="0.25">
      <c r="A1737" t="s">
        <v>54</v>
      </c>
      <c r="B1737" t="s">
        <v>1126</v>
      </c>
    </row>
    <row r="1738" spans="1:2" x14ac:dyDescent="0.25">
      <c r="A1738" t="s">
        <v>132</v>
      </c>
      <c r="B1738" t="s">
        <v>1127</v>
      </c>
    </row>
    <row r="1739" spans="1:2" x14ac:dyDescent="0.25">
      <c r="A1739" t="s">
        <v>133</v>
      </c>
      <c r="B1739" t="s">
        <v>1128</v>
      </c>
    </row>
    <row r="1740" spans="1:2" x14ac:dyDescent="0.25">
      <c r="A1740" t="s">
        <v>94</v>
      </c>
      <c r="B1740" t="s">
        <v>1129</v>
      </c>
    </row>
    <row r="1741" spans="1:2" x14ac:dyDescent="0.25">
      <c r="A1741" t="s">
        <v>55</v>
      </c>
      <c r="B1741" t="s">
        <v>1130</v>
      </c>
    </row>
    <row r="1742" spans="1:2" x14ac:dyDescent="0.25">
      <c r="A1742" t="s">
        <v>95</v>
      </c>
      <c r="B1742" t="s">
        <v>1116</v>
      </c>
    </row>
    <row r="1743" spans="1:2" x14ac:dyDescent="0.25">
      <c r="A1743" t="s">
        <v>96</v>
      </c>
      <c r="B1743" t="s">
        <v>1118</v>
      </c>
    </row>
    <row r="1744" spans="1:2" x14ac:dyDescent="0.25">
      <c r="A1744" t="s">
        <v>97</v>
      </c>
      <c r="B1744" t="s">
        <v>1120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1131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1603</v>
      </c>
    </row>
    <row r="1760" spans="1:2" x14ac:dyDescent="0.25">
      <c r="A1760" t="s">
        <v>93</v>
      </c>
      <c r="B1760" t="s">
        <v>1829</v>
      </c>
    </row>
    <row r="1761" spans="1:2" x14ac:dyDescent="0.25">
      <c r="A1761" t="s">
        <v>54</v>
      </c>
      <c r="B1761" t="s">
        <v>2144</v>
      </c>
    </row>
    <row r="1762" spans="1:2" x14ac:dyDescent="0.25">
      <c r="A1762" t="s">
        <v>133</v>
      </c>
      <c r="B1762" t="s">
        <v>1604</v>
      </c>
    </row>
    <row r="1763" spans="1:2" x14ac:dyDescent="0.25">
      <c r="A1763" t="s">
        <v>131</v>
      </c>
      <c r="B1763" t="s">
        <v>1605</v>
      </c>
    </row>
    <row r="1764" spans="1:2" x14ac:dyDescent="0.25">
      <c r="A1764" t="s">
        <v>135</v>
      </c>
      <c r="B1764" t="s">
        <v>1606</v>
      </c>
    </row>
    <row r="1765" spans="1:2" x14ac:dyDescent="0.25">
      <c r="A1765" t="s">
        <v>94</v>
      </c>
      <c r="B1765" t="s">
        <v>1830</v>
      </c>
    </row>
    <row r="1766" spans="1:2" x14ac:dyDescent="0.25">
      <c r="A1766" t="s">
        <v>55</v>
      </c>
      <c r="B1766" t="s">
        <v>2145</v>
      </c>
    </row>
    <row r="1767" spans="1:2" x14ac:dyDescent="0.25">
      <c r="A1767" t="s">
        <v>95</v>
      </c>
      <c r="B1767" t="s">
        <v>1831</v>
      </c>
    </row>
    <row r="1768" spans="1:2" x14ac:dyDescent="0.25">
      <c r="A1768" t="s">
        <v>56</v>
      </c>
      <c r="B1768" t="s">
        <v>2146</v>
      </c>
    </row>
    <row r="1769" spans="1:2" x14ac:dyDescent="0.25">
      <c r="A1769" t="s">
        <v>96</v>
      </c>
      <c r="B1769" t="s">
        <v>1832</v>
      </c>
    </row>
    <row r="1770" spans="1:2" x14ac:dyDescent="0.25">
      <c r="A1770" t="s">
        <v>62</v>
      </c>
      <c r="B1770" t="s">
        <v>2147</v>
      </c>
    </row>
    <row r="1771" spans="1:2" x14ac:dyDescent="0.25">
      <c r="A1771" t="s">
        <v>153</v>
      </c>
      <c r="B1771" t="s">
        <v>1607</v>
      </c>
    </row>
    <row r="1772" spans="1:2" x14ac:dyDescent="0.25">
      <c r="A1772" t="s">
        <v>154</v>
      </c>
      <c r="B1772" t="s">
        <v>1608</v>
      </c>
    </row>
    <row r="1773" spans="1:2" x14ac:dyDescent="0.25">
      <c r="A1773" t="s">
        <v>299</v>
      </c>
      <c r="B1773" t="s">
        <v>1609</v>
      </c>
    </row>
    <row r="1774" spans="1:2" x14ac:dyDescent="0.25">
      <c r="A1774" t="s">
        <v>97</v>
      </c>
      <c r="B1774" t="s">
        <v>1833</v>
      </c>
    </row>
    <row r="1775" spans="1:2" x14ac:dyDescent="0.25">
      <c r="A1775" t="s">
        <v>99</v>
      </c>
      <c r="B1775" t="s">
        <v>2148</v>
      </c>
    </row>
    <row r="1776" spans="1:2" x14ac:dyDescent="0.25">
      <c r="A1776" t="s">
        <v>98</v>
      </c>
      <c r="B1776" t="s">
        <v>1834</v>
      </c>
    </row>
    <row r="1777" spans="1:2" x14ac:dyDescent="0.25">
      <c r="A1777" t="s">
        <v>100</v>
      </c>
      <c r="B1777" t="s">
        <v>2149</v>
      </c>
    </row>
    <row r="1778" spans="1:2" x14ac:dyDescent="0.25">
      <c r="A1778" t="s">
        <v>101</v>
      </c>
      <c r="B1778" t="s">
        <v>1835</v>
      </c>
    </row>
    <row r="1779" spans="1:2" x14ac:dyDescent="0.25">
      <c r="A1779" t="s">
        <v>63</v>
      </c>
      <c r="B1779" t="s">
        <v>2150</v>
      </c>
    </row>
    <row r="1780" spans="1:2" x14ac:dyDescent="0.25">
      <c r="A1780" t="s">
        <v>138</v>
      </c>
      <c r="B1780" t="s">
        <v>1610</v>
      </c>
    </row>
    <row r="1781" spans="1:2" x14ac:dyDescent="0.25">
      <c r="A1781" t="s">
        <v>139</v>
      </c>
      <c r="B1781" t="s">
        <v>1611</v>
      </c>
    </row>
    <row r="1782" spans="1:2" x14ac:dyDescent="0.25">
      <c r="A1782" t="s">
        <v>140</v>
      </c>
      <c r="B1782" t="s">
        <v>1612</v>
      </c>
    </row>
    <row r="1783" spans="1:2" x14ac:dyDescent="0.25">
      <c r="A1783" t="s">
        <v>102</v>
      </c>
      <c r="B1783" t="s">
        <v>1839</v>
      </c>
    </row>
    <row r="1784" spans="1:2" x14ac:dyDescent="0.25">
      <c r="A1784" t="s">
        <v>104</v>
      </c>
      <c r="B1784" t="s">
        <v>2151</v>
      </c>
    </row>
    <row r="1785" spans="1:2" x14ac:dyDescent="0.25">
      <c r="A1785" t="s">
        <v>103</v>
      </c>
      <c r="B1785" t="s">
        <v>1840</v>
      </c>
    </row>
    <row r="1786" spans="1:2" x14ac:dyDescent="0.25">
      <c r="A1786" t="s">
        <v>105</v>
      </c>
      <c r="B1786" t="s">
        <v>2152</v>
      </c>
    </row>
    <row r="1787" spans="1:2" x14ac:dyDescent="0.25">
      <c r="A1787" t="s">
        <v>106</v>
      </c>
      <c r="B1787" t="s">
        <v>1841</v>
      </c>
    </row>
    <row r="1788" spans="1:2" x14ac:dyDescent="0.25">
      <c r="A1788" t="s">
        <v>64</v>
      </c>
      <c r="B1788" t="s">
        <v>2153</v>
      </c>
    </row>
    <row r="1789" spans="1:2" x14ac:dyDescent="0.25">
      <c r="A1789" t="s">
        <v>141</v>
      </c>
      <c r="B1789" t="s">
        <v>1613</v>
      </c>
    </row>
    <row r="1790" spans="1:2" x14ac:dyDescent="0.25">
      <c r="A1790" t="s">
        <v>1092</v>
      </c>
      <c r="B1790" t="s">
        <v>1614</v>
      </c>
    </row>
    <row r="1791" spans="1:2" x14ac:dyDescent="0.25">
      <c r="A1791" t="s">
        <v>686</v>
      </c>
      <c r="B1791" t="s">
        <v>1615</v>
      </c>
    </row>
    <row r="1792" spans="1:2" x14ac:dyDescent="0.25">
      <c r="A1792" t="s">
        <v>107</v>
      </c>
      <c r="B1792" t="s">
        <v>1836</v>
      </c>
    </row>
    <row r="1793" spans="1:2" x14ac:dyDescent="0.25">
      <c r="A1793" t="s">
        <v>109</v>
      </c>
      <c r="B1793" t="s">
        <v>2154</v>
      </c>
    </row>
    <row r="1794" spans="1:2" x14ac:dyDescent="0.25">
      <c r="A1794" t="s">
        <v>108</v>
      </c>
      <c r="B1794" t="s">
        <v>1837</v>
      </c>
    </row>
    <row r="1795" spans="1:2" x14ac:dyDescent="0.25">
      <c r="A1795" t="s">
        <v>110</v>
      </c>
      <c r="B1795" t="s">
        <v>2155</v>
      </c>
    </row>
    <row r="1796" spans="1:2" x14ac:dyDescent="0.25">
      <c r="A1796" t="s">
        <v>111</v>
      </c>
      <c r="B1796" t="s">
        <v>1838</v>
      </c>
    </row>
    <row r="1797" spans="1:2" x14ac:dyDescent="0.25">
      <c r="A1797" t="s">
        <v>65</v>
      </c>
      <c r="B1797" t="s">
        <v>2156</v>
      </c>
    </row>
    <row r="1798" spans="1:2" x14ac:dyDescent="0.25">
      <c r="A1798" t="s">
        <v>1096</v>
      </c>
      <c r="B1798" t="s">
        <v>1616</v>
      </c>
    </row>
    <row r="1799" spans="1:2" x14ac:dyDescent="0.25">
      <c r="A1799" t="s">
        <v>1097</v>
      </c>
      <c r="B1799" t="s">
        <v>1617</v>
      </c>
    </row>
    <row r="1800" spans="1:2" x14ac:dyDescent="0.25">
      <c r="A1800" t="s">
        <v>1132</v>
      </c>
      <c r="B1800" t="s">
        <v>1618</v>
      </c>
    </row>
    <row r="1801" spans="1:2" x14ac:dyDescent="0.25">
      <c r="A1801" t="s">
        <v>112</v>
      </c>
      <c r="B1801" t="s">
        <v>1845</v>
      </c>
    </row>
    <row r="1802" spans="1:2" x14ac:dyDescent="0.25">
      <c r="A1802" t="s">
        <v>114</v>
      </c>
      <c r="B1802" t="s">
        <v>2160</v>
      </c>
    </row>
    <row r="1803" spans="1:2" x14ac:dyDescent="0.25">
      <c r="A1803" t="s">
        <v>113</v>
      </c>
      <c r="B1803" t="s">
        <v>1846</v>
      </c>
    </row>
    <row r="1804" spans="1:2" x14ac:dyDescent="0.25">
      <c r="A1804" t="s">
        <v>115</v>
      </c>
      <c r="B1804" t="s">
        <v>2161</v>
      </c>
    </row>
    <row r="1805" spans="1:2" x14ac:dyDescent="0.25">
      <c r="A1805" t="s">
        <v>116</v>
      </c>
      <c r="B1805" t="s">
        <v>1847</v>
      </c>
    </row>
    <row r="1806" spans="1:2" x14ac:dyDescent="0.25">
      <c r="A1806" t="s">
        <v>66</v>
      </c>
      <c r="B1806" t="s">
        <v>2162</v>
      </c>
    </row>
    <row r="1807" spans="1:2" x14ac:dyDescent="0.25">
      <c r="A1807" t="s">
        <v>1133</v>
      </c>
      <c r="B1807" t="s">
        <v>1619</v>
      </c>
    </row>
    <row r="1808" spans="1:2" x14ac:dyDescent="0.25">
      <c r="A1808" t="s">
        <v>1134</v>
      </c>
      <c r="B1808" t="s">
        <v>1620</v>
      </c>
    </row>
    <row r="1809" spans="1:2" x14ac:dyDescent="0.25">
      <c r="A1809" t="s">
        <v>1135</v>
      </c>
      <c r="B1809" t="s">
        <v>1621</v>
      </c>
    </row>
    <row r="1810" spans="1:2" x14ac:dyDescent="0.25">
      <c r="A1810" t="s">
        <v>117</v>
      </c>
      <c r="B1810" t="s">
        <v>1842</v>
      </c>
    </row>
    <row r="1811" spans="1:2" x14ac:dyDescent="0.25">
      <c r="A1811" t="s">
        <v>119</v>
      </c>
      <c r="B1811" t="s">
        <v>2157</v>
      </c>
    </row>
    <row r="1812" spans="1:2" x14ac:dyDescent="0.25">
      <c r="A1812" t="s">
        <v>118</v>
      </c>
      <c r="B1812" t="s">
        <v>1843</v>
      </c>
    </row>
    <row r="1813" spans="1:2" x14ac:dyDescent="0.25">
      <c r="A1813" t="s">
        <v>120</v>
      </c>
      <c r="B1813" t="s">
        <v>2158</v>
      </c>
    </row>
    <row r="1814" spans="1:2" x14ac:dyDescent="0.25">
      <c r="A1814" t="s">
        <v>121</v>
      </c>
      <c r="B1814" t="s">
        <v>1844</v>
      </c>
    </row>
    <row r="1815" spans="1:2" x14ac:dyDescent="0.25">
      <c r="A1815" t="s">
        <v>696</v>
      </c>
      <c r="B1815" t="s">
        <v>2159</v>
      </c>
    </row>
    <row r="1816" spans="1:2" x14ac:dyDescent="0.25">
      <c r="A1816" t="s">
        <v>57</v>
      </c>
      <c r="B1816" t="s">
        <v>2621</v>
      </c>
    </row>
    <row r="1817" spans="1:2" x14ac:dyDescent="0.25">
      <c r="A1817" t="s">
        <v>58</v>
      </c>
      <c r="B1817" t="s">
        <v>2622</v>
      </c>
    </row>
    <row r="1818" spans="1:2" x14ac:dyDescent="0.25">
      <c r="A1818" t="s">
        <v>59</v>
      </c>
      <c r="B1818" t="s">
        <v>2623</v>
      </c>
    </row>
    <row r="1819" spans="1:2" x14ac:dyDescent="0.25">
      <c r="A1819" t="s">
        <v>547</v>
      </c>
      <c r="B1819" t="s">
        <v>2624</v>
      </c>
    </row>
    <row r="1820" spans="1:2" x14ac:dyDescent="0.25">
      <c r="A1820" t="s">
        <v>220</v>
      </c>
      <c r="B1820" t="s">
        <v>2625</v>
      </c>
    </row>
    <row r="1821" spans="1:2" x14ac:dyDescent="0.25">
      <c r="A1821" t="s">
        <v>221</v>
      </c>
      <c r="B1821" t="s">
        <v>2626</v>
      </c>
    </row>
    <row r="1822" spans="1:2" x14ac:dyDescent="0.25">
      <c r="A1822" t="s">
        <v>568</v>
      </c>
      <c r="B1822" t="s">
        <v>2627</v>
      </c>
    </row>
    <row r="1823" spans="1:2" x14ac:dyDescent="0.25">
      <c r="A1823" t="s">
        <v>688</v>
      </c>
      <c r="B1823" t="s">
        <v>2631</v>
      </c>
    </row>
    <row r="1824" spans="1:2" x14ac:dyDescent="0.25">
      <c r="A1824" t="s">
        <v>689</v>
      </c>
      <c r="B1824" t="s">
        <v>2632</v>
      </c>
    </row>
    <row r="1825" spans="1:2" x14ac:dyDescent="0.25">
      <c r="A1825" t="s">
        <v>690</v>
      </c>
      <c r="B1825" t="s">
        <v>2633</v>
      </c>
    </row>
    <row r="1826" spans="1:2" x14ac:dyDescent="0.25">
      <c r="A1826" t="s">
        <v>694</v>
      </c>
      <c r="B1826" t="s">
        <v>2637</v>
      </c>
    </row>
    <row r="1827" spans="1:2" x14ac:dyDescent="0.25">
      <c r="A1827" t="s">
        <v>695</v>
      </c>
      <c r="B1827" t="s">
        <v>2638</v>
      </c>
    </row>
    <row r="1828" spans="1:2" x14ac:dyDescent="0.25">
      <c r="A1828" t="s">
        <v>697</v>
      </c>
      <c r="B1828" t="s">
        <v>2639</v>
      </c>
    </row>
    <row r="1829" spans="1:2" x14ac:dyDescent="0.25">
      <c r="A1829" t="s">
        <v>569</v>
      </c>
      <c r="B1829" t="s">
        <v>2628</v>
      </c>
    </row>
    <row r="1830" spans="1:2" x14ac:dyDescent="0.25">
      <c r="A1830" t="s">
        <v>570</v>
      </c>
      <c r="B1830" t="s">
        <v>2629</v>
      </c>
    </row>
    <row r="1831" spans="1:2" x14ac:dyDescent="0.25">
      <c r="A1831" t="s">
        <v>687</v>
      </c>
      <c r="B1831" t="s">
        <v>2630</v>
      </c>
    </row>
    <row r="1832" spans="1:2" x14ac:dyDescent="0.25">
      <c r="A1832" t="s">
        <v>691</v>
      </c>
      <c r="B1832" t="s">
        <v>2634</v>
      </c>
    </row>
    <row r="1833" spans="1:2" x14ac:dyDescent="0.25">
      <c r="A1833" t="s">
        <v>692</v>
      </c>
      <c r="B1833" t="s">
        <v>2635</v>
      </c>
    </row>
    <row r="1834" spans="1:2" x14ac:dyDescent="0.25">
      <c r="A1834" t="s">
        <v>693</v>
      </c>
      <c r="B1834" t="s">
        <v>2636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1136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1865</v>
      </c>
    </row>
    <row r="1850" spans="1:2" x14ac:dyDescent="0.25">
      <c r="A1850" t="s">
        <v>120</v>
      </c>
      <c r="B1850" t="s">
        <v>2180</v>
      </c>
    </row>
    <row r="1851" spans="1:2" x14ac:dyDescent="0.25">
      <c r="A1851" t="s">
        <v>117</v>
      </c>
      <c r="B1851" t="s">
        <v>1864</v>
      </c>
    </row>
    <row r="1852" spans="1:2" x14ac:dyDescent="0.25">
      <c r="A1852" t="s">
        <v>119</v>
      </c>
      <c r="B1852" t="s">
        <v>2179</v>
      </c>
    </row>
    <row r="1853" spans="1:2" x14ac:dyDescent="0.25">
      <c r="A1853" t="s">
        <v>116</v>
      </c>
      <c r="B1853" t="s">
        <v>1863</v>
      </c>
    </row>
    <row r="1854" spans="1:2" x14ac:dyDescent="0.25">
      <c r="A1854" t="s">
        <v>66</v>
      </c>
      <c r="B1854" t="s">
        <v>2178</v>
      </c>
    </row>
    <row r="1855" spans="1:2" x14ac:dyDescent="0.25">
      <c r="A1855" t="s">
        <v>113</v>
      </c>
      <c r="B1855" t="s">
        <v>1862</v>
      </c>
    </row>
    <row r="1856" spans="1:2" x14ac:dyDescent="0.25">
      <c r="A1856" t="s">
        <v>115</v>
      </c>
      <c r="B1856" t="s">
        <v>2177</v>
      </c>
    </row>
    <row r="1857" spans="1:2" x14ac:dyDescent="0.25">
      <c r="A1857" t="s">
        <v>112</v>
      </c>
      <c r="B1857" t="s">
        <v>1861</v>
      </c>
    </row>
    <row r="1858" spans="1:2" x14ac:dyDescent="0.25">
      <c r="A1858" t="s">
        <v>114</v>
      </c>
      <c r="B1858" t="s">
        <v>2176</v>
      </c>
    </row>
    <row r="1859" spans="1:2" x14ac:dyDescent="0.25">
      <c r="A1859" t="s">
        <v>111</v>
      </c>
      <c r="B1859" t="s">
        <v>1860</v>
      </c>
    </row>
    <row r="1860" spans="1:2" x14ac:dyDescent="0.25">
      <c r="A1860" t="s">
        <v>65</v>
      </c>
      <c r="B1860" t="s">
        <v>2175</v>
      </c>
    </row>
    <row r="1861" spans="1:2" x14ac:dyDescent="0.25">
      <c r="A1861" t="s">
        <v>108</v>
      </c>
      <c r="B1861" t="s">
        <v>1859</v>
      </c>
    </row>
    <row r="1862" spans="1:2" x14ac:dyDescent="0.25">
      <c r="A1862" t="s">
        <v>110</v>
      </c>
      <c r="B1862" t="s">
        <v>2174</v>
      </c>
    </row>
    <row r="1863" spans="1:2" x14ac:dyDescent="0.25">
      <c r="A1863" t="s">
        <v>107</v>
      </c>
      <c r="B1863" t="s">
        <v>1858</v>
      </c>
    </row>
    <row r="1864" spans="1:2" x14ac:dyDescent="0.25">
      <c r="A1864" t="s">
        <v>109</v>
      </c>
      <c r="B1864" t="s">
        <v>2173</v>
      </c>
    </row>
    <row r="1865" spans="1:2" x14ac:dyDescent="0.25">
      <c r="A1865" t="s">
        <v>106</v>
      </c>
      <c r="B1865" t="s">
        <v>1857</v>
      </c>
    </row>
    <row r="1866" spans="1:2" x14ac:dyDescent="0.25">
      <c r="A1866" t="s">
        <v>64</v>
      </c>
      <c r="B1866" t="s">
        <v>2172</v>
      </c>
    </row>
    <row r="1867" spans="1:2" x14ac:dyDescent="0.25">
      <c r="A1867" t="s">
        <v>103</v>
      </c>
      <c r="B1867" t="s">
        <v>1853</v>
      </c>
    </row>
    <row r="1868" spans="1:2" x14ac:dyDescent="0.25">
      <c r="A1868" t="s">
        <v>105</v>
      </c>
      <c r="B1868" t="s">
        <v>2168</v>
      </c>
    </row>
    <row r="1869" spans="1:2" x14ac:dyDescent="0.25">
      <c r="A1869" t="s">
        <v>102</v>
      </c>
      <c r="B1869" t="s">
        <v>1852</v>
      </c>
    </row>
    <row r="1870" spans="1:2" x14ac:dyDescent="0.25">
      <c r="A1870" t="s">
        <v>104</v>
      </c>
      <c r="B1870" t="s">
        <v>2167</v>
      </c>
    </row>
    <row r="1871" spans="1:2" x14ac:dyDescent="0.25">
      <c r="A1871" t="s">
        <v>101</v>
      </c>
      <c r="B1871" t="s">
        <v>1851</v>
      </c>
    </row>
    <row r="1872" spans="1:2" x14ac:dyDescent="0.25">
      <c r="A1872" t="s">
        <v>63</v>
      </c>
      <c r="B1872" t="s">
        <v>2166</v>
      </c>
    </row>
    <row r="1873" spans="1:2" x14ac:dyDescent="0.25">
      <c r="A1873" t="s">
        <v>95</v>
      </c>
      <c r="B1873" t="s">
        <v>1856</v>
      </c>
    </row>
    <row r="1874" spans="1:2" x14ac:dyDescent="0.25">
      <c r="A1874" t="s">
        <v>56</v>
      </c>
      <c r="B1874" t="s">
        <v>2171</v>
      </c>
    </row>
    <row r="1875" spans="1:2" x14ac:dyDescent="0.25">
      <c r="A1875" t="s">
        <v>94</v>
      </c>
      <c r="B1875" t="s">
        <v>1855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93</v>
      </c>
      <c r="B1877" t="s">
        <v>1854</v>
      </c>
    </row>
    <row r="1878" spans="1:2" x14ac:dyDescent="0.25">
      <c r="A1878" t="s">
        <v>54</v>
      </c>
      <c r="B1878" t="s">
        <v>2169</v>
      </c>
    </row>
    <row r="1879" spans="1:2" x14ac:dyDescent="0.25">
      <c r="A1879" t="s">
        <v>98</v>
      </c>
      <c r="B1879" t="s">
        <v>1850</v>
      </c>
    </row>
    <row r="1880" spans="1:2" x14ac:dyDescent="0.25">
      <c r="A1880" t="s">
        <v>97</v>
      </c>
      <c r="B1880" t="s">
        <v>1849</v>
      </c>
    </row>
    <row r="1881" spans="1:2" x14ac:dyDescent="0.25">
      <c r="A1881" t="s">
        <v>96</v>
      </c>
      <c r="B1881" t="s">
        <v>1848</v>
      </c>
    </row>
    <row r="1882" spans="1:2" x14ac:dyDescent="0.25">
      <c r="A1882" t="s">
        <v>100</v>
      </c>
      <c r="B1882" t="s">
        <v>2165</v>
      </c>
    </row>
    <row r="1883" spans="1:2" x14ac:dyDescent="0.25">
      <c r="A1883" t="s">
        <v>99</v>
      </c>
      <c r="B1883" t="s">
        <v>2164</v>
      </c>
    </row>
    <row r="1884" spans="1:2" x14ac:dyDescent="0.25">
      <c r="A1884" t="s">
        <v>62</v>
      </c>
      <c r="B1884" t="s">
        <v>2163</v>
      </c>
    </row>
    <row r="1885" spans="1:2" x14ac:dyDescent="0.25">
      <c r="A1885" t="s">
        <v>129</v>
      </c>
      <c r="B1885" t="s">
        <v>1622</v>
      </c>
    </row>
    <row r="1886" spans="1:2" x14ac:dyDescent="0.25">
      <c r="A1886" t="s">
        <v>133</v>
      </c>
      <c r="B1886" t="s">
        <v>1623</v>
      </c>
    </row>
    <row r="1887" spans="1:2" x14ac:dyDescent="0.25">
      <c r="A1887" t="s">
        <v>131</v>
      </c>
      <c r="B1887" t="s">
        <v>1624</v>
      </c>
    </row>
    <row r="1888" spans="1:2" x14ac:dyDescent="0.25">
      <c r="A1888" t="s">
        <v>135</v>
      </c>
      <c r="B1888" t="s">
        <v>1625</v>
      </c>
    </row>
    <row r="1889" spans="1:2" x14ac:dyDescent="0.25">
      <c r="A1889" t="s">
        <v>153</v>
      </c>
      <c r="B1889" t="s">
        <v>1626</v>
      </c>
    </row>
    <row r="1890" spans="1:2" x14ac:dyDescent="0.25">
      <c r="A1890" t="s">
        <v>154</v>
      </c>
      <c r="B1890" t="s">
        <v>1627</v>
      </c>
    </row>
    <row r="1891" spans="1:2" x14ac:dyDescent="0.25">
      <c r="A1891" t="s">
        <v>299</v>
      </c>
      <c r="B1891" t="s">
        <v>1628</v>
      </c>
    </row>
    <row r="1892" spans="1:2" x14ac:dyDescent="0.25">
      <c r="A1892" t="s">
        <v>138</v>
      </c>
      <c r="B1892" t="s">
        <v>1629</v>
      </c>
    </row>
    <row r="1893" spans="1:2" x14ac:dyDescent="0.25">
      <c r="A1893" t="s">
        <v>139</v>
      </c>
      <c r="B1893" t="s">
        <v>1630</v>
      </c>
    </row>
    <row r="1894" spans="1:2" x14ac:dyDescent="0.25">
      <c r="A1894" t="s">
        <v>140</v>
      </c>
      <c r="B1894" t="s">
        <v>1631</v>
      </c>
    </row>
    <row r="1895" spans="1:2" x14ac:dyDescent="0.25">
      <c r="A1895" t="s">
        <v>141</v>
      </c>
      <c r="B1895" t="s">
        <v>1632</v>
      </c>
    </row>
    <row r="1896" spans="1:2" x14ac:dyDescent="0.25">
      <c r="A1896" t="s">
        <v>1092</v>
      </c>
      <c r="B1896" t="s">
        <v>1633</v>
      </c>
    </row>
    <row r="1897" spans="1:2" x14ac:dyDescent="0.25">
      <c r="A1897" t="s">
        <v>686</v>
      </c>
      <c r="B1897" t="s">
        <v>1634</v>
      </c>
    </row>
    <row r="1898" spans="1:2" x14ac:dyDescent="0.25">
      <c r="A1898" t="s">
        <v>1096</v>
      </c>
      <c r="B1898" t="s">
        <v>1635</v>
      </c>
    </row>
    <row r="1899" spans="1:2" x14ac:dyDescent="0.25">
      <c r="A1899" t="s">
        <v>1097</v>
      </c>
      <c r="B1899" t="s">
        <v>1636</v>
      </c>
    </row>
    <row r="1900" spans="1:2" x14ac:dyDescent="0.25">
      <c r="A1900" t="s">
        <v>1132</v>
      </c>
      <c r="B1900" t="s">
        <v>1637</v>
      </c>
    </row>
    <row r="1901" spans="1:2" x14ac:dyDescent="0.25">
      <c r="A1901" t="s">
        <v>1133</v>
      </c>
      <c r="B1901" t="s">
        <v>1638</v>
      </c>
    </row>
    <row r="1902" spans="1:2" x14ac:dyDescent="0.25">
      <c r="A1902" t="s">
        <v>1134</v>
      </c>
      <c r="B1902" t="s">
        <v>1639</v>
      </c>
    </row>
    <row r="1903" spans="1:2" x14ac:dyDescent="0.25">
      <c r="A1903" t="s">
        <v>547</v>
      </c>
      <c r="B1903" t="s">
        <v>2364</v>
      </c>
    </row>
    <row r="1904" spans="1:2" x14ac:dyDescent="0.25">
      <c r="A1904" t="s">
        <v>220</v>
      </c>
      <c r="B1904" t="s">
        <v>2365</v>
      </c>
    </row>
    <row r="1905" spans="1:2" x14ac:dyDescent="0.25">
      <c r="A1905" t="s">
        <v>221</v>
      </c>
      <c r="B1905" t="s">
        <v>2366</v>
      </c>
    </row>
    <row r="1906" spans="1:2" x14ac:dyDescent="0.25">
      <c r="A1906" t="s">
        <v>568</v>
      </c>
      <c r="B1906" t="s">
        <v>2370</v>
      </c>
    </row>
    <row r="1907" spans="1:2" x14ac:dyDescent="0.25">
      <c r="A1907" t="s">
        <v>569</v>
      </c>
      <c r="B1907" t="s">
        <v>2371</v>
      </c>
    </row>
    <row r="1908" spans="1:2" x14ac:dyDescent="0.25">
      <c r="A1908" t="s">
        <v>570</v>
      </c>
      <c r="B1908" t="s">
        <v>2372</v>
      </c>
    </row>
    <row r="1909" spans="1:2" x14ac:dyDescent="0.25">
      <c r="A1909" t="s">
        <v>57</v>
      </c>
      <c r="B1909" t="s">
        <v>2367</v>
      </c>
    </row>
    <row r="1910" spans="1:2" x14ac:dyDescent="0.25">
      <c r="A1910" t="s">
        <v>58</v>
      </c>
      <c r="B1910" t="s">
        <v>2368</v>
      </c>
    </row>
    <row r="1911" spans="1:2" x14ac:dyDescent="0.25">
      <c r="A1911" t="s">
        <v>59</v>
      </c>
      <c r="B1911" t="s">
        <v>2369</v>
      </c>
    </row>
    <row r="1912" spans="1:2" x14ac:dyDescent="0.25">
      <c r="A1912" t="s">
        <v>687</v>
      </c>
      <c r="B1912" t="s">
        <v>2373</v>
      </c>
    </row>
    <row r="1913" spans="1:2" x14ac:dyDescent="0.25">
      <c r="A1913" t="s">
        <v>688</v>
      </c>
      <c r="B1913" t="s">
        <v>2374</v>
      </c>
    </row>
    <row r="1914" spans="1:2" x14ac:dyDescent="0.25">
      <c r="A1914" t="s">
        <v>689</v>
      </c>
      <c r="B1914" t="s">
        <v>2375</v>
      </c>
    </row>
    <row r="1915" spans="1:2" x14ac:dyDescent="0.25">
      <c r="A1915" t="s">
        <v>690</v>
      </c>
      <c r="B1915" t="s">
        <v>2376</v>
      </c>
    </row>
    <row r="1916" spans="1:2" x14ac:dyDescent="0.25">
      <c r="A1916" t="s">
        <v>691</v>
      </c>
      <c r="B1916" t="s">
        <v>2377</v>
      </c>
    </row>
    <row r="1917" spans="1:2" x14ac:dyDescent="0.25">
      <c r="A1917" t="s">
        <v>692</v>
      </c>
      <c r="B1917" t="s">
        <v>2378</v>
      </c>
    </row>
    <row r="1918" spans="1:2" x14ac:dyDescent="0.25">
      <c r="A1918" t="s">
        <v>693</v>
      </c>
      <c r="B1918" t="s">
        <v>2379</v>
      </c>
    </row>
    <row r="1919" spans="1:2" x14ac:dyDescent="0.25">
      <c r="A1919" t="s">
        <v>694</v>
      </c>
      <c r="B1919" t="s">
        <v>2380</v>
      </c>
    </row>
    <row r="1920" spans="1:2" x14ac:dyDescent="0.25">
      <c r="A1920" t="s">
        <v>695</v>
      </c>
      <c r="B1920" t="s">
        <v>2381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1137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2202</v>
      </c>
    </row>
    <row r="1936" spans="1:2" x14ac:dyDescent="0.25">
      <c r="A1936" t="s">
        <v>64</v>
      </c>
      <c r="B1936" t="s">
        <v>2199</v>
      </c>
    </row>
    <row r="1937" spans="1:2" x14ac:dyDescent="0.25">
      <c r="A1937" t="s">
        <v>63</v>
      </c>
      <c r="B1937" t="s">
        <v>2193</v>
      </c>
    </row>
    <row r="1938" spans="1:2" x14ac:dyDescent="0.25">
      <c r="A1938" t="s">
        <v>62</v>
      </c>
      <c r="B1938" t="s">
        <v>2196</v>
      </c>
    </row>
    <row r="1939" spans="1:2" x14ac:dyDescent="0.25">
      <c r="A1939" t="s">
        <v>54</v>
      </c>
      <c r="B1939" t="s">
        <v>2190</v>
      </c>
    </row>
    <row r="1940" spans="1:2" x14ac:dyDescent="0.25">
      <c r="A1940" t="s">
        <v>107</v>
      </c>
      <c r="B1940" t="s">
        <v>1885</v>
      </c>
    </row>
    <row r="1941" spans="1:2" x14ac:dyDescent="0.25">
      <c r="A1941" t="s">
        <v>102</v>
      </c>
      <c r="B1941" t="s">
        <v>1882</v>
      </c>
    </row>
    <row r="1942" spans="1:2" x14ac:dyDescent="0.25">
      <c r="A1942" t="s">
        <v>97</v>
      </c>
      <c r="B1942" t="s">
        <v>1876</v>
      </c>
    </row>
    <row r="1943" spans="1:2" x14ac:dyDescent="0.25">
      <c r="A1943" t="s">
        <v>94</v>
      </c>
      <c r="B1943" t="s">
        <v>1879</v>
      </c>
    </row>
    <row r="1944" spans="1:2" x14ac:dyDescent="0.25">
      <c r="A1944" t="s">
        <v>1092</v>
      </c>
      <c r="B1944" t="s">
        <v>1651</v>
      </c>
    </row>
    <row r="1945" spans="1:2" x14ac:dyDescent="0.25">
      <c r="A1945" t="s">
        <v>139</v>
      </c>
      <c r="B1945" t="s">
        <v>1648</v>
      </c>
    </row>
    <row r="1946" spans="1:2" x14ac:dyDescent="0.25">
      <c r="A1946" t="s">
        <v>154</v>
      </c>
      <c r="B1946" t="s">
        <v>1645</v>
      </c>
    </row>
    <row r="1947" spans="1:2" x14ac:dyDescent="0.25">
      <c r="A1947" t="s">
        <v>131</v>
      </c>
      <c r="B1947" t="s">
        <v>1642</v>
      </c>
    </row>
    <row r="1948" spans="1:2" x14ac:dyDescent="0.25">
      <c r="A1948" t="s">
        <v>110</v>
      </c>
      <c r="B1948" t="s">
        <v>2201</v>
      </c>
    </row>
    <row r="1949" spans="1:2" x14ac:dyDescent="0.25">
      <c r="A1949" t="s">
        <v>109</v>
      </c>
      <c r="B1949" t="s">
        <v>2200</v>
      </c>
    </row>
    <row r="1950" spans="1:2" x14ac:dyDescent="0.25">
      <c r="A1950" t="s">
        <v>105</v>
      </c>
      <c r="B1950" t="s">
        <v>2198</v>
      </c>
    </row>
    <row r="1951" spans="1:2" x14ac:dyDescent="0.25">
      <c r="A1951" t="s">
        <v>104</v>
      </c>
      <c r="B1951" t="s">
        <v>2197</v>
      </c>
    </row>
    <row r="1952" spans="1:2" x14ac:dyDescent="0.25">
      <c r="A1952" t="s">
        <v>100</v>
      </c>
      <c r="B1952" t="s">
        <v>2192</v>
      </c>
    </row>
    <row r="1953" spans="1:2" x14ac:dyDescent="0.25">
      <c r="A1953" t="s">
        <v>99</v>
      </c>
      <c r="B1953" t="s">
        <v>2191</v>
      </c>
    </row>
    <row r="1954" spans="1:2" x14ac:dyDescent="0.25">
      <c r="A1954" t="s">
        <v>56</v>
      </c>
      <c r="B1954" t="s">
        <v>2195</v>
      </c>
    </row>
    <row r="1955" spans="1:2" x14ac:dyDescent="0.25">
      <c r="A1955" t="s">
        <v>55</v>
      </c>
      <c r="B1955" t="s">
        <v>2194</v>
      </c>
    </row>
    <row r="1956" spans="1:2" x14ac:dyDescent="0.25">
      <c r="A1956" t="s">
        <v>111</v>
      </c>
      <c r="B1956" t="s">
        <v>1887</v>
      </c>
    </row>
    <row r="1957" spans="1:2" x14ac:dyDescent="0.25">
      <c r="A1957" t="s">
        <v>108</v>
      </c>
      <c r="B1957" t="s">
        <v>1886</v>
      </c>
    </row>
    <row r="1958" spans="1:2" x14ac:dyDescent="0.25">
      <c r="A1958" t="s">
        <v>106</v>
      </c>
      <c r="B1958" t="s">
        <v>1884</v>
      </c>
    </row>
    <row r="1959" spans="1:2" x14ac:dyDescent="0.25">
      <c r="A1959" t="s">
        <v>103</v>
      </c>
      <c r="B1959" t="s">
        <v>1883</v>
      </c>
    </row>
    <row r="1960" spans="1:2" x14ac:dyDescent="0.25">
      <c r="A1960" t="s">
        <v>101</v>
      </c>
      <c r="B1960" t="s">
        <v>1878</v>
      </c>
    </row>
    <row r="1961" spans="1:2" x14ac:dyDescent="0.25">
      <c r="A1961" t="s">
        <v>98</v>
      </c>
      <c r="B1961" t="s">
        <v>1877</v>
      </c>
    </row>
    <row r="1962" spans="1:2" x14ac:dyDescent="0.25">
      <c r="A1962" t="s">
        <v>96</v>
      </c>
      <c r="B1962" t="s">
        <v>1881</v>
      </c>
    </row>
    <row r="1963" spans="1:2" x14ac:dyDescent="0.25">
      <c r="A1963" t="s">
        <v>95</v>
      </c>
      <c r="B1963" t="s">
        <v>1880</v>
      </c>
    </row>
    <row r="1964" spans="1:2" x14ac:dyDescent="0.25">
      <c r="A1964" t="s">
        <v>93</v>
      </c>
      <c r="B1964" t="s">
        <v>1875</v>
      </c>
    </row>
    <row r="1965" spans="1:2" x14ac:dyDescent="0.25">
      <c r="A1965" t="s">
        <v>686</v>
      </c>
      <c r="B1965" t="s">
        <v>1652</v>
      </c>
    </row>
    <row r="1966" spans="1:2" x14ac:dyDescent="0.25">
      <c r="A1966" t="s">
        <v>141</v>
      </c>
      <c r="B1966" t="s">
        <v>1650</v>
      </c>
    </row>
    <row r="1967" spans="1:2" x14ac:dyDescent="0.25">
      <c r="A1967" t="s">
        <v>140</v>
      </c>
      <c r="B1967" t="s">
        <v>1649</v>
      </c>
    </row>
    <row r="1968" spans="1:2" x14ac:dyDescent="0.25">
      <c r="A1968" t="s">
        <v>138</v>
      </c>
      <c r="B1968" t="s">
        <v>1647</v>
      </c>
    </row>
    <row r="1969" spans="1:2" x14ac:dyDescent="0.25">
      <c r="A1969" t="s">
        <v>299</v>
      </c>
      <c r="B1969" t="s">
        <v>1646</v>
      </c>
    </row>
    <row r="1970" spans="1:2" x14ac:dyDescent="0.25">
      <c r="A1970" t="s">
        <v>153</v>
      </c>
      <c r="B1970" t="s">
        <v>1644</v>
      </c>
    </row>
    <row r="1971" spans="1:2" x14ac:dyDescent="0.25">
      <c r="A1971" t="s">
        <v>135</v>
      </c>
      <c r="B1971" t="s">
        <v>1643</v>
      </c>
    </row>
    <row r="1972" spans="1:2" x14ac:dyDescent="0.25">
      <c r="A1972" t="s">
        <v>133</v>
      </c>
      <c r="B1972" t="s">
        <v>1641</v>
      </c>
    </row>
    <row r="1973" spans="1:2" x14ac:dyDescent="0.25">
      <c r="A1973" t="s">
        <v>129</v>
      </c>
      <c r="B1973" t="s">
        <v>1640</v>
      </c>
    </row>
    <row r="1974" spans="1:2" x14ac:dyDescent="0.25">
      <c r="A1974" t="s">
        <v>57</v>
      </c>
      <c r="B1974" t="s">
        <v>2391</v>
      </c>
    </row>
    <row r="1975" spans="1:2" x14ac:dyDescent="0.25">
      <c r="A1975" t="s">
        <v>220</v>
      </c>
      <c r="B1975" t="s">
        <v>2392</v>
      </c>
    </row>
    <row r="1976" spans="1:2" x14ac:dyDescent="0.25">
      <c r="A1976" t="s">
        <v>221</v>
      </c>
      <c r="B1976" t="s">
        <v>2393</v>
      </c>
    </row>
    <row r="1977" spans="1:2" x14ac:dyDescent="0.25">
      <c r="A1977" t="s">
        <v>568</v>
      </c>
      <c r="B1977" t="s">
        <v>2394</v>
      </c>
    </row>
    <row r="1978" spans="1:2" x14ac:dyDescent="0.25">
      <c r="A1978" t="s">
        <v>58</v>
      </c>
      <c r="B1978" t="s">
        <v>2395</v>
      </c>
    </row>
    <row r="1979" spans="1:2" x14ac:dyDescent="0.25">
      <c r="A1979" t="s">
        <v>59</v>
      </c>
      <c r="B1979" t="s">
        <v>2396</v>
      </c>
    </row>
    <row r="1980" spans="1:2" x14ac:dyDescent="0.25">
      <c r="A1980" t="s">
        <v>547</v>
      </c>
      <c r="B1980" t="s">
        <v>2397</v>
      </c>
    </row>
    <row r="1981" spans="1:2" x14ac:dyDescent="0.25">
      <c r="A1981" t="s">
        <v>569</v>
      </c>
      <c r="B1981" t="s">
        <v>2398</v>
      </c>
    </row>
    <row r="1982" spans="1:2" x14ac:dyDescent="0.25">
      <c r="A1982" t="s">
        <v>570</v>
      </c>
      <c r="B1982" t="s">
        <v>2399</v>
      </c>
    </row>
    <row r="1983" spans="1:2" x14ac:dyDescent="0.25">
      <c r="A1983" t="s">
        <v>687</v>
      </c>
      <c r="B1983" t="s">
        <v>2400</v>
      </c>
    </row>
    <row r="1984" spans="1:2" x14ac:dyDescent="0.25">
      <c r="A1984" t="s">
        <v>688</v>
      </c>
      <c r="B1984" t="s">
        <v>2401</v>
      </c>
    </row>
    <row r="1985" spans="1:2" x14ac:dyDescent="0.25">
      <c r="A1985" t="s">
        <v>689</v>
      </c>
      <c r="B1985" t="s">
        <v>2402</v>
      </c>
    </row>
    <row r="1986" spans="1:2" x14ac:dyDescent="0.25">
      <c r="A1986" t="s">
        <v>690</v>
      </c>
      <c r="B1986" t="s">
        <v>2403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1138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1140</v>
      </c>
    </row>
    <row r="2002" spans="1:2" x14ac:dyDescent="0.25">
      <c r="A2002" t="s">
        <v>133</v>
      </c>
      <c r="B2002" t="s">
        <v>1142</v>
      </c>
    </row>
    <row r="2003" spans="1:2" x14ac:dyDescent="0.25">
      <c r="A2003" t="s">
        <v>94</v>
      </c>
      <c r="B2003" t="s">
        <v>1144</v>
      </c>
    </row>
    <row r="2004" spans="1:2" x14ac:dyDescent="0.25">
      <c r="A2004" t="s">
        <v>55</v>
      </c>
      <c r="B2004" t="s">
        <v>1146</v>
      </c>
    </row>
    <row r="2005" spans="1:2" x14ac:dyDescent="0.25">
      <c r="A2005" t="s">
        <v>58</v>
      </c>
      <c r="B2005" t="s">
        <v>1148</v>
      </c>
    </row>
    <row r="2006" spans="1:2" x14ac:dyDescent="0.25">
      <c r="A2006" t="s">
        <v>68</v>
      </c>
      <c r="B2006" t="s">
        <v>1150</v>
      </c>
    </row>
    <row r="2007" spans="1:2" x14ac:dyDescent="0.25">
      <c r="A2007" t="s">
        <v>70</v>
      </c>
      <c r="B2007" t="s">
        <v>1152</v>
      </c>
    </row>
    <row r="2008" spans="1:2" x14ac:dyDescent="0.25">
      <c r="A2008" t="s">
        <v>128</v>
      </c>
      <c r="B2008" t="s">
        <v>1139</v>
      </c>
    </row>
    <row r="2009" spans="1:2" x14ac:dyDescent="0.25">
      <c r="A2009" t="s">
        <v>129</v>
      </c>
      <c r="B2009" t="s">
        <v>1141</v>
      </c>
    </row>
    <row r="2010" spans="1:2" x14ac:dyDescent="0.25">
      <c r="A2010" t="s">
        <v>93</v>
      </c>
      <c r="B2010" t="s">
        <v>1143</v>
      </c>
    </row>
    <row r="2011" spans="1:2" x14ac:dyDescent="0.25">
      <c r="A2011" t="s">
        <v>54</v>
      </c>
      <c r="B2011" t="s">
        <v>1145</v>
      </c>
    </row>
    <row r="2012" spans="1:2" x14ac:dyDescent="0.25">
      <c r="A2012" t="s">
        <v>57</v>
      </c>
      <c r="B2012" t="s">
        <v>1147</v>
      </c>
    </row>
    <row r="2013" spans="1:2" x14ac:dyDescent="0.25">
      <c r="A2013" t="s">
        <v>67</v>
      </c>
      <c r="B2013" t="s">
        <v>1149</v>
      </c>
    </row>
    <row r="2014" spans="1:2" x14ac:dyDescent="0.25">
      <c r="A2014" t="s">
        <v>71</v>
      </c>
      <c r="B2014" t="s">
        <v>1151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1153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1999</v>
      </c>
    </row>
    <row r="2030" spans="1:2" x14ac:dyDescent="0.25">
      <c r="A2030" t="s">
        <v>132</v>
      </c>
      <c r="B2030" t="s">
        <v>2000</v>
      </c>
    </row>
    <row r="2031" spans="1:2" x14ac:dyDescent="0.25">
      <c r="A2031" t="s">
        <v>130</v>
      </c>
      <c r="B2031" t="s">
        <v>2001</v>
      </c>
    </row>
    <row r="2032" spans="1:2" x14ac:dyDescent="0.25">
      <c r="A2032" t="s">
        <v>134</v>
      </c>
      <c r="B2032" t="s">
        <v>2002</v>
      </c>
    </row>
    <row r="2033" spans="1:2" x14ac:dyDescent="0.25">
      <c r="A2033" t="s">
        <v>683</v>
      </c>
      <c r="B2033" t="s">
        <v>2003</v>
      </c>
    </row>
    <row r="2034" spans="1:2" x14ac:dyDescent="0.25">
      <c r="A2034" t="s">
        <v>684</v>
      </c>
      <c r="B2034" t="s">
        <v>2004</v>
      </c>
    </row>
    <row r="2035" spans="1:2" x14ac:dyDescent="0.25">
      <c r="A2035" t="s">
        <v>801</v>
      </c>
      <c r="B2035" t="s">
        <v>2005</v>
      </c>
    </row>
    <row r="2036" spans="1:2" x14ac:dyDescent="0.25">
      <c r="A2036" t="s">
        <v>129</v>
      </c>
      <c r="B2036" t="s">
        <v>2318</v>
      </c>
    </row>
    <row r="2037" spans="1:2" x14ac:dyDescent="0.25">
      <c r="A2037" t="s">
        <v>133</v>
      </c>
      <c r="B2037" t="s">
        <v>2319</v>
      </c>
    </row>
    <row r="2038" spans="1:2" x14ac:dyDescent="0.25">
      <c r="A2038" t="s">
        <v>131</v>
      </c>
      <c r="B2038" t="s">
        <v>2320</v>
      </c>
    </row>
    <row r="2039" spans="1:2" x14ac:dyDescent="0.25">
      <c r="A2039" t="s">
        <v>135</v>
      </c>
      <c r="B2039" t="s">
        <v>2321</v>
      </c>
    </row>
    <row r="2040" spans="1:2" x14ac:dyDescent="0.25">
      <c r="A2040" t="s">
        <v>153</v>
      </c>
      <c r="B2040" t="s">
        <v>2322</v>
      </c>
    </row>
    <row r="2041" spans="1:2" x14ac:dyDescent="0.25">
      <c r="A2041" t="s">
        <v>154</v>
      </c>
      <c r="B2041" t="s">
        <v>2323</v>
      </c>
    </row>
    <row r="2042" spans="1:2" x14ac:dyDescent="0.25">
      <c r="A2042" t="s">
        <v>299</v>
      </c>
      <c r="B2042" t="s">
        <v>2324</v>
      </c>
    </row>
    <row r="2043" spans="1:2" x14ac:dyDescent="0.25">
      <c r="A2043" t="s">
        <v>93</v>
      </c>
      <c r="B2043" t="s">
        <v>2890</v>
      </c>
    </row>
    <row r="2044" spans="1:2" x14ac:dyDescent="0.25">
      <c r="A2044" t="s">
        <v>94</v>
      </c>
      <c r="B2044" t="s">
        <v>2891</v>
      </c>
    </row>
    <row r="2045" spans="1:2" x14ac:dyDescent="0.25">
      <c r="A2045" t="s">
        <v>95</v>
      </c>
      <c r="B2045" t="s">
        <v>2892</v>
      </c>
    </row>
    <row r="2046" spans="1:2" x14ac:dyDescent="0.25">
      <c r="A2046" t="s">
        <v>96</v>
      </c>
      <c r="B2046" t="s">
        <v>2893</v>
      </c>
    </row>
    <row r="2047" spans="1:2" x14ac:dyDescent="0.25">
      <c r="A2047" t="s">
        <v>97</v>
      </c>
      <c r="B2047" t="s">
        <v>2894</v>
      </c>
    </row>
    <row r="2048" spans="1:2" x14ac:dyDescent="0.25">
      <c r="A2048" t="s">
        <v>98</v>
      </c>
      <c r="B2048" t="s">
        <v>2895</v>
      </c>
    </row>
    <row r="2049" spans="1:2" x14ac:dyDescent="0.25">
      <c r="A2049" t="s">
        <v>101</v>
      </c>
      <c r="B2049" t="s">
        <v>2896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1154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684</v>
      </c>
      <c r="B2064" t="s">
        <v>2778</v>
      </c>
    </row>
    <row r="2065" spans="1:2" x14ac:dyDescent="0.25">
      <c r="A2065" t="s">
        <v>154</v>
      </c>
      <c r="B2065" t="s">
        <v>2779</v>
      </c>
    </row>
    <row r="2066" spans="1:2" x14ac:dyDescent="0.25">
      <c r="A2066" t="s">
        <v>98</v>
      </c>
      <c r="B2066" t="s">
        <v>2780</v>
      </c>
    </row>
    <row r="2067" spans="1:2" x14ac:dyDescent="0.25">
      <c r="A2067" t="s">
        <v>683</v>
      </c>
      <c r="B2067" t="s">
        <v>2781</v>
      </c>
    </row>
    <row r="2068" spans="1:2" x14ac:dyDescent="0.25">
      <c r="A2068" t="s">
        <v>153</v>
      </c>
      <c r="B2068" t="s">
        <v>2782</v>
      </c>
    </row>
    <row r="2069" spans="1:2" x14ac:dyDescent="0.25">
      <c r="A2069" t="s">
        <v>97</v>
      </c>
      <c r="B2069" t="s">
        <v>2783</v>
      </c>
    </row>
    <row r="2070" spans="1:2" x14ac:dyDescent="0.25">
      <c r="A2070" t="s">
        <v>134</v>
      </c>
      <c r="B2070" t="s">
        <v>2784</v>
      </c>
    </row>
    <row r="2071" spans="1:2" x14ac:dyDescent="0.25">
      <c r="A2071" t="s">
        <v>135</v>
      </c>
      <c r="B2071" t="s">
        <v>2785</v>
      </c>
    </row>
    <row r="2072" spans="1:2" x14ac:dyDescent="0.25">
      <c r="A2072" t="s">
        <v>96</v>
      </c>
      <c r="B2072" t="s">
        <v>2786</v>
      </c>
    </row>
    <row r="2073" spans="1:2" x14ac:dyDescent="0.25">
      <c r="A2073" t="s">
        <v>130</v>
      </c>
      <c r="B2073" t="s">
        <v>2773</v>
      </c>
    </row>
    <row r="2074" spans="1:2" x14ac:dyDescent="0.25">
      <c r="A2074" t="s">
        <v>131</v>
      </c>
      <c r="B2074" t="s">
        <v>2774</v>
      </c>
    </row>
    <row r="2075" spans="1:2" x14ac:dyDescent="0.25">
      <c r="A2075" t="s">
        <v>95</v>
      </c>
      <c r="B2075" t="s">
        <v>2775</v>
      </c>
    </row>
    <row r="2076" spans="1:2" x14ac:dyDescent="0.25">
      <c r="A2076" t="s">
        <v>132</v>
      </c>
      <c r="B2076" t="s">
        <v>1948</v>
      </c>
    </row>
    <row r="2077" spans="1:2" x14ac:dyDescent="0.25">
      <c r="A2077" t="s">
        <v>133</v>
      </c>
      <c r="B2077" t="s">
        <v>2271</v>
      </c>
    </row>
    <row r="2078" spans="1:2" x14ac:dyDescent="0.25">
      <c r="A2078" t="s">
        <v>94</v>
      </c>
      <c r="B2078" t="s">
        <v>2776</v>
      </c>
    </row>
    <row r="2079" spans="1:2" x14ac:dyDescent="0.25">
      <c r="A2079" t="s">
        <v>128</v>
      </c>
      <c r="B2079" t="s">
        <v>1949</v>
      </c>
    </row>
    <row r="2080" spans="1:2" x14ac:dyDescent="0.25">
      <c r="A2080" t="s">
        <v>129</v>
      </c>
      <c r="B2080" t="s">
        <v>2272</v>
      </c>
    </row>
    <row r="2081" spans="1:2" x14ac:dyDescent="0.25">
      <c r="A2081" t="s">
        <v>93</v>
      </c>
      <c r="B2081" t="s">
        <v>2777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1155</v>
      </c>
    </row>
    <row r="2088" spans="1:2" x14ac:dyDescent="0.25">
      <c r="A2088" t="s">
        <v>44</v>
      </c>
      <c r="B2088" t="s">
        <v>1573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1572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1661</v>
      </c>
    </row>
    <row r="2097" spans="1:2" x14ac:dyDescent="0.25">
      <c r="A2097" t="s">
        <v>135</v>
      </c>
      <c r="B2097" t="s">
        <v>1953</v>
      </c>
    </row>
    <row r="2098" spans="1:2" x14ac:dyDescent="0.25">
      <c r="A2098" t="s">
        <v>96</v>
      </c>
      <c r="B2098" t="s">
        <v>2276</v>
      </c>
    </row>
    <row r="2099" spans="1:2" x14ac:dyDescent="0.25">
      <c r="A2099" t="s">
        <v>130</v>
      </c>
      <c r="B2099" t="s">
        <v>1660</v>
      </c>
    </row>
    <row r="2100" spans="1:2" x14ac:dyDescent="0.25">
      <c r="A2100" t="s">
        <v>131</v>
      </c>
      <c r="B2100" t="s">
        <v>1952</v>
      </c>
    </row>
    <row r="2101" spans="1:2" x14ac:dyDescent="0.25">
      <c r="A2101" t="s">
        <v>95</v>
      </c>
      <c r="B2101" t="s">
        <v>2275</v>
      </c>
    </row>
    <row r="2102" spans="1:2" x14ac:dyDescent="0.25">
      <c r="A2102" t="s">
        <v>132</v>
      </c>
      <c r="B2102" t="s">
        <v>1659</v>
      </c>
    </row>
    <row r="2103" spans="1:2" x14ac:dyDescent="0.25">
      <c r="A2103" t="s">
        <v>133</v>
      </c>
      <c r="B2103" t="s">
        <v>1951</v>
      </c>
    </row>
    <row r="2104" spans="1:2" x14ac:dyDescent="0.25">
      <c r="A2104" t="s">
        <v>94</v>
      </c>
      <c r="B2104" t="s">
        <v>2274</v>
      </c>
    </row>
    <row r="2105" spans="1:2" x14ac:dyDescent="0.25">
      <c r="A2105" t="s">
        <v>128</v>
      </c>
      <c r="B2105" t="s">
        <v>1658</v>
      </c>
    </row>
    <row r="2106" spans="1:2" x14ac:dyDescent="0.25">
      <c r="A2106" t="s">
        <v>129</v>
      </c>
      <c r="B2106" t="s">
        <v>1950</v>
      </c>
    </row>
    <row r="2107" spans="1:2" x14ac:dyDescent="0.25">
      <c r="A2107" t="s">
        <v>93</v>
      </c>
      <c r="B2107" t="s">
        <v>2273</v>
      </c>
    </row>
    <row r="2108" spans="1:2" x14ac:dyDescent="0.25">
      <c r="A2108" t="s">
        <v>54</v>
      </c>
      <c r="B2108" t="s">
        <v>2787</v>
      </c>
    </row>
    <row r="2109" spans="1:2" x14ac:dyDescent="0.25">
      <c r="A2109" t="s">
        <v>55</v>
      </c>
      <c r="B2109" t="s">
        <v>2788</v>
      </c>
    </row>
    <row r="2110" spans="1:2" x14ac:dyDescent="0.25">
      <c r="A2110" t="s">
        <v>56</v>
      </c>
      <c r="B2110" t="s">
        <v>2789</v>
      </c>
    </row>
    <row r="2111" spans="1:2" x14ac:dyDescent="0.25">
      <c r="A2111" t="s">
        <v>62</v>
      </c>
      <c r="B2111" t="s">
        <v>2790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1156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2708</v>
      </c>
    </row>
    <row r="2127" spans="1:2" x14ac:dyDescent="0.25">
      <c r="A2127" t="s">
        <v>132</v>
      </c>
      <c r="B2127" t="s">
        <v>1894</v>
      </c>
    </row>
    <row r="2128" spans="1:2" x14ac:dyDescent="0.25">
      <c r="A2128" t="s">
        <v>129</v>
      </c>
      <c r="B2128" t="s">
        <v>2210</v>
      </c>
    </row>
    <row r="2129" spans="1:2" x14ac:dyDescent="0.25">
      <c r="A2129" t="s">
        <v>133</v>
      </c>
      <c r="B2129" t="s">
        <v>2209</v>
      </c>
    </row>
    <row r="2130" spans="1:2" x14ac:dyDescent="0.25">
      <c r="A2130" t="s">
        <v>93</v>
      </c>
      <c r="B2130" t="s">
        <v>2709</v>
      </c>
    </row>
    <row r="2131" spans="1:2" x14ac:dyDescent="0.25">
      <c r="A2131" t="s">
        <v>128</v>
      </c>
      <c r="B2131" t="s">
        <v>1895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1157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2214</v>
      </c>
    </row>
    <row r="2147" spans="1:2" x14ac:dyDescent="0.25">
      <c r="A2147" t="s">
        <v>135</v>
      </c>
      <c r="B2147" t="s">
        <v>1896</v>
      </c>
    </row>
    <row r="2148" spans="1:2" x14ac:dyDescent="0.25">
      <c r="A2148" t="s">
        <v>95</v>
      </c>
      <c r="B2148" t="s">
        <v>2213</v>
      </c>
    </row>
    <row r="2149" spans="1:2" x14ac:dyDescent="0.25">
      <c r="A2149" t="s">
        <v>131</v>
      </c>
      <c r="B2149" t="s">
        <v>1897</v>
      </c>
    </row>
    <row r="2150" spans="1:2" x14ac:dyDescent="0.25">
      <c r="A2150" t="s">
        <v>94</v>
      </c>
      <c r="B2150" t="s">
        <v>2212</v>
      </c>
    </row>
    <row r="2151" spans="1:2" x14ac:dyDescent="0.25">
      <c r="A2151" t="s">
        <v>133</v>
      </c>
      <c r="B2151" t="s">
        <v>1898</v>
      </c>
    </row>
    <row r="2152" spans="1:2" x14ac:dyDescent="0.25">
      <c r="A2152" t="s">
        <v>93</v>
      </c>
      <c r="B2152" t="s">
        <v>2211</v>
      </c>
    </row>
    <row r="2153" spans="1:2" x14ac:dyDescent="0.25">
      <c r="A2153" t="s">
        <v>129</v>
      </c>
      <c r="B2153" t="s">
        <v>1899</v>
      </c>
    </row>
    <row r="2154" spans="1:2" x14ac:dyDescent="0.25">
      <c r="A2154" t="s">
        <v>54</v>
      </c>
      <c r="B2154" t="s">
        <v>2710</v>
      </c>
    </row>
    <row r="2155" spans="1:2" x14ac:dyDescent="0.25">
      <c r="A2155" t="s">
        <v>55</v>
      </c>
      <c r="B2155" t="s">
        <v>2711</v>
      </c>
    </row>
    <row r="2156" spans="1:2" x14ac:dyDescent="0.25">
      <c r="A2156" t="s">
        <v>56</v>
      </c>
      <c r="B2156" t="s">
        <v>2712</v>
      </c>
    </row>
    <row r="2157" spans="1:2" x14ac:dyDescent="0.25">
      <c r="A2157" t="s">
        <v>62</v>
      </c>
      <c r="B2157" t="s">
        <v>2713</v>
      </c>
    </row>
    <row r="2158" spans="1:2" x14ac:dyDescent="0.25">
      <c r="A2158" t="s">
        <v>153</v>
      </c>
      <c r="B2158" t="s">
        <v>1954</v>
      </c>
    </row>
    <row r="2159" spans="1:2" x14ac:dyDescent="0.25">
      <c r="A2159" t="s">
        <v>97</v>
      </c>
      <c r="B2159" t="s">
        <v>2215</v>
      </c>
    </row>
    <row r="2160" spans="1:2" x14ac:dyDescent="0.25">
      <c r="A2160" t="s">
        <v>99</v>
      </c>
      <c r="B2160" t="s">
        <v>2714</v>
      </c>
    </row>
    <row r="2161" spans="1:2" x14ac:dyDescent="0.25">
      <c r="A2161" t="s">
        <v>154</v>
      </c>
      <c r="B2161" t="s">
        <v>1955</v>
      </c>
    </row>
    <row r="2162" spans="1:2" x14ac:dyDescent="0.25">
      <c r="A2162" t="s">
        <v>98</v>
      </c>
      <c r="B2162" t="s">
        <v>2216</v>
      </c>
    </row>
    <row r="2163" spans="1:2" x14ac:dyDescent="0.25">
      <c r="A2163" t="s">
        <v>100</v>
      </c>
      <c r="B2163" t="s">
        <v>2715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1158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2420</v>
      </c>
    </row>
    <row r="2179" spans="1:2" x14ac:dyDescent="0.25">
      <c r="A2179" t="s">
        <v>98</v>
      </c>
      <c r="B2179" t="s">
        <v>2424</v>
      </c>
    </row>
    <row r="2180" spans="1:2" x14ac:dyDescent="0.25">
      <c r="A2180" t="s">
        <v>103</v>
      </c>
      <c r="B2180" t="s">
        <v>2427</v>
      </c>
    </row>
    <row r="2181" spans="1:2" x14ac:dyDescent="0.25">
      <c r="A2181" t="s">
        <v>131</v>
      </c>
      <c r="B2181" t="s">
        <v>2217</v>
      </c>
    </row>
    <row r="2182" spans="1:2" x14ac:dyDescent="0.25">
      <c r="A2182" t="s">
        <v>154</v>
      </c>
      <c r="B2182" t="s">
        <v>2222</v>
      </c>
    </row>
    <row r="2183" spans="1:2" x14ac:dyDescent="0.25">
      <c r="A2183" t="s">
        <v>139</v>
      </c>
      <c r="B2183" t="s">
        <v>2223</v>
      </c>
    </row>
    <row r="2184" spans="1:2" x14ac:dyDescent="0.25">
      <c r="A2184" t="s">
        <v>130</v>
      </c>
      <c r="B2184" t="s">
        <v>1719</v>
      </c>
    </row>
    <row r="2185" spans="1:2" x14ac:dyDescent="0.25">
      <c r="A2185" t="s">
        <v>94</v>
      </c>
      <c r="B2185" t="s">
        <v>2421</v>
      </c>
    </row>
    <row r="2186" spans="1:2" x14ac:dyDescent="0.25">
      <c r="A2186" t="s">
        <v>133</v>
      </c>
      <c r="B2186" t="s">
        <v>2218</v>
      </c>
    </row>
    <row r="2187" spans="1:2" x14ac:dyDescent="0.25">
      <c r="A2187" t="s">
        <v>132</v>
      </c>
      <c r="B2187" t="s">
        <v>1720</v>
      </c>
    </row>
    <row r="2188" spans="1:2" x14ac:dyDescent="0.25">
      <c r="A2188" t="s">
        <v>93</v>
      </c>
      <c r="B2188" t="s">
        <v>2422</v>
      </c>
    </row>
    <row r="2189" spans="1:2" x14ac:dyDescent="0.25">
      <c r="A2189" t="s">
        <v>129</v>
      </c>
      <c r="B2189" t="s">
        <v>2219</v>
      </c>
    </row>
    <row r="2190" spans="1:2" x14ac:dyDescent="0.25">
      <c r="A2190" t="s">
        <v>128</v>
      </c>
      <c r="B2190" t="s">
        <v>1721</v>
      </c>
    </row>
    <row r="2191" spans="1:2" x14ac:dyDescent="0.25">
      <c r="A2191" t="s">
        <v>684</v>
      </c>
      <c r="B2191" t="s">
        <v>1722</v>
      </c>
    </row>
    <row r="2192" spans="1:2" x14ac:dyDescent="0.25">
      <c r="A2192" t="s">
        <v>1089</v>
      </c>
      <c r="B2192" t="s">
        <v>1725</v>
      </c>
    </row>
    <row r="2193" spans="1:2" x14ac:dyDescent="0.25">
      <c r="A2193" t="s">
        <v>97</v>
      </c>
      <c r="B2193" t="s">
        <v>2425</v>
      </c>
    </row>
    <row r="2194" spans="1:2" x14ac:dyDescent="0.25">
      <c r="A2194" t="s">
        <v>102</v>
      </c>
      <c r="B2194" t="s">
        <v>2428</v>
      </c>
    </row>
    <row r="2195" spans="1:2" x14ac:dyDescent="0.25">
      <c r="A2195" t="s">
        <v>153</v>
      </c>
      <c r="B2195" t="s">
        <v>2220</v>
      </c>
    </row>
    <row r="2196" spans="1:2" x14ac:dyDescent="0.25">
      <c r="A2196" t="s">
        <v>138</v>
      </c>
      <c r="B2196" t="s">
        <v>2224</v>
      </c>
    </row>
    <row r="2197" spans="1:2" x14ac:dyDescent="0.25">
      <c r="A2197" t="s">
        <v>683</v>
      </c>
      <c r="B2197" t="s">
        <v>1723</v>
      </c>
    </row>
    <row r="2198" spans="1:2" x14ac:dyDescent="0.25">
      <c r="A2198" t="s">
        <v>1088</v>
      </c>
      <c r="B2198" t="s">
        <v>1726</v>
      </c>
    </row>
    <row r="2199" spans="1:2" x14ac:dyDescent="0.25">
      <c r="A2199" t="s">
        <v>96</v>
      </c>
      <c r="B2199" t="s">
        <v>2423</v>
      </c>
    </row>
    <row r="2200" spans="1:2" x14ac:dyDescent="0.25">
      <c r="A2200" t="s">
        <v>101</v>
      </c>
      <c r="B2200" t="s">
        <v>2426</v>
      </c>
    </row>
    <row r="2201" spans="1:2" x14ac:dyDescent="0.25">
      <c r="A2201" t="s">
        <v>135</v>
      </c>
      <c r="B2201" t="s">
        <v>2221</v>
      </c>
    </row>
    <row r="2202" spans="1:2" x14ac:dyDescent="0.25">
      <c r="A2202" t="s">
        <v>299</v>
      </c>
      <c r="B2202" t="s">
        <v>2225</v>
      </c>
    </row>
    <row r="2203" spans="1:2" x14ac:dyDescent="0.25">
      <c r="A2203" t="s">
        <v>134</v>
      </c>
      <c r="B2203" t="s">
        <v>1724</v>
      </c>
    </row>
    <row r="2204" spans="1:2" x14ac:dyDescent="0.25">
      <c r="A2204" t="s">
        <v>801</v>
      </c>
      <c r="B2204" t="s">
        <v>1727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1159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1160</v>
      </c>
    </row>
    <row r="2220" spans="1:2" x14ac:dyDescent="0.25">
      <c r="A2220" t="s">
        <v>129</v>
      </c>
      <c r="B2220" t="s">
        <v>1161</v>
      </c>
    </row>
    <row r="2221" spans="1:2" x14ac:dyDescent="0.25">
      <c r="A2221" t="s">
        <v>93</v>
      </c>
      <c r="B2221" t="s">
        <v>1162</v>
      </c>
    </row>
    <row r="2222" spans="1:2" x14ac:dyDescent="0.25">
      <c r="A2222" t="s">
        <v>54</v>
      </c>
      <c r="B2222" t="s">
        <v>1163</v>
      </c>
    </row>
    <row r="2223" spans="1:2" x14ac:dyDescent="0.25">
      <c r="A2223" t="s">
        <v>57</v>
      </c>
      <c r="B2223" t="s">
        <v>1164</v>
      </c>
    </row>
    <row r="2224" spans="1:2" x14ac:dyDescent="0.25">
      <c r="A2224" t="s">
        <v>67</v>
      </c>
      <c r="B2224" t="s">
        <v>1165</v>
      </c>
    </row>
    <row r="2225" spans="1:2" x14ac:dyDescent="0.25">
      <c r="A2225" t="s">
        <v>71</v>
      </c>
      <c r="B2225" t="s">
        <v>1166</v>
      </c>
    </row>
    <row r="2226" spans="1:2" x14ac:dyDescent="0.25">
      <c r="A2226" t="s">
        <v>132</v>
      </c>
      <c r="B2226" t="s">
        <v>1167</v>
      </c>
    </row>
    <row r="2227" spans="1:2" x14ac:dyDescent="0.25">
      <c r="A2227" t="s">
        <v>133</v>
      </c>
      <c r="B2227" t="s">
        <v>1168</v>
      </c>
    </row>
    <row r="2228" spans="1:2" x14ac:dyDescent="0.25">
      <c r="A2228" t="s">
        <v>94</v>
      </c>
      <c r="B2228" t="s">
        <v>1169</v>
      </c>
    </row>
    <row r="2229" spans="1:2" x14ac:dyDescent="0.25">
      <c r="A2229" t="s">
        <v>55</v>
      </c>
      <c r="B2229" t="s">
        <v>1170</v>
      </c>
    </row>
    <row r="2230" spans="1:2" x14ac:dyDescent="0.25">
      <c r="A2230" t="s">
        <v>58</v>
      </c>
      <c r="B2230" t="s">
        <v>1171</v>
      </c>
    </row>
    <row r="2231" spans="1:2" x14ac:dyDescent="0.25">
      <c r="A2231" t="s">
        <v>68</v>
      </c>
      <c r="B2231" t="s">
        <v>1172</v>
      </c>
    </row>
    <row r="2232" spans="1:2" x14ac:dyDescent="0.25">
      <c r="A2232" t="s">
        <v>70</v>
      </c>
      <c r="B2232" t="s">
        <v>1173</v>
      </c>
    </row>
    <row r="2233" spans="1:2" x14ac:dyDescent="0.25">
      <c r="A2233" t="s">
        <v>72</v>
      </c>
      <c r="B2233" t="s">
        <v>1408</v>
      </c>
    </row>
    <row r="2234" spans="1:2" x14ac:dyDescent="0.25">
      <c r="A2234" t="s">
        <v>73</v>
      </c>
      <c r="B2234" t="s">
        <v>1409</v>
      </c>
    </row>
    <row r="2235" spans="1:2" x14ac:dyDescent="0.25">
      <c r="A2235" t="s">
        <v>74</v>
      </c>
      <c r="B2235" t="s">
        <v>1478</v>
      </c>
    </row>
    <row r="2236" spans="1:2" x14ac:dyDescent="0.25">
      <c r="A2236" t="s">
        <v>75</v>
      </c>
      <c r="B2236" t="s">
        <v>1479</v>
      </c>
    </row>
    <row r="2237" spans="1:2" x14ac:dyDescent="0.25">
      <c r="A2237" t="s">
        <v>77</v>
      </c>
      <c r="B2237" t="s">
        <v>1514</v>
      </c>
    </row>
    <row r="2238" spans="1:2" x14ac:dyDescent="0.25">
      <c r="A2238" t="s">
        <v>78</v>
      </c>
      <c r="B2238" t="s">
        <v>1515</v>
      </c>
    </row>
    <row r="2239" spans="1:2" x14ac:dyDescent="0.25">
      <c r="A2239" t="s">
        <v>80</v>
      </c>
      <c r="B2239" t="s">
        <v>1667</v>
      </c>
    </row>
    <row r="2240" spans="1:2" x14ac:dyDescent="0.25">
      <c r="A2240" t="s">
        <v>81</v>
      </c>
      <c r="B2240" t="s">
        <v>1668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1175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2330</v>
      </c>
    </row>
    <row r="2256" spans="1:2" x14ac:dyDescent="0.25">
      <c r="A2256" t="s">
        <v>133</v>
      </c>
      <c r="B2256" t="s">
        <v>1965</v>
      </c>
    </row>
    <row r="2257" spans="1:2" x14ac:dyDescent="0.25">
      <c r="A2257" t="s">
        <v>132</v>
      </c>
      <c r="B2257" t="s">
        <v>1663</v>
      </c>
    </row>
    <row r="2258" spans="1:2" x14ac:dyDescent="0.25">
      <c r="A2258" t="s">
        <v>129</v>
      </c>
      <c r="B2258" t="s">
        <v>1964</v>
      </c>
    </row>
    <row r="2259" spans="1:2" x14ac:dyDescent="0.25">
      <c r="A2259" t="s">
        <v>128</v>
      </c>
      <c r="B2259" t="s">
        <v>1662</v>
      </c>
    </row>
    <row r="2260" spans="1:2" x14ac:dyDescent="0.25">
      <c r="A2260" t="s">
        <v>135</v>
      </c>
      <c r="B2260" t="s">
        <v>1967</v>
      </c>
    </row>
    <row r="2261" spans="1:2" x14ac:dyDescent="0.25">
      <c r="A2261" t="s">
        <v>134</v>
      </c>
      <c r="B2261" t="s">
        <v>1665</v>
      </c>
    </row>
    <row r="2262" spans="1:2" x14ac:dyDescent="0.25">
      <c r="A2262" t="s">
        <v>97</v>
      </c>
      <c r="B2262" t="s">
        <v>2333</v>
      </c>
    </row>
    <row r="2263" spans="1:2" x14ac:dyDescent="0.25">
      <c r="A2263" t="s">
        <v>95</v>
      </c>
      <c r="B2263" t="s">
        <v>2331</v>
      </c>
    </row>
    <row r="2264" spans="1:2" x14ac:dyDescent="0.25">
      <c r="A2264" t="s">
        <v>153</v>
      </c>
      <c r="B2264" t="s">
        <v>1968</v>
      </c>
    </row>
    <row r="2265" spans="1:2" x14ac:dyDescent="0.25">
      <c r="A2265" t="s">
        <v>131</v>
      </c>
      <c r="B2265" t="s">
        <v>1966</v>
      </c>
    </row>
    <row r="2266" spans="1:2" x14ac:dyDescent="0.25">
      <c r="A2266" t="s">
        <v>683</v>
      </c>
      <c r="B2266" t="s">
        <v>1666</v>
      </c>
    </row>
    <row r="2267" spans="1:2" x14ac:dyDescent="0.25">
      <c r="A2267" t="s">
        <v>130</v>
      </c>
      <c r="B2267" t="s">
        <v>1664</v>
      </c>
    </row>
    <row r="2268" spans="1:2" x14ac:dyDescent="0.25">
      <c r="A2268" t="s">
        <v>96</v>
      </c>
      <c r="B2268" t="s">
        <v>2332</v>
      </c>
    </row>
    <row r="2269" spans="1:2" x14ac:dyDescent="0.25">
      <c r="A2269" t="s">
        <v>93</v>
      </c>
      <c r="B2269" t="s">
        <v>2329</v>
      </c>
    </row>
    <row r="2270" spans="1:2" x14ac:dyDescent="0.25">
      <c r="A2270" t="s">
        <v>54</v>
      </c>
      <c r="B2270" t="s">
        <v>2901</v>
      </c>
    </row>
    <row r="2271" spans="1:2" x14ac:dyDescent="0.25">
      <c r="A2271" t="s">
        <v>55</v>
      </c>
      <c r="B2271" t="s">
        <v>2902</v>
      </c>
    </row>
    <row r="2272" spans="1:2" x14ac:dyDescent="0.25">
      <c r="A2272" t="s">
        <v>56</v>
      </c>
      <c r="B2272" t="s">
        <v>2903</v>
      </c>
    </row>
    <row r="2273" spans="1:2" x14ac:dyDescent="0.25">
      <c r="A2273" t="s">
        <v>62</v>
      </c>
      <c r="B2273" t="s">
        <v>2904</v>
      </c>
    </row>
    <row r="2274" spans="1:2" x14ac:dyDescent="0.25">
      <c r="A2274" t="s">
        <v>99</v>
      </c>
      <c r="B2274" t="s">
        <v>2905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1911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1912</v>
      </c>
    </row>
    <row r="2290" spans="1:2" x14ac:dyDescent="0.25">
      <c r="A2290" t="s">
        <v>94</v>
      </c>
      <c r="B2290" t="s">
        <v>1927</v>
      </c>
    </row>
    <row r="2291" spans="1:2" x14ac:dyDescent="0.25">
      <c r="A2291" t="s">
        <v>55</v>
      </c>
      <c r="B2291" t="s">
        <v>1913</v>
      </c>
    </row>
    <row r="2292" spans="1:2" x14ac:dyDescent="0.25">
      <c r="A2292" t="s">
        <v>68</v>
      </c>
      <c r="B2292" t="s">
        <v>1914</v>
      </c>
    </row>
    <row r="2293" spans="1:2" x14ac:dyDescent="0.25">
      <c r="A2293" t="s">
        <v>70</v>
      </c>
      <c r="B2293" t="s">
        <v>1915</v>
      </c>
    </row>
    <row r="2294" spans="1:2" x14ac:dyDescent="0.25">
      <c r="A2294" t="s">
        <v>73</v>
      </c>
      <c r="B2294" t="s">
        <v>1916</v>
      </c>
    </row>
    <row r="2295" spans="1:2" x14ac:dyDescent="0.25">
      <c r="A2295" t="s">
        <v>78</v>
      </c>
      <c r="B2295" t="s">
        <v>1923</v>
      </c>
    </row>
    <row r="2296" spans="1:2" x14ac:dyDescent="0.25">
      <c r="A2296" t="s">
        <v>81</v>
      </c>
      <c r="B2296" t="s">
        <v>1924</v>
      </c>
    </row>
    <row r="2297" spans="1:2" x14ac:dyDescent="0.25">
      <c r="A2297" t="s">
        <v>129</v>
      </c>
      <c r="B2297" t="s">
        <v>1917</v>
      </c>
    </row>
    <row r="2298" spans="1:2" x14ac:dyDescent="0.25">
      <c r="A2298" t="s">
        <v>93</v>
      </c>
      <c r="B2298" t="s">
        <v>1918</v>
      </c>
    </row>
    <row r="2299" spans="1:2" x14ac:dyDescent="0.25">
      <c r="A2299" t="s">
        <v>54</v>
      </c>
      <c r="B2299" t="s">
        <v>1919</v>
      </c>
    </row>
    <row r="2300" spans="1:2" x14ac:dyDescent="0.25">
      <c r="A2300" t="s">
        <v>67</v>
      </c>
      <c r="B2300" t="s">
        <v>1920</v>
      </c>
    </row>
    <row r="2301" spans="1:2" x14ac:dyDescent="0.25">
      <c r="A2301" t="s">
        <v>71</v>
      </c>
      <c r="B2301" t="s">
        <v>1921</v>
      </c>
    </row>
    <row r="2302" spans="1:2" x14ac:dyDescent="0.25">
      <c r="A2302" t="s">
        <v>72</v>
      </c>
      <c r="B2302" t="s">
        <v>1922</v>
      </c>
    </row>
    <row r="2303" spans="1:2" x14ac:dyDescent="0.25">
      <c r="A2303" t="s">
        <v>77</v>
      </c>
      <c r="B2303" t="s">
        <v>1925</v>
      </c>
    </row>
    <row r="2304" spans="1:2" x14ac:dyDescent="0.25">
      <c r="A2304" t="s">
        <v>80</v>
      </c>
      <c r="B2304" t="s">
        <v>1926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1928</v>
      </c>
    </row>
    <row r="2311" spans="1:2" x14ac:dyDescent="0.25">
      <c r="A2311" t="s">
        <v>44</v>
      </c>
      <c r="B2311" t="s">
        <v>1946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1947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2006</v>
      </c>
    </row>
    <row r="2320" spans="1:2" x14ac:dyDescent="0.25">
      <c r="A2320" t="s">
        <v>93</v>
      </c>
      <c r="B2320" t="s">
        <v>2334</v>
      </c>
    </row>
    <row r="2321" spans="1:2" x14ac:dyDescent="0.25">
      <c r="A2321" t="s">
        <v>54</v>
      </c>
      <c r="B2321" t="s">
        <v>2906</v>
      </c>
    </row>
    <row r="2322" spans="1:2" x14ac:dyDescent="0.25">
      <c r="A2322" t="s">
        <v>133</v>
      </c>
      <c r="B2322" t="s">
        <v>2007</v>
      </c>
    </row>
    <row r="2323" spans="1:2" x14ac:dyDescent="0.25">
      <c r="A2323" t="s">
        <v>94</v>
      </c>
      <c r="B2323" t="s">
        <v>2335</v>
      </c>
    </row>
    <row r="2324" spans="1:2" x14ac:dyDescent="0.25">
      <c r="A2324" t="s">
        <v>55</v>
      </c>
      <c r="B2324" t="s">
        <v>2907</v>
      </c>
    </row>
    <row r="2325" spans="1:2" x14ac:dyDescent="0.25">
      <c r="A2325" t="s">
        <v>131</v>
      </c>
      <c r="B2325" t="s">
        <v>2008</v>
      </c>
    </row>
    <row r="2326" spans="1:2" x14ac:dyDescent="0.25">
      <c r="A2326" t="s">
        <v>95</v>
      </c>
      <c r="B2326" t="s">
        <v>2336</v>
      </c>
    </row>
    <row r="2327" spans="1:2" x14ac:dyDescent="0.25">
      <c r="A2327" t="s">
        <v>56</v>
      </c>
      <c r="B2327" t="s">
        <v>2908</v>
      </c>
    </row>
    <row r="2328" spans="1:2" x14ac:dyDescent="0.25">
      <c r="A2328" t="s">
        <v>135</v>
      </c>
      <c r="B2328" t="s">
        <v>2009</v>
      </c>
    </row>
    <row r="2329" spans="1:2" x14ac:dyDescent="0.25">
      <c r="A2329" t="s">
        <v>96</v>
      </c>
      <c r="B2329" t="s">
        <v>2337</v>
      </c>
    </row>
    <row r="2330" spans="1:2" x14ac:dyDescent="0.25">
      <c r="A2330" t="s">
        <v>62</v>
      </c>
      <c r="B2330" t="s">
        <v>2909</v>
      </c>
    </row>
    <row r="2331" spans="1:2" x14ac:dyDescent="0.25">
      <c r="A2331" t="s">
        <v>153</v>
      </c>
      <c r="B2331" t="s">
        <v>2010</v>
      </c>
    </row>
    <row r="2332" spans="1:2" x14ac:dyDescent="0.25">
      <c r="A2332" t="s">
        <v>97</v>
      </c>
      <c r="B2332" t="s">
        <v>2338</v>
      </c>
    </row>
    <row r="2333" spans="1:2" x14ac:dyDescent="0.25">
      <c r="A2333" t="s">
        <v>99</v>
      </c>
      <c r="B2333" t="s">
        <v>2910</v>
      </c>
    </row>
    <row r="2334" spans="1:2" x14ac:dyDescent="0.25">
      <c r="A2334" t="s">
        <v>154</v>
      </c>
      <c r="B2334" t="s">
        <v>2011</v>
      </c>
    </row>
    <row r="2335" spans="1:2" x14ac:dyDescent="0.25">
      <c r="A2335" t="s">
        <v>98</v>
      </c>
      <c r="B2335" t="s">
        <v>2339</v>
      </c>
    </row>
    <row r="2336" spans="1:2" x14ac:dyDescent="0.25">
      <c r="A2336" t="s">
        <v>100</v>
      </c>
      <c r="B2336" t="s">
        <v>2911</v>
      </c>
    </row>
    <row r="2337" spans="1:2" x14ac:dyDescent="0.25">
      <c r="A2337" t="s">
        <v>299</v>
      </c>
      <c r="B2337" t="s">
        <v>2012</v>
      </c>
    </row>
    <row r="2338" spans="1:2" x14ac:dyDescent="0.25">
      <c r="A2338" t="s">
        <v>101</v>
      </c>
      <c r="B2338" t="s">
        <v>2340</v>
      </c>
    </row>
    <row r="2339" spans="1:2" x14ac:dyDescent="0.25">
      <c r="A2339" t="s">
        <v>63</v>
      </c>
      <c r="B2339" t="s">
        <v>2912</v>
      </c>
    </row>
    <row r="2340" spans="1:2" x14ac:dyDescent="0.25">
      <c r="A2340" t="s">
        <v>138</v>
      </c>
      <c r="B2340" t="s">
        <v>2013</v>
      </c>
    </row>
    <row r="2341" spans="1:2" x14ac:dyDescent="0.25">
      <c r="A2341" t="s">
        <v>102</v>
      </c>
      <c r="B2341" t="s">
        <v>2341</v>
      </c>
    </row>
    <row r="2342" spans="1:2" x14ac:dyDescent="0.25">
      <c r="A2342" t="s">
        <v>104</v>
      </c>
      <c r="B2342" t="s">
        <v>2913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2812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2813</v>
      </c>
    </row>
    <row r="2358" spans="1:2" x14ac:dyDescent="0.25">
      <c r="A2358" t="s">
        <v>132</v>
      </c>
      <c r="B2358" t="s">
        <v>2814</v>
      </c>
    </row>
    <row r="2359" spans="1:2" x14ac:dyDescent="0.25">
      <c r="A2359" t="s">
        <v>129</v>
      </c>
      <c r="B2359" t="s">
        <v>2815</v>
      </c>
    </row>
    <row r="2360" spans="1:2" x14ac:dyDescent="0.25">
      <c r="A2360" t="s">
        <v>133</v>
      </c>
      <c r="B2360" t="s">
        <v>2816</v>
      </c>
    </row>
    <row r="2361" spans="1:2" x14ac:dyDescent="0.25">
      <c r="A2361" t="s">
        <v>93</v>
      </c>
      <c r="B2361" t="s">
        <v>2817</v>
      </c>
    </row>
    <row r="2362" spans="1:2" x14ac:dyDescent="0.25">
      <c r="A2362" t="s">
        <v>94</v>
      </c>
      <c r="B2362" t="s">
        <v>2818</v>
      </c>
    </row>
    <row r="2363" spans="1:2" x14ac:dyDescent="0.25">
      <c r="A2363" t="s">
        <v>54</v>
      </c>
      <c r="B2363" t="s">
        <v>2819</v>
      </c>
    </row>
    <row r="2364" spans="1:2" x14ac:dyDescent="0.25">
      <c r="A2364" t="s">
        <v>55</v>
      </c>
      <c r="B2364" t="s">
        <v>2820</v>
      </c>
    </row>
    <row r="2365" spans="1:2" x14ac:dyDescent="0.25">
      <c r="A2365" t="s">
        <v>57</v>
      </c>
      <c r="B2365" t="s">
        <v>2821</v>
      </c>
    </row>
    <row r="2366" spans="1:2" x14ac:dyDescent="0.25">
      <c r="A2366" t="s">
        <v>58</v>
      </c>
      <c r="B2366" t="s">
        <v>2822</v>
      </c>
    </row>
    <row r="2367" spans="1:2" x14ac:dyDescent="0.25">
      <c r="A2367" t="s">
        <v>67</v>
      </c>
      <c r="B2367" t="s">
        <v>2823</v>
      </c>
    </row>
    <row r="2368" spans="1:2" x14ac:dyDescent="0.25">
      <c r="A2368" t="s">
        <v>68</v>
      </c>
      <c r="B2368" t="s">
        <v>2824</v>
      </c>
    </row>
    <row r="2369" spans="1:2" x14ac:dyDescent="0.25">
      <c r="A2369" t="s">
        <v>71</v>
      </c>
      <c r="B2369" t="s">
        <v>2825</v>
      </c>
    </row>
    <row r="2370" spans="1:2" x14ac:dyDescent="0.25">
      <c r="A2370" t="s">
        <v>70</v>
      </c>
      <c r="B2370" t="s">
        <v>2826</v>
      </c>
    </row>
    <row r="2371" spans="1:2" x14ac:dyDescent="0.25">
      <c r="A2371" t="s">
        <v>72</v>
      </c>
      <c r="B2371" t="s">
        <v>2827</v>
      </c>
    </row>
    <row r="2372" spans="1:2" x14ac:dyDescent="0.25">
      <c r="A2372" t="s">
        <v>73</v>
      </c>
      <c r="B2372" t="s">
        <v>2828</v>
      </c>
    </row>
    <row r="2373" spans="1:2" x14ac:dyDescent="0.25">
      <c r="A2373" t="s">
        <v>228</v>
      </c>
      <c r="B2373" t="s">
        <v>2832</v>
      </c>
    </row>
    <row r="2374" spans="1:2" x14ac:dyDescent="0.25">
      <c r="A2374" t="s">
        <v>229</v>
      </c>
      <c r="B2374" t="s">
        <v>2833</v>
      </c>
    </row>
    <row r="2375" spans="1:2" x14ac:dyDescent="0.25">
      <c r="A2375" t="s">
        <v>230</v>
      </c>
      <c r="B2375" t="s">
        <v>2834</v>
      </c>
    </row>
    <row r="2376" spans="1:2" x14ac:dyDescent="0.25">
      <c r="A2376" t="s">
        <v>231</v>
      </c>
      <c r="B2376" t="s">
        <v>2835</v>
      </c>
    </row>
    <row r="2377" spans="1:2" x14ac:dyDescent="0.25">
      <c r="A2377" t="s">
        <v>232</v>
      </c>
      <c r="B2377" t="s">
        <v>2836</v>
      </c>
    </row>
    <row r="2378" spans="1:2" x14ac:dyDescent="0.25">
      <c r="A2378" t="s">
        <v>233</v>
      </c>
      <c r="B2378" t="s">
        <v>2837</v>
      </c>
    </row>
    <row r="2379" spans="1:2" x14ac:dyDescent="0.25">
      <c r="A2379" t="s">
        <v>234</v>
      </c>
      <c r="B2379" t="s">
        <v>2838</v>
      </c>
    </row>
    <row r="2380" spans="1:2" x14ac:dyDescent="0.25">
      <c r="A2380" t="s">
        <v>235</v>
      </c>
      <c r="B2380" t="s">
        <v>2839</v>
      </c>
    </row>
    <row r="2381" spans="1:2" x14ac:dyDescent="0.25">
      <c r="A2381" t="s">
        <v>463</v>
      </c>
      <c r="B2381" t="s">
        <v>2840</v>
      </c>
    </row>
    <row r="2382" spans="1:2" x14ac:dyDescent="0.25">
      <c r="A2382" t="s">
        <v>465</v>
      </c>
      <c r="B2382" t="s">
        <v>2841</v>
      </c>
    </row>
    <row r="2383" spans="1:2" x14ac:dyDescent="0.25">
      <c r="A2383" t="s">
        <v>902</v>
      </c>
      <c r="B2383" t="s">
        <v>2842</v>
      </c>
    </row>
    <row r="2384" spans="1:2" x14ac:dyDescent="0.25">
      <c r="A2384" t="s">
        <v>903</v>
      </c>
      <c r="B2384" t="s">
        <v>2843</v>
      </c>
    </row>
    <row r="2385" spans="1:2" x14ac:dyDescent="0.25">
      <c r="A2385" t="s">
        <v>459</v>
      </c>
      <c r="B2385" t="s">
        <v>2844</v>
      </c>
    </row>
    <row r="2386" spans="1:2" x14ac:dyDescent="0.25">
      <c r="A2386" t="s">
        <v>942</v>
      </c>
      <c r="B2386" t="s">
        <v>2845</v>
      </c>
    </row>
    <row r="2387" spans="1:2" x14ac:dyDescent="0.25">
      <c r="A2387" t="s">
        <v>2829</v>
      </c>
      <c r="B2387" t="s">
        <v>2846</v>
      </c>
    </row>
    <row r="2388" spans="1:2" x14ac:dyDescent="0.25">
      <c r="A2388" t="s">
        <v>2830</v>
      </c>
      <c r="B2388" t="s">
        <v>2847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8" t="s">
        <v>723</v>
      </c>
      <c r="D1" s="208"/>
    </row>
    <row r="3" spans="1:5" x14ac:dyDescent="0.25">
      <c r="A3" s="230" t="s">
        <v>2</v>
      </c>
      <c r="B3" s="163" t="s">
        <v>16</v>
      </c>
      <c r="C3" s="164" t="s">
        <v>127</v>
      </c>
      <c r="D3" s="163" t="s">
        <v>126</v>
      </c>
      <c r="E3" s="227"/>
    </row>
    <row r="4" spans="1:5" ht="30" x14ac:dyDescent="0.25">
      <c r="A4" s="297" t="s">
        <v>722</v>
      </c>
      <c r="B4" s="294">
        <v>45607</v>
      </c>
      <c r="C4" s="35">
        <v>22281</v>
      </c>
      <c r="D4" s="63">
        <v>23326</v>
      </c>
      <c r="E4" s="213"/>
    </row>
    <row r="5" spans="1:5" ht="30" x14ac:dyDescent="0.25">
      <c r="A5" s="203" t="s">
        <v>724</v>
      </c>
      <c r="B5" s="72">
        <v>55591</v>
      </c>
      <c r="C5" s="61">
        <v>26434</v>
      </c>
      <c r="D5" s="111">
        <v>29157</v>
      </c>
      <c r="E5" s="213"/>
    </row>
    <row r="8" spans="1:5" x14ac:dyDescent="0.25">
      <c r="A8" s="157" t="s">
        <v>4</v>
      </c>
      <c r="B8" s="290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5" t="s">
        <v>725</v>
      </c>
      <c r="D1" s="1079"/>
    </row>
    <row r="2" spans="1:6" x14ac:dyDescent="0.25">
      <c r="A2" s="213"/>
      <c r="B2" s="28"/>
      <c r="C2" s="28"/>
      <c r="E2" s="334"/>
      <c r="F2" s="334"/>
    </row>
    <row r="3" spans="1:6" x14ac:dyDescent="0.25">
      <c r="A3" s="31"/>
      <c r="B3" s="163" t="s">
        <v>126</v>
      </c>
      <c r="C3" s="164" t="s">
        <v>127</v>
      </c>
    </row>
    <row r="4" spans="1:6" x14ac:dyDescent="0.25">
      <c r="A4" s="219" t="s">
        <v>726</v>
      </c>
      <c r="B4" s="71">
        <v>7321</v>
      </c>
      <c r="C4" s="71">
        <v>8858</v>
      </c>
    </row>
    <row r="5" spans="1:6" x14ac:dyDescent="0.25">
      <c r="A5" s="288" t="s">
        <v>727</v>
      </c>
      <c r="B5" s="216">
        <v>3720</v>
      </c>
      <c r="C5" s="216">
        <v>3936</v>
      </c>
    </row>
    <row r="6" spans="1:6" x14ac:dyDescent="0.25">
      <c r="A6" s="288" t="s">
        <v>728</v>
      </c>
      <c r="B6" s="216">
        <v>3753</v>
      </c>
      <c r="C6" s="216">
        <v>4014</v>
      </c>
    </row>
    <row r="7" spans="1:6" x14ac:dyDescent="0.25">
      <c r="A7" s="288" t="s">
        <v>729</v>
      </c>
      <c r="B7" s="216">
        <v>5924</v>
      </c>
      <c r="C7" s="216">
        <v>5525</v>
      </c>
    </row>
    <row r="8" spans="1:6" x14ac:dyDescent="0.25">
      <c r="A8" s="288" t="s">
        <v>730</v>
      </c>
      <c r="B8" s="216">
        <v>8</v>
      </c>
      <c r="C8" s="216">
        <v>44</v>
      </c>
    </row>
    <row r="9" spans="1:6" x14ac:dyDescent="0.25">
      <c r="A9" s="288" t="s">
        <v>731</v>
      </c>
      <c r="B9" s="216">
        <v>2558</v>
      </c>
      <c r="C9" s="216">
        <v>2436</v>
      </c>
    </row>
    <row r="10" spans="1:6" ht="30" x14ac:dyDescent="0.25">
      <c r="A10" s="295" t="s">
        <v>732</v>
      </c>
      <c r="B10" s="216">
        <v>3029</v>
      </c>
      <c r="C10" s="216">
        <v>262</v>
      </c>
    </row>
    <row r="11" spans="1:6" x14ac:dyDescent="0.25">
      <c r="A11" s="288" t="s">
        <v>895</v>
      </c>
      <c r="B11" s="216">
        <v>906</v>
      </c>
      <c r="C11" s="216">
        <v>1192</v>
      </c>
    </row>
    <row r="12" spans="1:6" x14ac:dyDescent="0.25">
      <c r="A12" s="296" t="s">
        <v>16</v>
      </c>
      <c r="B12" s="1">
        <f>SUM(B4:B11)</f>
        <v>27219</v>
      </c>
      <c r="C12" s="1">
        <f>SUM(C4:C11)</f>
        <v>26267</v>
      </c>
    </row>
    <row r="16" spans="1:6" ht="18.75" x14ac:dyDescent="0.3">
      <c r="A16" s="265" t="s">
        <v>2831</v>
      </c>
    </row>
    <row r="17" spans="1:3" x14ac:dyDescent="0.25">
      <c r="A17" s="213"/>
      <c r="B17" s="28"/>
      <c r="C17" s="28"/>
    </row>
    <row r="18" spans="1:3" x14ac:dyDescent="0.25">
      <c r="A18" s="31"/>
      <c r="B18" s="163" t="s">
        <v>126</v>
      </c>
      <c r="C18" s="164" t="s">
        <v>127</v>
      </c>
    </row>
    <row r="19" spans="1:3" x14ac:dyDescent="0.25">
      <c r="A19" s="219" t="s">
        <v>726</v>
      </c>
      <c r="B19" s="71">
        <v>10291</v>
      </c>
      <c r="C19" s="71">
        <v>10770</v>
      </c>
    </row>
    <row r="20" spans="1:3" x14ac:dyDescent="0.25">
      <c r="A20" s="288" t="s">
        <v>727</v>
      </c>
      <c r="B20" s="216">
        <v>2117</v>
      </c>
      <c r="C20" s="216">
        <v>2281</v>
      </c>
    </row>
    <row r="21" spans="1:3" x14ac:dyDescent="0.25">
      <c r="A21" s="288" t="s">
        <v>728</v>
      </c>
      <c r="B21" s="216">
        <v>3926</v>
      </c>
      <c r="C21" s="216">
        <v>3999</v>
      </c>
    </row>
    <row r="22" spans="1:3" x14ac:dyDescent="0.25">
      <c r="A22" s="288" t="s">
        <v>729</v>
      </c>
      <c r="B22" s="216">
        <v>6464</v>
      </c>
      <c r="C22" s="216">
        <v>5659</v>
      </c>
    </row>
    <row r="23" spans="1:3" x14ac:dyDescent="0.25">
      <c r="A23" s="288" t="s">
        <v>730</v>
      </c>
      <c r="B23" s="216">
        <v>16</v>
      </c>
      <c r="C23" s="216">
        <v>25</v>
      </c>
    </row>
    <row r="24" spans="1:3" x14ac:dyDescent="0.25">
      <c r="A24" s="288" t="s">
        <v>731</v>
      </c>
      <c r="B24" s="216">
        <v>2136</v>
      </c>
      <c r="C24" s="216">
        <v>1901</v>
      </c>
    </row>
    <row r="25" spans="1:3" ht="30" x14ac:dyDescent="0.25">
      <c r="A25" s="295" t="s">
        <v>732</v>
      </c>
      <c r="B25" s="216">
        <v>2292</v>
      </c>
      <c r="C25" s="216">
        <v>287</v>
      </c>
    </row>
    <row r="26" spans="1:3" x14ac:dyDescent="0.25">
      <c r="A26" s="288" t="s">
        <v>895</v>
      </c>
      <c r="B26" s="216">
        <v>707</v>
      </c>
      <c r="C26" s="216">
        <v>1248</v>
      </c>
    </row>
    <row r="27" spans="1:3" x14ac:dyDescent="0.25">
      <c r="A27" s="296" t="s">
        <v>16</v>
      </c>
      <c r="B27" s="1">
        <f>SUM(B19:B26)</f>
        <v>27949</v>
      </c>
      <c r="C27" s="1">
        <f>SUM(C19:C26)</f>
        <v>26170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4"/>
      <c r="B1" s="255"/>
      <c r="C1" s="255"/>
      <c r="D1" s="255"/>
    </row>
    <row r="2" spans="1:12" ht="29.25" customHeight="1" x14ac:dyDescent="0.25">
      <c r="A2" s="1197" t="s">
        <v>4</v>
      </c>
      <c r="B2" s="1201" t="s">
        <v>894</v>
      </c>
      <c r="C2" s="1202"/>
      <c r="D2" s="1203"/>
      <c r="E2" s="1199" t="s">
        <v>6</v>
      </c>
      <c r="F2" s="1199" t="s">
        <v>14</v>
      </c>
      <c r="G2" s="1204" t="s">
        <v>1075</v>
      </c>
      <c r="H2" s="1205"/>
      <c r="I2" s="1206"/>
      <c r="J2" s="1199" t="s">
        <v>1407</v>
      </c>
    </row>
    <row r="3" spans="1:12" x14ac:dyDescent="0.25">
      <c r="A3" s="1198"/>
      <c r="B3" s="496" t="s">
        <v>16</v>
      </c>
      <c r="C3" s="497" t="s">
        <v>17</v>
      </c>
      <c r="D3" s="497" t="s">
        <v>18</v>
      </c>
      <c r="E3" s="1200"/>
      <c r="F3" s="1200"/>
      <c r="G3" s="496" t="s">
        <v>16</v>
      </c>
      <c r="H3" s="497" t="s">
        <v>17</v>
      </c>
      <c r="I3" s="498" t="s">
        <v>18</v>
      </c>
      <c r="J3" s="1200"/>
    </row>
    <row r="4" spans="1:12" x14ac:dyDescent="0.25">
      <c r="A4" s="499">
        <v>2020</v>
      </c>
      <c r="B4" s="1026">
        <v>76.819999999999993</v>
      </c>
      <c r="C4" s="1027">
        <v>74.36</v>
      </c>
      <c r="D4" s="1027">
        <v>79.34</v>
      </c>
      <c r="E4" s="1028">
        <v>378</v>
      </c>
      <c r="F4" s="1028">
        <v>148.19999999999999</v>
      </c>
      <c r="G4" s="1029">
        <v>43.4</v>
      </c>
      <c r="H4" s="1030">
        <v>42.4</v>
      </c>
      <c r="I4" s="1031">
        <v>44.3</v>
      </c>
      <c r="J4" s="1028">
        <v>5.6</v>
      </c>
    </row>
    <row r="5" spans="1:12" x14ac:dyDescent="0.25">
      <c r="A5" s="500">
        <v>2021</v>
      </c>
      <c r="B5" s="759">
        <v>75.739999999999995</v>
      </c>
      <c r="C5" s="760">
        <v>73.239999999999995</v>
      </c>
      <c r="D5" s="760">
        <v>78.03</v>
      </c>
      <c r="E5" s="1032">
        <v>376</v>
      </c>
      <c r="F5" s="1032">
        <v>148.69999999999999</v>
      </c>
      <c r="G5" s="1033">
        <v>43.5</v>
      </c>
      <c r="H5" s="1034">
        <v>42.5</v>
      </c>
      <c r="I5" s="1035">
        <v>44.5</v>
      </c>
      <c r="J5" s="1032">
        <v>5.7</v>
      </c>
    </row>
    <row r="6" spans="1:12" x14ac:dyDescent="0.25">
      <c r="A6" s="501">
        <v>2022</v>
      </c>
      <c r="B6" s="1020">
        <v>75.819999999999993</v>
      </c>
      <c r="C6" s="1021">
        <v>72.89</v>
      </c>
      <c r="D6" s="1021">
        <v>78.41</v>
      </c>
      <c r="E6" s="1022">
        <v>384</v>
      </c>
      <c r="F6" s="1022">
        <v>134.69999999999999</v>
      </c>
      <c r="G6" s="1023">
        <v>42.8</v>
      </c>
      <c r="H6" s="1024">
        <v>41.8</v>
      </c>
      <c r="I6" s="1025">
        <v>43.7</v>
      </c>
      <c r="J6" s="1022">
        <v>0</v>
      </c>
      <c r="L6" s="134" t="s">
        <v>1074</v>
      </c>
    </row>
    <row r="7" spans="1:12" x14ac:dyDescent="0.25">
      <c r="A7" s="213"/>
      <c r="B7" s="213"/>
      <c r="C7" s="213"/>
      <c r="D7" s="213"/>
      <c r="E7" s="213"/>
      <c r="F7" s="213"/>
      <c r="H7" s="213"/>
      <c r="I7" s="213"/>
      <c r="J7" s="213"/>
    </row>
    <row r="8" spans="1:12" x14ac:dyDescent="0.25">
      <c r="A8" s="213"/>
      <c r="B8" s="213"/>
      <c r="C8" s="213"/>
      <c r="D8" s="213"/>
      <c r="E8" s="213"/>
      <c r="F8" s="213"/>
      <c r="G8" s="134"/>
      <c r="H8" s="213"/>
      <c r="I8" s="213"/>
      <c r="J8" s="213"/>
    </row>
    <row r="10" spans="1:12" x14ac:dyDescent="0.25">
      <c r="A10" s="230" t="s">
        <v>2436</v>
      </c>
      <c r="B10" s="31"/>
    </row>
    <row r="11" spans="1:12" x14ac:dyDescent="0.25">
      <c r="A11" s="633">
        <f>A4</f>
        <v>2020</v>
      </c>
      <c r="B11" s="627">
        <f>IF(ISBLANK(J4),"",J4)</f>
        <v>5.6</v>
      </c>
    </row>
    <row r="12" spans="1:12" x14ac:dyDescent="0.25">
      <c r="A12" s="634">
        <f t="shared" ref="A12:A13" si="0">A5</f>
        <v>2021</v>
      </c>
      <c r="B12" s="628">
        <f t="shared" ref="B12:B13" si="1">IF(ISBLANK(J5),"",J5)</f>
        <v>5.7</v>
      </c>
    </row>
    <row r="13" spans="1:12" x14ac:dyDescent="0.25">
      <c r="A13" s="635">
        <f t="shared" si="0"/>
        <v>2022</v>
      </c>
      <c r="B13" s="629">
        <f t="shared" si="1"/>
        <v>0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5"/>
      <c r="C1" s="255"/>
      <c r="D1" s="255"/>
      <c r="E1" s="255"/>
    </row>
    <row r="2" spans="1:6" x14ac:dyDescent="0.25">
      <c r="A2" s="255"/>
      <c r="B2" s="255"/>
      <c r="C2" s="255"/>
      <c r="D2" s="255"/>
      <c r="E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6" x14ac:dyDescent="0.25">
      <c r="A4" s="771" t="s">
        <v>1009</v>
      </c>
      <c r="B4" s="361"/>
      <c r="C4" s="361"/>
      <c r="D4" s="361"/>
      <c r="E4" s="56"/>
      <c r="F4" s="255"/>
    </row>
    <row r="5" spans="1:6" x14ac:dyDescent="0.25">
      <c r="A5" s="775" t="s">
        <v>1516</v>
      </c>
      <c r="B5" s="1036">
        <v>9005</v>
      </c>
      <c r="C5" s="1036">
        <v>2022</v>
      </c>
      <c r="D5" s="770" t="s">
        <v>1364</v>
      </c>
      <c r="E5" s="59" t="s">
        <v>5</v>
      </c>
      <c r="F5" s="255"/>
    </row>
    <row r="6" spans="1:6" x14ac:dyDescent="0.25">
      <c r="A6" s="775" t="s">
        <v>1517</v>
      </c>
      <c r="B6" s="1036">
        <v>17940</v>
      </c>
      <c r="C6" s="1036">
        <v>2022</v>
      </c>
      <c r="D6" s="770" t="s">
        <v>1364</v>
      </c>
      <c r="E6" s="59" t="s">
        <v>5</v>
      </c>
      <c r="F6" s="255"/>
    </row>
    <row r="7" spans="1:6" x14ac:dyDescent="0.25">
      <c r="A7" s="772" t="s">
        <v>1010</v>
      </c>
      <c r="B7" s="58">
        <v>33.1</v>
      </c>
      <c r="C7" s="58">
        <v>2022</v>
      </c>
      <c r="D7" s="129" t="s">
        <v>1365</v>
      </c>
      <c r="E7" s="59" t="s">
        <v>5</v>
      </c>
      <c r="F7" s="255"/>
    </row>
    <row r="8" spans="1:6" x14ac:dyDescent="0.25">
      <c r="A8" s="773" t="s">
        <v>149</v>
      </c>
      <c r="B8" s="58">
        <v>68023</v>
      </c>
      <c r="C8" s="58">
        <v>2022</v>
      </c>
      <c r="D8" s="129" t="s">
        <v>1364</v>
      </c>
      <c r="E8" s="59" t="s">
        <v>5</v>
      </c>
    </row>
    <row r="9" spans="1:6" x14ac:dyDescent="0.25">
      <c r="A9" s="772" t="s">
        <v>150</v>
      </c>
      <c r="B9" s="58">
        <v>3535</v>
      </c>
      <c r="C9" s="58">
        <v>2023</v>
      </c>
      <c r="D9" s="129" t="s">
        <v>826</v>
      </c>
      <c r="E9" s="59" t="s">
        <v>5</v>
      </c>
    </row>
    <row r="10" spans="1:6" x14ac:dyDescent="0.25">
      <c r="A10" s="774" t="s">
        <v>151</v>
      </c>
      <c r="B10" s="61">
        <v>70</v>
      </c>
      <c r="C10" s="61">
        <v>2022</v>
      </c>
      <c r="D10" s="359" t="s">
        <v>1366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5"/>
      <c r="B1" s="945"/>
    </row>
    <row r="2" spans="1:16" x14ac:dyDescent="0.25">
      <c r="A2" s="255"/>
      <c r="B2" s="255"/>
    </row>
    <row r="3" spans="1:16" ht="64.5" customHeight="1" x14ac:dyDescent="0.25">
      <c r="A3" s="1197" t="s">
        <v>4</v>
      </c>
      <c r="B3" s="878" t="s">
        <v>1729</v>
      </c>
      <c r="C3" s="1209" t="s">
        <v>1730</v>
      </c>
      <c r="D3" s="1210"/>
      <c r="E3" s="1211"/>
      <c r="F3" s="1209" t="s">
        <v>2029</v>
      </c>
      <c r="G3" s="1210"/>
      <c r="H3" s="1211"/>
      <c r="I3" s="502" t="s">
        <v>149</v>
      </c>
      <c r="J3" s="1207" t="s">
        <v>150</v>
      </c>
      <c r="K3" s="1208"/>
      <c r="L3" s="1208"/>
      <c r="M3" s="1212" t="s">
        <v>151</v>
      </c>
      <c r="N3" s="1212"/>
      <c r="O3" s="1212"/>
    </row>
    <row r="4" spans="1:16" x14ac:dyDescent="0.25">
      <c r="A4" s="1198"/>
      <c r="B4" s="777" t="s">
        <v>16</v>
      </c>
      <c r="C4" s="778" t="s">
        <v>16</v>
      </c>
      <c r="D4" s="779" t="s">
        <v>127</v>
      </c>
      <c r="E4" s="776" t="s">
        <v>126</v>
      </c>
      <c r="F4" s="777" t="s">
        <v>16</v>
      </c>
      <c r="G4" s="779" t="s">
        <v>127</v>
      </c>
      <c r="H4" s="779" t="s">
        <v>126</v>
      </c>
      <c r="I4" s="777" t="s">
        <v>16</v>
      </c>
      <c r="J4" s="778" t="s">
        <v>16</v>
      </c>
      <c r="K4" s="779" t="s">
        <v>127</v>
      </c>
      <c r="L4" s="779" t="s">
        <v>126</v>
      </c>
      <c r="M4" s="780" t="s">
        <v>16</v>
      </c>
      <c r="N4" s="1003" t="s">
        <v>127</v>
      </c>
      <c r="O4" s="1003" t="s">
        <v>126</v>
      </c>
    </row>
    <row r="5" spans="1:16" x14ac:dyDescent="0.25">
      <c r="A5" s="122">
        <v>2020</v>
      </c>
      <c r="B5" s="70">
        <v>8893</v>
      </c>
      <c r="C5" s="70">
        <v>16506</v>
      </c>
      <c r="D5" s="55">
        <v>8291</v>
      </c>
      <c r="E5" s="110">
        <v>8215</v>
      </c>
      <c r="F5" s="55">
        <v>31</v>
      </c>
      <c r="G5" s="55">
        <v>31.9</v>
      </c>
      <c r="H5" s="110">
        <v>30.1</v>
      </c>
      <c r="I5" s="55">
        <v>53609</v>
      </c>
      <c r="J5" s="70"/>
      <c r="K5" s="55"/>
      <c r="L5" s="55"/>
      <c r="M5" s="71">
        <v>92</v>
      </c>
      <c r="N5" s="71">
        <v>81</v>
      </c>
      <c r="O5" s="71">
        <v>102</v>
      </c>
    </row>
    <row r="6" spans="1:16" x14ac:dyDescent="0.25">
      <c r="A6" s="217">
        <v>2021</v>
      </c>
      <c r="B6" s="214">
        <v>8927</v>
      </c>
      <c r="C6" s="214">
        <v>17333</v>
      </c>
      <c r="D6" s="58">
        <v>8655</v>
      </c>
      <c r="E6" s="162">
        <v>8678</v>
      </c>
      <c r="F6" s="58">
        <v>32.700000000000003</v>
      </c>
      <c r="G6" s="58">
        <v>33.5</v>
      </c>
      <c r="H6" s="162">
        <v>32</v>
      </c>
      <c r="I6" s="58">
        <v>59685</v>
      </c>
      <c r="J6" s="214">
        <v>4414</v>
      </c>
      <c r="K6" s="58">
        <v>1856</v>
      </c>
      <c r="L6" s="58">
        <v>2558</v>
      </c>
      <c r="M6" s="216">
        <v>84</v>
      </c>
      <c r="N6" s="216">
        <v>72</v>
      </c>
      <c r="O6" s="216">
        <v>94</v>
      </c>
    </row>
    <row r="7" spans="1:16" x14ac:dyDescent="0.25">
      <c r="A7" s="231">
        <v>2022</v>
      </c>
      <c r="B7" s="169">
        <v>9005</v>
      </c>
      <c r="C7" s="169">
        <v>17940</v>
      </c>
      <c r="D7" s="94">
        <v>8884</v>
      </c>
      <c r="E7" s="171">
        <v>9056</v>
      </c>
      <c r="F7" s="94">
        <v>33.1</v>
      </c>
      <c r="G7" s="58">
        <v>33.9</v>
      </c>
      <c r="H7" s="162">
        <v>32.4</v>
      </c>
      <c r="I7" s="94">
        <v>68023</v>
      </c>
      <c r="J7" s="169">
        <v>3796</v>
      </c>
      <c r="K7" s="94">
        <v>1557</v>
      </c>
      <c r="L7" s="94">
        <v>2239</v>
      </c>
      <c r="M7" s="216">
        <v>70</v>
      </c>
      <c r="N7" s="216">
        <v>60</v>
      </c>
      <c r="O7" s="216">
        <v>80</v>
      </c>
    </row>
    <row r="8" spans="1:16" x14ac:dyDescent="0.25">
      <c r="A8" s="963">
        <v>2023</v>
      </c>
      <c r="B8" s="1080"/>
      <c r="C8" s="1081"/>
      <c r="D8" s="1082"/>
      <c r="E8" s="1083"/>
      <c r="F8" s="1081"/>
      <c r="G8" s="61"/>
      <c r="H8" s="111"/>
      <c r="I8" s="1083"/>
      <c r="J8" s="1081">
        <v>3535</v>
      </c>
      <c r="K8" s="1082">
        <v>1446</v>
      </c>
      <c r="L8" s="1082">
        <v>2089</v>
      </c>
      <c r="M8" s="1080"/>
      <c r="N8" s="1084"/>
      <c r="O8" s="73"/>
      <c r="P8" s="206"/>
    </row>
    <row r="9" spans="1:16" x14ac:dyDescent="0.25">
      <c r="L9" s="213"/>
      <c r="M9" s="199"/>
      <c r="N9" s="199"/>
    </row>
    <row r="10" spans="1:16" x14ac:dyDescent="0.25">
      <c r="L10" s="213"/>
      <c r="M10" s="199"/>
      <c r="N10" s="199"/>
    </row>
    <row r="11" spans="1:16" x14ac:dyDescent="0.25">
      <c r="L11" s="213"/>
      <c r="M11" s="199"/>
      <c r="N11" s="199"/>
    </row>
    <row r="12" spans="1:16" x14ac:dyDescent="0.25">
      <c r="A12" s="507" t="s">
        <v>2342</v>
      </c>
      <c r="F12" s="507" t="s">
        <v>2439</v>
      </c>
      <c r="I12" s="507"/>
      <c r="K12" s="507" t="s">
        <v>2795</v>
      </c>
      <c r="O12" s="507" t="s">
        <v>502</v>
      </c>
    </row>
    <row r="13" spans="1:16" x14ac:dyDescent="0.25">
      <c r="A13" s="516">
        <f>A5</f>
        <v>2020</v>
      </c>
      <c r="B13" s="312">
        <f>IF(ISBLANK(I5),"",I5)</f>
        <v>53609</v>
      </c>
      <c r="F13" s="480"/>
      <c r="G13" s="504" t="s">
        <v>541</v>
      </c>
      <c r="H13" s="504" t="s">
        <v>542</v>
      </c>
      <c r="K13" s="480"/>
      <c r="L13" s="504" t="s">
        <v>541</v>
      </c>
      <c r="M13" s="504" t="s">
        <v>542</v>
      </c>
      <c r="P13" s="206"/>
    </row>
    <row r="14" spans="1:16" x14ac:dyDescent="0.25">
      <c r="A14" s="488">
        <f>A6</f>
        <v>2021</v>
      </c>
      <c r="B14" s="481">
        <f t="shared" ref="B14:B15" si="0">IF(ISBLANK(I6),"",I6)</f>
        <v>59685</v>
      </c>
      <c r="F14" s="516">
        <f>A5</f>
        <v>2020</v>
      </c>
      <c r="G14" s="312">
        <f>IF(ISBLANK(E5),"",E5)</f>
        <v>8215</v>
      </c>
      <c r="H14" s="312">
        <f>IF(ISBLANK(D5),"",D5)</f>
        <v>8291</v>
      </c>
      <c r="K14" s="516">
        <f>A6</f>
        <v>2021</v>
      </c>
      <c r="L14" s="312">
        <f>IF(ISBLANK(L6),"",L6)</f>
        <v>2558</v>
      </c>
      <c r="M14" s="312">
        <f>IF(ISBLANK(K6),"",K6)</f>
        <v>1856</v>
      </c>
    </row>
    <row r="15" spans="1:16" x14ac:dyDescent="0.25">
      <c r="A15" s="483">
        <f>A7</f>
        <v>2022</v>
      </c>
      <c r="B15" s="313">
        <f t="shared" si="0"/>
        <v>68023</v>
      </c>
      <c r="F15" s="488">
        <f t="shared" ref="F15:F16" si="1">A6</f>
        <v>2021</v>
      </c>
      <c r="G15" s="481">
        <f t="shared" ref="G15:G16" si="2">IF(ISBLANK(E6),"",E6)</f>
        <v>8678</v>
      </c>
      <c r="H15" s="481">
        <f t="shared" ref="H15:H16" si="3">IF(ISBLANK(D6),"",D6)</f>
        <v>8655</v>
      </c>
      <c r="K15" s="488">
        <f>A7</f>
        <v>2022</v>
      </c>
      <c r="L15" s="481">
        <f t="shared" ref="L15:L16" si="4">IF(ISBLANK(L7),"",L7)</f>
        <v>2239</v>
      </c>
      <c r="M15" s="481">
        <f t="shared" ref="M15:M16" si="5">IF(ISBLANK(K7),"",K7)</f>
        <v>1557</v>
      </c>
    </row>
    <row r="16" spans="1:16" x14ac:dyDescent="0.25">
      <c r="A16" s="166"/>
      <c r="B16" s="572"/>
      <c r="F16" s="483">
        <f t="shared" si="1"/>
        <v>2022</v>
      </c>
      <c r="G16" s="313">
        <f t="shared" si="2"/>
        <v>9056</v>
      </c>
      <c r="H16" s="313">
        <f t="shared" si="3"/>
        <v>8884</v>
      </c>
      <c r="K16" s="483">
        <f>A8</f>
        <v>2023</v>
      </c>
      <c r="L16" s="313">
        <f t="shared" si="4"/>
        <v>2089</v>
      </c>
      <c r="M16" s="313">
        <f t="shared" si="5"/>
        <v>1446</v>
      </c>
    </row>
    <row r="17" spans="1:15" x14ac:dyDescent="0.25">
      <c r="A17" s="213"/>
      <c r="B17" s="199"/>
    </row>
    <row r="19" spans="1:15" x14ac:dyDescent="0.25">
      <c r="A19" s="507" t="s">
        <v>2437</v>
      </c>
      <c r="F19" s="507" t="s">
        <v>2440</v>
      </c>
      <c r="I19" s="161"/>
      <c r="K19" s="507" t="s">
        <v>2796</v>
      </c>
      <c r="O19" s="161" t="s">
        <v>501</v>
      </c>
    </row>
    <row r="20" spans="1:15" x14ac:dyDescent="0.25">
      <c r="A20" s="516">
        <f>A5</f>
        <v>2020</v>
      </c>
      <c r="B20" s="312">
        <f>IF(ISBLANK(B5),"",B5)</f>
        <v>8893</v>
      </c>
      <c r="C20" s="946"/>
      <c r="D20" s="879"/>
      <c r="F20" s="480"/>
      <c r="G20" s="504" t="s">
        <v>499</v>
      </c>
      <c r="H20" s="504" t="s">
        <v>500</v>
      </c>
      <c r="K20" s="480"/>
      <c r="L20" s="504" t="s">
        <v>499</v>
      </c>
      <c r="M20" s="504" t="s">
        <v>500</v>
      </c>
    </row>
    <row r="21" spans="1:15" x14ac:dyDescent="0.25">
      <c r="A21" s="488">
        <f t="shared" ref="A21:A22" si="6">A6</f>
        <v>2021</v>
      </c>
      <c r="B21" s="481">
        <f t="shared" ref="B21:B22" si="7">IF(ISBLANK(B6),"",B6)</f>
        <v>8927</v>
      </c>
      <c r="C21" s="375"/>
      <c r="D21" s="199"/>
      <c r="F21" s="516">
        <f>A5</f>
        <v>2020</v>
      </c>
      <c r="G21" s="312">
        <f>IF(ISBLANK(E5),"",E5)</f>
        <v>8215</v>
      </c>
      <c r="H21" s="312">
        <f>IF(ISBLANK(D5),"",D5)</f>
        <v>8291</v>
      </c>
      <c r="K21" s="516">
        <f>A6</f>
        <v>2021</v>
      </c>
      <c r="L21" s="312">
        <f>IF(ISBLANK(L6),"",L6)</f>
        <v>2558</v>
      </c>
      <c r="M21" s="312">
        <f>IF(ISBLANK(K6),"",K6)</f>
        <v>1856</v>
      </c>
    </row>
    <row r="22" spans="1:15" x14ac:dyDescent="0.25">
      <c r="A22" s="483">
        <f t="shared" si="6"/>
        <v>2022</v>
      </c>
      <c r="B22" s="313">
        <f t="shared" si="7"/>
        <v>9005</v>
      </c>
      <c r="C22" s="375"/>
      <c r="D22" s="199"/>
      <c r="F22" s="488">
        <f t="shared" ref="F22:F23" si="8">A6</f>
        <v>2021</v>
      </c>
      <c r="G22" s="481">
        <f t="shared" ref="G22:G23" si="9">IF(ISBLANK(E6),"",E6)</f>
        <v>8678</v>
      </c>
      <c r="H22" s="481">
        <f t="shared" ref="H22:H23" si="10">IF(ISBLANK(D6),"",D6)</f>
        <v>8655</v>
      </c>
      <c r="K22" s="488">
        <f>A7</f>
        <v>2022</v>
      </c>
      <c r="L22" s="481">
        <f>IF(ISBLANK(L7),"",L7)</f>
        <v>2239</v>
      </c>
      <c r="M22" s="481">
        <f>IF(ISBLANK(K7),"",K7)</f>
        <v>1557</v>
      </c>
    </row>
    <row r="23" spans="1:15" x14ac:dyDescent="0.25">
      <c r="B23" s="28"/>
      <c r="C23" s="199"/>
      <c r="D23" s="199"/>
      <c r="F23" s="483">
        <f t="shared" si="8"/>
        <v>2022</v>
      </c>
      <c r="G23" s="313">
        <f t="shared" si="9"/>
        <v>9056</v>
      </c>
      <c r="H23" s="313">
        <f t="shared" si="10"/>
        <v>8884</v>
      </c>
      <c r="K23" s="483">
        <f>A8</f>
        <v>2023</v>
      </c>
      <c r="L23" s="313">
        <f>IF(ISBLANK(L8),"",L8)</f>
        <v>2089</v>
      </c>
      <c r="M23" s="313">
        <f>IF(ISBLANK(K8),"",K8)</f>
        <v>1446</v>
      </c>
    </row>
    <row r="24" spans="1:15" x14ac:dyDescent="0.25">
      <c r="A24" s="213"/>
      <c r="B24" s="199"/>
    </row>
    <row r="25" spans="1:15" x14ac:dyDescent="0.25">
      <c r="A25" s="507" t="s">
        <v>2438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6">
        <f>A5</f>
        <v>2020</v>
      </c>
      <c r="B26" s="312">
        <f>IF(ISBLANK(B5),"",B5)</f>
        <v>8893</v>
      </c>
      <c r="C26" s="879"/>
      <c r="D26" s="879"/>
      <c r="F26" s="507" t="s">
        <v>2441</v>
      </c>
      <c r="I26" s="507"/>
      <c r="K26" s="507" t="s">
        <v>2443</v>
      </c>
      <c r="O26" s="507"/>
    </row>
    <row r="27" spans="1:15" x14ac:dyDescent="0.25">
      <c r="A27" s="488">
        <f t="shared" ref="A27:A28" si="11">A6</f>
        <v>2021</v>
      </c>
      <c r="B27" s="481">
        <f t="shared" ref="B27:B28" si="12">IF(ISBLANK(B6),"",B6)</f>
        <v>8927</v>
      </c>
      <c r="C27" s="375"/>
      <c r="D27" s="199"/>
      <c r="F27" s="480"/>
      <c r="G27" s="504" t="s">
        <v>541</v>
      </c>
      <c r="H27" s="504" t="s">
        <v>542</v>
      </c>
      <c r="K27" s="480"/>
      <c r="L27" s="504" t="s">
        <v>541</v>
      </c>
      <c r="M27" s="504" t="s">
        <v>542</v>
      </c>
      <c r="N27" s="213"/>
    </row>
    <row r="28" spans="1:15" x14ac:dyDescent="0.25">
      <c r="A28" s="483">
        <f t="shared" si="11"/>
        <v>2022</v>
      </c>
      <c r="B28" s="313">
        <f t="shared" si="12"/>
        <v>9005</v>
      </c>
      <c r="C28" s="375"/>
      <c r="D28" s="199"/>
      <c r="F28" s="516">
        <f>A5</f>
        <v>2020</v>
      </c>
      <c r="G28" s="312">
        <f>IF(ISBLANK(H5),"",H5)</f>
        <v>30.1</v>
      </c>
      <c r="H28" s="312">
        <f>IF(ISBLANK(G5),"",G5)</f>
        <v>31.9</v>
      </c>
      <c r="K28" s="516">
        <f>A5</f>
        <v>2020</v>
      </c>
      <c r="L28" s="312">
        <f>IF(ISBLANK(O5),"",O5)</f>
        <v>102</v>
      </c>
      <c r="M28" s="312">
        <f>IF(ISBLANK(N5),"",N5)</f>
        <v>81</v>
      </c>
    </row>
    <row r="29" spans="1:15" x14ac:dyDescent="0.25">
      <c r="B29" s="28"/>
      <c r="C29" s="199"/>
      <c r="D29" s="199"/>
      <c r="F29" s="488">
        <f t="shared" ref="F29:F30" si="13">A6</f>
        <v>2021</v>
      </c>
      <c r="G29" s="481">
        <f t="shared" ref="G29:G30" si="14">IF(ISBLANK(H6),"",H6)</f>
        <v>32</v>
      </c>
      <c r="H29" s="481">
        <f t="shared" ref="H29:H30" si="15">IF(ISBLANK(G6),"",G6)</f>
        <v>33.5</v>
      </c>
      <c r="K29" s="488">
        <f t="shared" ref="K29:K30" si="16">A6</f>
        <v>2021</v>
      </c>
      <c r="L29" s="481">
        <f t="shared" ref="L29:L30" si="17">IF(ISBLANK(O6),"",O6)</f>
        <v>94</v>
      </c>
      <c r="M29" s="481">
        <f t="shared" ref="M29:M30" si="18">IF(ISBLANK(N6),"",N6)</f>
        <v>72</v>
      </c>
    </row>
    <row r="30" spans="1:15" x14ac:dyDescent="0.25">
      <c r="F30" s="483">
        <f t="shared" si="13"/>
        <v>2022</v>
      </c>
      <c r="G30" s="313">
        <f t="shared" si="14"/>
        <v>32.4</v>
      </c>
      <c r="H30" s="313">
        <f t="shared" si="15"/>
        <v>33.9</v>
      </c>
      <c r="K30" s="483">
        <f t="shared" si="16"/>
        <v>2022</v>
      </c>
      <c r="L30" s="313">
        <f t="shared" si="17"/>
        <v>80</v>
      </c>
      <c r="M30" s="313">
        <f t="shared" si="18"/>
        <v>60</v>
      </c>
    </row>
    <row r="33" spans="6:15" x14ac:dyDescent="0.25">
      <c r="F33" s="507" t="s">
        <v>2442</v>
      </c>
      <c r="I33" s="161"/>
      <c r="K33" s="507" t="s">
        <v>2444</v>
      </c>
      <c r="O33" s="161"/>
    </row>
    <row r="34" spans="6:15" x14ac:dyDescent="0.25">
      <c r="F34" s="480"/>
      <c r="G34" s="504" t="s">
        <v>499</v>
      </c>
      <c r="H34" s="504" t="s">
        <v>500</v>
      </c>
      <c r="K34" s="480"/>
      <c r="L34" s="504" t="s">
        <v>499</v>
      </c>
      <c r="M34" s="504" t="s">
        <v>500</v>
      </c>
    </row>
    <row r="35" spans="6:15" x14ac:dyDescent="0.25">
      <c r="F35" s="516">
        <f>A5</f>
        <v>2020</v>
      </c>
      <c r="G35" s="312">
        <f>IF(ISBLANK(H5),"",H5)</f>
        <v>30.1</v>
      </c>
      <c r="H35" s="312">
        <f>IF(ISBLANK(G5),"",G5)</f>
        <v>31.9</v>
      </c>
      <c r="K35" s="516">
        <f>A5</f>
        <v>2020</v>
      </c>
      <c r="L35" s="312">
        <f>IF(ISBLANK(O5),"",O5)</f>
        <v>102</v>
      </c>
      <c r="M35" s="312">
        <f>IF(ISBLANK(N5),"",N5)</f>
        <v>81</v>
      </c>
    </row>
    <row r="36" spans="6:15" x14ac:dyDescent="0.25">
      <c r="F36" s="488">
        <f t="shared" ref="F36:F37" si="19">A6</f>
        <v>2021</v>
      </c>
      <c r="G36" s="481">
        <f t="shared" ref="G36:G37" si="20">IF(ISBLANK(H6),"",H6)</f>
        <v>32</v>
      </c>
      <c r="H36" s="481">
        <f t="shared" ref="H36:H37" si="21">IF(ISBLANK(G6),"",G6)</f>
        <v>33.5</v>
      </c>
      <c r="K36" s="488">
        <f t="shared" ref="K36:K37" si="22">A6</f>
        <v>2021</v>
      </c>
      <c r="L36" s="481">
        <f t="shared" ref="L36:L37" si="23">IF(ISBLANK(O6),"",O6)</f>
        <v>94</v>
      </c>
      <c r="M36" s="481">
        <f t="shared" ref="M36:M37" si="24">IF(ISBLANK(N6),"",N6)</f>
        <v>72</v>
      </c>
    </row>
    <row r="37" spans="6:15" x14ac:dyDescent="0.25">
      <c r="F37" s="483">
        <f t="shared" si="19"/>
        <v>2022</v>
      </c>
      <c r="G37" s="313">
        <f t="shared" si="20"/>
        <v>32.4</v>
      </c>
      <c r="H37" s="313">
        <f t="shared" si="21"/>
        <v>33.9</v>
      </c>
      <c r="K37" s="483">
        <f t="shared" si="22"/>
        <v>2022</v>
      </c>
      <c r="L37" s="313">
        <f t="shared" si="23"/>
        <v>80</v>
      </c>
      <c r="M37" s="313">
        <f t="shared" si="24"/>
        <v>60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4" width="11" style="29" customWidth="1"/>
    <col min="15" max="15" width="12" style="29" customWidth="1"/>
    <col min="16" max="16" width="14" style="29" bestFit="1" customWidth="1"/>
    <col min="17" max="16384" width="9.140625" style="29"/>
  </cols>
  <sheetData>
    <row r="1" spans="1:19" x14ac:dyDescent="0.25">
      <c r="A1" s="255"/>
      <c r="B1" s="255"/>
      <c r="C1" s="255"/>
    </row>
    <row r="2" spans="1:19" x14ac:dyDescent="0.25">
      <c r="A2" s="255"/>
      <c r="B2" s="255"/>
      <c r="C2" s="255"/>
    </row>
    <row r="3" spans="1:19" x14ac:dyDescent="0.25">
      <c r="A3" s="230" t="s">
        <v>1276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9" x14ac:dyDescent="0.25">
      <c r="A4" s="1197" t="s">
        <v>4</v>
      </c>
      <c r="B4" s="1213" t="s">
        <v>155</v>
      </c>
      <c r="C4" s="1214"/>
      <c r="D4" s="1215"/>
      <c r="E4" s="1214" t="s">
        <v>156</v>
      </c>
      <c r="F4" s="1214"/>
      <c r="G4" s="1214"/>
      <c r="H4" s="1213" t="s">
        <v>157</v>
      </c>
      <c r="I4" s="1214"/>
      <c r="J4" s="1215"/>
      <c r="M4" s="52" t="s">
        <v>2797</v>
      </c>
    </row>
    <row r="5" spans="1:19" x14ac:dyDescent="0.25">
      <c r="A5" s="1198"/>
      <c r="B5" s="517" t="s">
        <v>16</v>
      </c>
      <c r="C5" s="48" t="s">
        <v>17</v>
      </c>
      <c r="D5" s="518" t="s">
        <v>18</v>
      </c>
      <c r="E5" s="48" t="s">
        <v>16</v>
      </c>
      <c r="F5" s="48" t="s">
        <v>17</v>
      </c>
      <c r="G5" s="48" t="s">
        <v>18</v>
      </c>
      <c r="H5" s="517" t="s">
        <v>16</v>
      </c>
      <c r="I5" s="48" t="s">
        <v>17</v>
      </c>
      <c r="J5" s="518" t="s">
        <v>18</v>
      </c>
      <c r="M5" s="80"/>
      <c r="N5" s="936" t="s">
        <v>1540</v>
      </c>
      <c r="O5" s="936" t="s">
        <v>1541</v>
      </c>
      <c r="P5" s="80" t="s">
        <v>1542</v>
      </c>
    </row>
    <row r="6" spans="1:19" x14ac:dyDescent="0.25">
      <c r="A6" s="219">
        <v>2021</v>
      </c>
      <c r="B6" s="294">
        <v>19.600000000000001</v>
      </c>
      <c r="C6" s="35">
        <v>21.6</v>
      </c>
      <c r="D6" s="63">
        <v>18.100000000000001</v>
      </c>
      <c r="E6" s="35">
        <v>54.1</v>
      </c>
      <c r="F6" s="35">
        <v>49.5</v>
      </c>
      <c r="G6" s="35">
        <v>57.5</v>
      </c>
      <c r="H6" s="294">
        <v>26.3</v>
      </c>
      <c r="I6" s="35">
        <v>28.9</v>
      </c>
      <c r="J6" s="63">
        <v>24.3</v>
      </c>
      <c r="M6" s="127" t="s">
        <v>16</v>
      </c>
      <c r="N6" s="937">
        <f>IF(ISBLANK(B8),"",B8)</f>
        <v>18</v>
      </c>
      <c r="O6" s="937">
        <f>IF(ISBLANK(E8),"",E8)</f>
        <v>54.2</v>
      </c>
      <c r="P6" s="128">
        <f>IF(ISBLANK(H8),"",H8)</f>
        <v>27.8</v>
      </c>
    </row>
    <row r="7" spans="1:19" x14ac:dyDescent="0.25">
      <c r="A7" s="288">
        <v>2022</v>
      </c>
      <c r="B7" s="169">
        <v>19.399999999999999</v>
      </c>
      <c r="C7" s="94">
        <v>21.4</v>
      </c>
      <c r="D7" s="171">
        <v>18.100000000000001</v>
      </c>
      <c r="E7" s="94">
        <v>52.6</v>
      </c>
      <c r="F7" s="94">
        <v>48.7</v>
      </c>
      <c r="G7" s="94">
        <v>55.3</v>
      </c>
      <c r="H7" s="169">
        <v>28</v>
      </c>
      <c r="I7" s="94">
        <v>29.9</v>
      </c>
      <c r="J7" s="171">
        <v>26.6</v>
      </c>
    </row>
    <row r="8" spans="1:19" x14ac:dyDescent="0.25">
      <c r="A8" s="220">
        <v>2023</v>
      </c>
      <c r="B8" s="169">
        <v>18</v>
      </c>
      <c r="C8" s="94">
        <v>20.3</v>
      </c>
      <c r="D8" s="171">
        <v>16.5</v>
      </c>
      <c r="E8" s="94">
        <v>54.2</v>
      </c>
      <c r="F8" s="94">
        <v>51.5</v>
      </c>
      <c r="G8" s="94">
        <v>56</v>
      </c>
      <c r="H8" s="169">
        <v>27.8</v>
      </c>
      <c r="I8" s="94">
        <v>28.1</v>
      </c>
      <c r="J8" s="171">
        <v>27.5</v>
      </c>
    </row>
    <row r="9" spans="1:19" x14ac:dyDescent="0.25">
      <c r="A9" s="166"/>
      <c r="B9" s="166"/>
      <c r="C9" s="166"/>
      <c r="D9" s="166"/>
      <c r="E9" s="166"/>
      <c r="F9" s="166"/>
      <c r="G9" s="166"/>
      <c r="H9" s="166"/>
      <c r="I9" s="166"/>
      <c r="J9" s="166"/>
    </row>
    <row r="10" spans="1:19" x14ac:dyDescent="0.25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M10" s="52" t="s">
        <v>2798</v>
      </c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M11" s="80"/>
      <c r="N11" s="936" t="s">
        <v>1540</v>
      </c>
      <c r="O11" s="936" t="s">
        <v>1541</v>
      </c>
      <c r="P11" s="173" t="s">
        <v>1542</v>
      </c>
    </row>
    <row r="12" spans="1:19" x14ac:dyDescent="0.25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M12" s="100" t="s">
        <v>126</v>
      </c>
      <c r="N12" s="938">
        <f>IF(ISBLANK(D8),"",D8)</f>
        <v>16.5</v>
      </c>
      <c r="O12" s="938">
        <f>IF(ISBLANK(G8),"",G8)</f>
        <v>56</v>
      </c>
      <c r="P12" s="940">
        <f>IF(ISBLANK(J8),"",J8)</f>
        <v>27.5</v>
      </c>
      <c r="Q12" s="28"/>
      <c r="R12" s="28"/>
      <c r="S12" s="28"/>
    </row>
    <row r="13" spans="1:19" x14ac:dyDescent="0.25">
      <c r="M13" s="83" t="s">
        <v>127</v>
      </c>
      <c r="N13" s="939">
        <f>IF(ISBLANK(C8),"",C8)</f>
        <v>20.3</v>
      </c>
      <c r="O13" s="939">
        <f>IF(ISBLANK(F8),"",F8)</f>
        <v>51.5</v>
      </c>
      <c r="P13" s="941">
        <f>IF(ISBLANK(I8),"",I8)</f>
        <v>28.1</v>
      </c>
      <c r="Q13" s="28"/>
      <c r="R13" s="28"/>
      <c r="S13" s="28"/>
    </row>
    <row r="17" spans="13:19" x14ac:dyDescent="0.25">
      <c r="M17" s="206" t="s">
        <v>505</v>
      </c>
    </row>
    <row r="18" spans="13:19" x14ac:dyDescent="0.25">
      <c r="M18" s="52" t="s">
        <v>2799</v>
      </c>
    </row>
    <row r="19" spans="13:19" x14ac:dyDescent="0.25">
      <c r="M19" s="80"/>
      <c r="N19" s="936" t="s">
        <v>1543</v>
      </c>
      <c r="O19" s="936" t="s">
        <v>1544</v>
      </c>
      <c r="P19" s="173" t="s">
        <v>1545</v>
      </c>
    </row>
    <row r="20" spans="13:19" x14ac:dyDescent="0.25">
      <c r="M20" s="127" t="s">
        <v>506</v>
      </c>
      <c r="N20" s="937">
        <f>IF(ISBLANK(B8),"",B8)</f>
        <v>18</v>
      </c>
      <c r="O20" s="937">
        <f>IF(ISBLANK(E8),"",E8)</f>
        <v>54.2</v>
      </c>
      <c r="P20" s="942">
        <f>IF(ISBLANK(H8),"",H8)</f>
        <v>27.8</v>
      </c>
    </row>
    <row r="22" spans="13:19" x14ac:dyDescent="0.25">
      <c r="M22" s="52" t="s">
        <v>2800</v>
      </c>
    </row>
    <row r="23" spans="13:19" x14ac:dyDescent="0.25">
      <c r="M23" s="80"/>
      <c r="N23" s="943" t="s">
        <v>1543</v>
      </c>
      <c r="O23" s="943" t="s">
        <v>1544</v>
      </c>
      <c r="P23" s="944" t="s">
        <v>1545</v>
      </c>
    </row>
    <row r="24" spans="13:19" x14ac:dyDescent="0.25">
      <c r="M24" s="100" t="s">
        <v>496</v>
      </c>
      <c r="N24" s="938">
        <f>IF(ISBLANK(D8),"",D8)</f>
        <v>16.5</v>
      </c>
      <c r="O24" s="938">
        <f>IF(ISBLANK(G8),"",G8)</f>
        <v>56</v>
      </c>
      <c r="P24" s="940">
        <f>IF(ISBLANK(J8),"",J8)</f>
        <v>27.5</v>
      </c>
      <c r="Q24" s="28"/>
      <c r="R24" s="28"/>
      <c r="S24" s="28"/>
    </row>
    <row r="25" spans="13:19" x14ac:dyDescent="0.25">
      <c r="M25" s="83" t="s">
        <v>497</v>
      </c>
      <c r="N25" s="939">
        <f>IF(ISBLANK(C8),"",C8)</f>
        <v>20.3</v>
      </c>
      <c r="O25" s="939">
        <f>IF(ISBLANK(F8),"",F8)</f>
        <v>51.5</v>
      </c>
      <c r="P25" s="941">
        <f>IF(ISBLANK(I8),"",I8)</f>
        <v>28.1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27" t="s">
        <v>159</v>
      </c>
      <c r="B4" s="618">
        <v>149259</v>
      </c>
      <c r="C4" s="618">
        <v>2022</v>
      </c>
      <c r="D4" s="933" t="s">
        <v>1367</v>
      </c>
      <c r="E4" s="899" t="s">
        <v>5</v>
      </c>
    </row>
    <row r="5" spans="1:5" x14ac:dyDescent="0.25">
      <c r="A5" s="66" t="s">
        <v>160</v>
      </c>
      <c r="B5" s="692">
        <v>2133</v>
      </c>
      <c r="C5" s="692">
        <v>2022</v>
      </c>
      <c r="D5" s="914" t="s">
        <v>1367</v>
      </c>
      <c r="E5" s="902" t="s">
        <v>5</v>
      </c>
    </row>
    <row r="6" spans="1:5" x14ac:dyDescent="0.25">
      <c r="A6" s="66" t="s">
        <v>161</v>
      </c>
      <c r="B6" s="692">
        <v>150028</v>
      </c>
      <c r="C6" s="692">
        <v>2022</v>
      </c>
      <c r="D6" s="914" t="s">
        <v>1367</v>
      </c>
      <c r="E6" s="902" t="s">
        <v>5</v>
      </c>
    </row>
    <row r="7" spans="1:5" x14ac:dyDescent="0.25">
      <c r="A7" s="66" t="s">
        <v>162</v>
      </c>
      <c r="B7" s="692">
        <v>2144</v>
      </c>
      <c r="C7" s="692">
        <v>2022</v>
      </c>
      <c r="D7" s="914" t="s">
        <v>1367</v>
      </c>
      <c r="E7" s="902" t="s">
        <v>5</v>
      </c>
    </row>
    <row r="8" spans="1:5" x14ac:dyDescent="0.25">
      <c r="A8" s="66" t="s">
        <v>163</v>
      </c>
      <c r="B8" s="692">
        <v>994205</v>
      </c>
      <c r="C8" s="692">
        <v>2022</v>
      </c>
      <c r="D8" s="914" t="s">
        <v>1368</v>
      </c>
      <c r="E8" s="902" t="s">
        <v>5</v>
      </c>
    </row>
    <row r="9" spans="1:5" x14ac:dyDescent="0.25">
      <c r="A9" s="66" t="s">
        <v>164</v>
      </c>
      <c r="B9" s="692">
        <v>18350</v>
      </c>
      <c r="C9" s="692">
        <v>2022</v>
      </c>
      <c r="D9" s="914" t="s">
        <v>1368</v>
      </c>
      <c r="E9" s="902" t="s">
        <v>5</v>
      </c>
    </row>
    <row r="10" spans="1:5" x14ac:dyDescent="0.25">
      <c r="A10" s="66" t="s">
        <v>165</v>
      </c>
      <c r="B10" s="692">
        <v>597</v>
      </c>
      <c r="C10" s="692">
        <v>2022</v>
      </c>
      <c r="D10" s="914" t="s">
        <v>1369</v>
      </c>
      <c r="E10" s="902" t="s">
        <v>5</v>
      </c>
    </row>
    <row r="11" spans="1:5" x14ac:dyDescent="0.25">
      <c r="A11" s="66" t="s">
        <v>571</v>
      </c>
      <c r="B11" s="692">
        <v>29</v>
      </c>
      <c r="C11" s="692">
        <v>2022</v>
      </c>
      <c r="D11" s="914" t="s">
        <v>1369</v>
      </c>
      <c r="E11" s="902" t="s">
        <v>5</v>
      </c>
    </row>
    <row r="12" spans="1:5" x14ac:dyDescent="0.25">
      <c r="A12" s="66" t="s">
        <v>572</v>
      </c>
      <c r="B12" s="692">
        <v>52</v>
      </c>
      <c r="C12" s="692">
        <v>2022</v>
      </c>
      <c r="D12" s="914" t="s">
        <v>1369</v>
      </c>
      <c r="E12" s="902" t="s">
        <v>5</v>
      </c>
    </row>
    <row r="13" spans="1:5" x14ac:dyDescent="0.25">
      <c r="A13" s="66" t="s">
        <v>166</v>
      </c>
      <c r="B13" s="692">
        <v>2073</v>
      </c>
      <c r="C13" s="692">
        <v>2022</v>
      </c>
      <c r="D13" s="914" t="s">
        <v>1369</v>
      </c>
      <c r="E13" s="902" t="s">
        <v>5</v>
      </c>
    </row>
    <row r="14" spans="1:5" x14ac:dyDescent="0.25">
      <c r="A14" s="728" t="s">
        <v>573</v>
      </c>
      <c r="B14" s="1037">
        <v>195</v>
      </c>
      <c r="C14" s="1037">
        <v>2022</v>
      </c>
      <c r="D14" s="934" t="s">
        <v>1369</v>
      </c>
      <c r="E14" s="902" t="s">
        <v>5</v>
      </c>
    </row>
    <row r="15" spans="1:5" x14ac:dyDescent="0.25">
      <c r="A15" s="66" t="s">
        <v>574</v>
      </c>
      <c r="B15" s="1037">
        <v>325</v>
      </c>
      <c r="C15" s="1037">
        <v>2022</v>
      </c>
      <c r="D15" s="934" t="s">
        <v>1369</v>
      </c>
      <c r="E15" s="902" t="s">
        <v>5</v>
      </c>
    </row>
    <row r="16" spans="1:5" x14ac:dyDescent="0.25">
      <c r="A16" s="729" t="s">
        <v>167</v>
      </c>
      <c r="B16" s="693">
        <v>93352</v>
      </c>
      <c r="C16" s="693">
        <v>2022</v>
      </c>
      <c r="D16" s="935" t="s">
        <v>1370</v>
      </c>
      <c r="E16" s="901" t="s">
        <v>5</v>
      </c>
    </row>
    <row r="19" spans="1:11" x14ac:dyDescent="0.25">
      <c r="A19" s="587"/>
      <c r="B19" s="587"/>
      <c r="C19" s="587"/>
      <c r="D19" s="587">
        <v>2020</v>
      </c>
      <c r="E19" s="334">
        <v>2021</v>
      </c>
      <c r="F19" s="334">
        <v>2022</v>
      </c>
      <c r="H19" s="255"/>
    </row>
    <row r="20" spans="1:11" x14ac:dyDescent="0.25">
      <c r="A20" s="733" t="s">
        <v>185</v>
      </c>
      <c r="B20" s="730"/>
      <c r="C20" s="731"/>
      <c r="D20" s="602">
        <v>0</v>
      </c>
      <c r="E20" s="602">
        <v>0</v>
      </c>
      <c r="F20" s="602">
        <v>0</v>
      </c>
      <c r="G20" s="365"/>
      <c r="H20" s="213"/>
    </row>
    <row r="21" spans="1:11" x14ac:dyDescent="0.25">
      <c r="A21" s="707" t="s">
        <v>186</v>
      </c>
      <c r="B21" s="689"/>
      <c r="C21" s="716"/>
      <c r="D21" s="753">
        <v>58.3</v>
      </c>
      <c r="E21" s="753">
        <v>60.5</v>
      </c>
      <c r="F21" s="753">
        <v>60.8</v>
      </c>
      <c r="G21" s="365"/>
      <c r="H21" s="213"/>
    </row>
    <row r="22" spans="1:11" x14ac:dyDescent="0.25">
      <c r="A22" s="677" t="s">
        <v>187</v>
      </c>
      <c r="B22" s="732"/>
      <c r="C22" s="721"/>
      <c r="D22" s="754">
        <v>11.4</v>
      </c>
      <c r="E22" s="754">
        <v>12.2</v>
      </c>
      <c r="F22" s="754">
        <v>10.7</v>
      </c>
      <c r="G22" s="365"/>
      <c r="H22" s="213"/>
    </row>
    <row r="24" spans="1:11" x14ac:dyDescent="0.25">
      <c r="I24" s="592"/>
      <c r="J24" s="592"/>
      <c r="K24" s="592"/>
    </row>
    <row r="25" spans="1:11" x14ac:dyDescent="0.25">
      <c r="A25" s="699" t="s">
        <v>1433</v>
      </c>
      <c r="B25" s="735">
        <f>F20</f>
        <v>0</v>
      </c>
      <c r="C25" s="29" t="s">
        <v>502</v>
      </c>
      <c r="I25" s="213"/>
      <c r="J25" s="213"/>
      <c r="K25" s="213"/>
    </row>
    <row r="26" spans="1:11" x14ac:dyDescent="0.25">
      <c r="A26" s="700" t="s">
        <v>1434</v>
      </c>
      <c r="B26" s="736">
        <f>F21</f>
        <v>60.8</v>
      </c>
      <c r="I26" s="213"/>
      <c r="J26" s="213"/>
      <c r="K26" s="213"/>
    </row>
    <row r="27" spans="1:11" x14ac:dyDescent="0.25">
      <c r="A27" s="700" t="s">
        <v>1435</v>
      </c>
      <c r="B27" s="736">
        <f>F22</f>
        <v>10.7</v>
      </c>
      <c r="I27" s="213"/>
      <c r="J27" s="213"/>
      <c r="K27" s="213"/>
    </row>
    <row r="28" spans="1:11" x14ac:dyDescent="0.25">
      <c r="A28" s="701" t="s">
        <v>1436</v>
      </c>
      <c r="B28" s="734">
        <f>100-(B25+B26+B27)</f>
        <v>28.5</v>
      </c>
      <c r="I28" s="213"/>
      <c r="J28" s="213"/>
      <c r="K28" s="213"/>
    </row>
    <row r="29" spans="1:11" x14ac:dyDescent="0.25">
      <c r="A29" s="587"/>
      <c r="B29" s="587"/>
    </row>
    <row r="30" spans="1:11" x14ac:dyDescent="0.25">
      <c r="A30" s="699" t="s">
        <v>1437</v>
      </c>
      <c r="B30" s="735">
        <f>F20</f>
        <v>0</v>
      </c>
      <c r="C30" s="206" t="s">
        <v>501</v>
      </c>
    </row>
    <row r="31" spans="1:11" x14ac:dyDescent="0.25">
      <c r="A31" s="700" t="s">
        <v>1438</v>
      </c>
      <c r="B31" s="736">
        <f>F21</f>
        <v>60.8</v>
      </c>
    </row>
    <row r="32" spans="1:11" x14ac:dyDescent="0.25">
      <c r="A32" s="700" t="s">
        <v>1439</v>
      </c>
      <c r="B32" s="736">
        <f>F22</f>
        <v>10.7</v>
      </c>
    </row>
    <row r="33" spans="1:2" x14ac:dyDescent="0.25">
      <c r="A33" s="701" t="s">
        <v>1440</v>
      </c>
      <c r="B33" s="734">
        <f>100-(B30+B31+B32)</f>
        <v>28.5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7" t="s">
        <v>1076</v>
      </c>
      <c r="G2" s="507" t="s">
        <v>2445</v>
      </c>
    </row>
    <row r="3" spans="1:9" x14ac:dyDescent="0.25">
      <c r="A3" s="31"/>
      <c r="B3" s="42" t="s">
        <v>1077</v>
      </c>
      <c r="C3" s="42" t="s">
        <v>583</v>
      </c>
      <c r="D3" s="42" t="s">
        <v>584</v>
      </c>
      <c r="G3" s="31"/>
      <c r="H3" s="31" t="s">
        <v>583</v>
      </c>
      <c r="I3" s="31" t="s">
        <v>584</v>
      </c>
    </row>
    <row r="4" spans="1:9" x14ac:dyDescent="0.25">
      <c r="A4" s="219">
        <v>2020</v>
      </c>
      <c r="B4" s="71">
        <v>557</v>
      </c>
      <c r="C4" s="71">
        <v>41</v>
      </c>
      <c r="D4" s="71">
        <v>48</v>
      </c>
      <c r="G4" s="219">
        <f>A4</f>
        <v>2020</v>
      </c>
      <c r="H4" s="291">
        <f>IF(ISBLANK(C4),"",C4)</f>
        <v>41</v>
      </c>
      <c r="I4" s="291">
        <f>IF(ISBLANK(D4),"",D4)</f>
        <v>48</v>
      </c>
    </row>
    <row r="5" spans="1:9" x14ac:dyDescent="0.25">
      <c r="A5" s="288">
        <v>2021</v>
      </c>
      <c r="B5" s="216">
        <v>575</v>
      </c>
      <c r="C5" s="216">
        <v>28</v>
      </c>
      <c r="D5" s="216">
        <v>43</v>
      </c>
      <c r="G5" s="288">
        <f t="shared" ref="G5:G6" si="0">A5</f>
        <v>2021</v>
      </c>
      <c r="H5" s="292">
        <f t="shared" ref="H5:H6" si="1">IF(ISBLANK(C5),"",C5)</f>
        <v>28</v>
      </c>
      <c r="I5" s="292">
        <f t="shared" ref="I5:I6" si="2">IF(ISBLANK(D5),"",D5)</f>
        <v>43</v>
      </c>
    </row>
    <row r="6" spans="1:9" x14ac:dyDescent="0.25">
      <c r="A6" s="220">
        <v>2022</v>
      </c>
      <c r="B6" s="170">
        <v>597</v>
      </c>
      <c r="C6" s="170">
        <v>29</v>
      </c>
      <c r="D6" s="170">
        <v>52</v>
      </c>
      <c r="G6" s="221">
        <f t="shared" si="0"/>
        <v>2022</v>
      </c>
      <c r="H6" s="293">
        <f t="shared" si="1"/>
        <v>29</v>
      </c>
      <c r="I6" s="293">
        <f t="shared" si="2"/>
        <v>52</v>
      </c>
    </row>
    <row r="7" spans="1:9" x14ac:dyDescent="0.25">
      <c r="A7" s="166"/>
      <c r="B7" s="166"/>
      <c r="C7" s="166"/>
      <c r="D7" s="166"/>
      <c r="G7" s="166"/>
      <c r="H7" s="166"/>
      <c r="I7" s="166"/>
    </row>
    <row r="8" spans="1:9" x14ac:dyDescent="0.25">
      <c r="A8" s="213"/>
      <c r="B8" s="213"/>
      <c r="C8" s="213"/>
      <c r="D8" s="213"/>
    </row>
    <row r="9" spans="1:9" x14ac:dyDescent="0.25">
      <c r="A9" s="213"/>
      <c r="B9" s="213"/>
      <c r="C9" s="213"/>
      <c r="D9" s="213"/>
    </row>
    <row r="10" spans="1:9" x14ac:dyDescent="0.25">
      <c r="A10" s="213"/>
      <c r="B10" s="213"/>
      <c r="C10" s="213"/>
      <c r="D10" s="213"/>
      <c r="G10" s="507" t="s">
        <v>2467</v>
      </c>
    </row>
    <row r="11" spans="1:9" x14ac:dyDescent="0.25">
      <c r="G11" s="31"/>
      <c r="H11" s="31" t="s">
        <v>585</v>
      </c>
      <c r="I11" s="31" t="s">
        <v>704</v>
      </c>
    </row>
    <row r="12" spans="1:9" x14ac:dyDescent="0.25">
      <c r="G12" s="219">
        <f>A4</f>
        <v>2020</v>
      </c>
      <c r="H12" s="291">
        <f>IF(ISBLANK(C4),"",C4)</f>
        <v>41</v>
      </c>
      <c r="I12" s="291">
        <f>IF(ISBLANK(D4),"",D4)</f>
        <v>48</v>
      </c>
    </row>
    <row r="13" spans="1:9" x14ac:dyDescent="0.25">
      <c r="G13" s="288">
        <f t="shared" ref="G13:G14" si="3">A5</f>
        <v>2021</v>
      </c>
      <c r="H13" s="292">
        <f t="shared" ref="H13:I13" si="4">IF(ISBLANK(C5),"",C5)</f>
        <v>28</v>
      </c>
      <c r="I13" s="292">
        <f t="shared" si="4"/>
        <v>43</v>
      </c>
    </row>
    <row r="14" spans="1:9" x14ac:dyDescent="0.25">
      <c r="G14" s="221">
        <f t="shared" si="3"/>
        <v>2022</v>
      </c>
      <c r="H14" s="293">
        <f t="shared" ref="H14:I14" si="5">IF(ISBLANK(C6),"",C6)</f>
        <v>29</v>
      </c>
      <c r="I14" s="293">
        <f t="shared" si="5"/>
        <v>52</v>
      </c>
    </row>
    <row r="15" spans="1:9" x14ac:dyDescent="0.25">
      <c r="G15" s="166"/>
      <c r="H15" s="166"/>
      <c r="I15" s="166"/>
    </row>
    <row r="16" spans="1:9" x14ac:dyDescent="0.25">
      <c r="G16" s="213"/>
      <c r="H16" s="213"/>
      <c r="I16" s="213"/>
    </row>
    <row r="17" spans="1:13" x14ac:dyDescent="0.25">
      <c r="G17" s="213"/>
      <c r="H17" s="213"/>
      <c r="I17" s="213"/>
    </row>
    <row r="18" spans="1:13" ht="15.75" thickBot="1" x14ac:dyDescent="0.3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</row>
    <row r="21" spans="1:13" x14ac:dyDescent="0.25">
      <c r="A21" s="507" t="s">
        <v>1078</v>
      </c>
      <c r="G21" s="507" t="s">
        <v>2468</v>
      </c>
    </row>
    <row r="22" spans="1:13" x14ac:dyDescent="0.25">
      <c r="A22" s="31"/>
      <c r="B22" s="42" t="s">
        <v>1079</v>
      </c>
      <c r="C22" s="42" t="s">
        <v>586</v>
      </c>
      <c r="D22" s="42" t="s">
        <v>587</v>
      </c>
      <c r="G22" s="31"/>
      <c r="H22" s="31" t="s">
        <v>586</v>
      </c>
      <c r="I22" s="31" t="s">
        <v>587</v>
      </c>
    </row>
    <row r="23" spans="1:13" x14ac:dyDescent="0.25">
      <c r="A23" s="219">
        <v>2020</v>
      </c>
      <c r="B23" s="71">
        <v>1837</v>
      </c>
      <c r="C23" s="71">
        <v>209</v>
      </c>
      <c r="D23" s="71">
        <v>237</v>
      </c>
      <c r="G23" s="219">
        <f>A23</f>
        <v>2020</v>
      </c>
      <c r="H23" s="291">
        <f>IF(ISBLANK(C23),"",C23)</f>
        <v>209</v>
      </c>
      <c r="I23" s="291">
        <f>IF(ISBLANK(D23),"",D23)</f>
        <v>237</v>
      </c>
    </row>
    <row r="24" spans="1:13" x14ac:dyDescent="0.25">
      <c r="A24" s="288">
        <v>2021</v>
      </c>
      <c r="B24" s="216">
        <v>1937</v>
      </c>
      <c r="C24" s="216">
        <v>182</v>
      </c>
      <c r="D24" s="216">
        <v>288</v>
      </c>
      <c r="G24" s="288">
        <f t="shared" ref="G24:G25" si="6">A24</f>
        <v>2021</v>
      </c>
      <c r="H24" s="292">
        <f t="shared" ref="H24:H25" si="7">IF(ISBLANK(C24),"",C24)</f>
        <v>182</v>
      </c>
      <c r="I24" s="292">
        <f t="shared" ref="I24:I25" si="8">IF(ISBLANK(D24),"",D24)</f>
        <v>288</v>
      </c>
    </row>
    <row r="25" spans="1:13" x14ac:dyDescent="0.25">
      <c r="A25" s="220">
        <v>2022</v>
      </c>
      <c r="B25" s="170">
        <v>2073</v>
      </c>
      <c r="C25" s="170">
        <v>195</v>
      </c>
      <c r="D25" s="170">
        <v>325</v>
      </c>
      <c r="G25" s="221">
        <f t="shared" si="6"/>
        <v>2022</v>
      </c>
      <c r="H25" s="293">
        <f t="shared" si="7"/>
        <v>195</v>
      </c>
      <c r="I25" s="293">
        <f t="shared" si="8"/>
        <v>325</v>
      </c>
    </row>
    <row r="26" spans="1:13" x14ac:dyDescent="0.25">
      <c r="A26" s="166"/>
      <c r="B26" s="166"/>
      <c r="C26" s="166"/>
      <c r="D26" s="166"/>
      <c r="G26" s="166"/>
      <c r="H26" s="166"/>
      <c r="I26" s="166"/>
    </row>
    <row r="27" spans="1:13" x14ac:dyDescent="0.25">
      <c r="A27" s="213"/>
      <c r="B27" s="213"/>
      <c r="C27" s="213"/>
      <c r="D27" s="213"/>
    </row>
    <row r="28" spans="1:13" x14ac:dyDescent="0.25">
      <c r="A28" s="213"/>
      <c r="B28" s="213"/>
      <c r="C28" s="213"/>
      <c r="D28" s="213"/>
    </row>
    <row r="29" spans="1:13" x14ac:dyDescent="0.25">
      <c r="A29" s="213"/>
      <c r="B29" s="213"/>
      <c r="C29" s="213"/>
      <c r="D29" s="213"/>
      <c r="G29" s="507" t="s">
        <v>2469</v>
      </c>
    </row>
    <row r="30" spans="1:13" x14ac:dyDescent="0.25">
      <c r="G30" s="31"/>
      <c r="H30" s="31" t="s">
        <v>585</v>
      </c>
      <c r="I30" s="31" t="s">
        <v>704</v>
      </c>
    </row>
    <row r="31" spans="1:13" x14ac:dyDescent="0.25">
      <c r="G31" s="219">
        <f>A23</f>
        <v>2020</v>
      </c>
      <c r="H31" s="291">
        <f>IF(ISBLANK(C23),"",C23)</f>
        <v>209</v>
      </c>
      <c r="I31" s="291">
        <f>IF(ISBLANK(D23),"",D23)</f>
        <v>237</v>
      </c>
    </row>
    <row r="32" spans="1:13" x14ac:dyDescent="0.25">
      <c r="G32" s="288">
        <f t="shared" ref="G32:G33" si="9">A24</f>
        <v>2021</v>
      </c>
      <c r="H32" s="292">
        <f t="shared" ref="H32:I32" si="10">IF(ISBLANK(C24),"",C24)</f>
        <v>182</v>
      </c>
      <c r="I32" s="292">
        <f t="shared" si="10"/>
        <v>288</v>
      </c>
    </row>
    <row r="33" spans="7:9" x14ac:dyDescent="0.25">
      <c r="G33" s="221">
        <f t="shared" si="9"/>
        <v>2022</v>
      </c>
      <c r="H33" s="293">
        <f t="shared" ref="H33:I33" si="11">IF(ISBLANK(C25),"",C25)</f>
        <v>195</v>
      </c>
      <c r="I33" s="293">
        <f t="shared" si="11"/>
        <v>325</v>
      </c>
    </row>
    <row r="34" spans="7:9" x14ac:dyDescent="0.25">
      <c r="G34" s="166"/>
      <c r="H34" s="166"/>
      <c r="I34" s="166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4" t="s">
        <v>4</v>
      </c>
      <c r="B3" s="534" t="s">
        <v>1197</v>
      </c>
      <c r="C3" s="535" t="s">
        <v>1196</v>
      </c>
      <c r="D3" s="525" t="s">
        <v>1195</v>
      </c>
      <c r="E3" s="535" t="s">
        <v>1194</v>
      </c>
      <c r="F3" s="534" t="s">
        <v>1198</v>
      </c>
      <c r="G3" s="117" t="s">
        <v>1193</v>
      </c>
      <c r="H3" s="536" t="s">
        <v>1192</v>
      </c>
      <c r="I3" s="537" t="s">
        <v>1191</v>
      </c>
    </row>
    <row r="4" spans="1:9" x14ac:dyDescent="0.25">
      <c r="A4" s="588">
        <v>2020</v>
      </c>
      <c r="B4" s="1085">
        <v>0</v>
      </c>
      <c r="C4" s="1086">
        <v>0</v>
      </c>
      <c r="D4" s="110">
        <v>500814</v>
      </c>
      <c r="E4" s="70">
        <v>9405</v>
      </c>
      <c r="F4" s="1085">
        <v>97743</v>
      </c>
      <c r="G4" s="70">
        <v>1836</v>
      </c>
      <c r="H4" s="1087">
        <v>859020</v>
      </c>
      <c r="I4" s="1086">
        <v>16132</v>
      </c>
    </row>
    <row r="5" spans="1:9" x14ac:dyDescent="0.25">
      <c r="A5" s="589">
        <v>2021</v>
      </c>
      <c r="B5" s="1088">
        <v>0</v>
      </c>
      <c r="C5" s="1089">
        <v>0</v>
      </c>
      <c r="D5" s="162">
        <v>553750</v>
      </c>
      <c r="E5" s="214">
        <v>10456</v>
      </c>
      <c r="F5" s="1088">
        <v>111702</v>
      </c>
      <c r="G5" s="214">
        <v>2109</v>
      </c>
      <c r="H5" s="1090">
        <v>915462</v>
      </c>
      <c r="I5" s="1089">
        <v>17287</v>
      </c>
    </row>
    <row r="6" spans="1:9" x14ac:dyDescent="0.25">
      <c r="A6" s="590">
        <v>2022</v>
      </c>
      <c r="B6" s="1091">
        <v>0</v>
      </c>
      <c r="C6" s="1092">
        <v>0</v>
      </c>
      <c r="D6" s="171">
        <v>604886</v>
      </c>
      <c r="E6" s="169">
        <v>11164</v>
      </c>
      <c r="F6" s="1091">
        <v>106528</v>
      </c>
      <c r="G6" s="169">
        <v>1966</v>
      </c>
      <c r="H6" s="1093">
        <v>994205</v>
      </c>
      <c r="I6" s="1092">
        <v>18350</v>
      </c>
    </row>
    <row r="7" spans="1:9" x14ac:dyDescent="0.25">
      <c r="A7" s="166"/>
      <c r="B7" s="166"/>
      <c r="C7" s="166"/>
      <c r="D7" s="166"/>
      <c r="E7" s="166"/>
      <c r="F7" s="166"/>
      <c r="G7" s="166"/>
      <c r="H7" s="166"/>
      <c r="I7" s="166"/>
    </row>
    <row r="8" spans="1:9" x14ac:dyDescent="0.25">
      <c r="A8" s="213"/>
      <c r="B8" s="213"/>
      <c r="C8" s="213"/>
      <c r="D8" s="213"/>
      <c r="E8" s="213"/>
      <c r="F8" s="213"/>
      <c r="G8" s="213"/>
      <c r="H8" s="213"/>
      <c r="I8" s="213"/>
    </row>
    <row r="9" spans="1:9" x14ac:dyDescent="0.25">
      <c r="A9" s="213"/>
      <c r="B9" s="213"/>
      <c r="C9" s="213"/>
      <c r="D9" s="213"/>
      <c r="E9" s="213"/>
      <c r="F9" s="213"/>
      <c r="G9" s="213"/>
      <c r="H9" s="213"/>
      <c r="I9" s="21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4" t="s">
        <v>4</v>
      </c>
      <c r="B3" s="531" t="s">
        <v>1186</v>
      </c>
      <c r="C3" s="532" t="s">
        <v>1187</v>
      </c>
      <c r="D3" s="533" t="s">
        <v>1188</v>
      </c>
      <c r="E3" s="532" t="s">
        <v>1189</v>
      </c>
      <c r="F3" s="533" t="s">
        <v>1190</v>
      </c>
    </row>
    <row r="4" spans="1:6" x14ac:dyDescent="0.25">
      <c r="A4" s="360">
        <v>2020</v>
      </c>
      <c r="B4" s="1087">
        <v>95566</v>
      </c>
      <c r="C4" s="1085"/>
      <c r="D4" s="1086"/>
      <c r="E4" s="1085"/>
      <c r="F4" s="1086"/>
    </row>
    <row r="5" spans="1:6" x14ac:dyDescent="0.25">
      <c r="A5" s="482">
        <v>2021</v>
      </c>
      <c r="B5" s="1090">
        <v>90576</v>
      </c>
      <c r="C5" s="1088">
        <v>143349</v>
      </c>
      <c r="D5" s="1089">
        <v>2707</v>
      </c>
      <c r="E5" s="1088">
        <v>138404</v>
      </c>
      <c r="F5" s="1089">
        <v>2613</v>
      </c>
    </row>
    <row r="6" spans="1:6" ht="15.75" thickBot="1" x14ac:dyDescent="0.3">
      <c r="A6" s="962">
        <v>2022</v>
      </c>
      <c r="B6" s="1094">
        <v>93352</v>
      </c>
      <c r="C6" s="1095">
        <v>149259</v>
      </c>
      <c r="D6" s="1096">
        <v>2133</v>
      </c>
      <c r="E6" s="1095">
        <v>150028</v>
      </c>
      <c r="F6" s="1096">
        <v>2144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6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6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6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6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6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6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6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6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6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6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6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6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6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6"/>
    </row>
    <row r="15" spans="1:26" ht="60" customHeight="1" x14ac:dyDescent="0.2">
      <c r="A15" s="1119" t="str">
        <f>'DEM1'!B2</f>
        <v>Пантелеј</v>
      </c>
      <c r="B15" s="1119"/>
      <c r="C15" s="1119"/>
      <c r="D15" s="1119"/>
      <c r="E15" s="1119"/>
      <c r="F15" s="1119"/>
      <c r="G15" s="1119"/>
      <c r="H15" s="1119"/>
      <c r="I15" s="1119"/>
      <c r="J15" s="1119"/>
      <c r="K15" s="1119"/>
      <c r="L15" s="316"/>
    </row>
    <row r="16" spans="1:26" s="18" customFormat="1" ht="59.25" customHeight="1" x14ac:dyDescent="0.25">
      <c r="A16" s="1120"/>
      <c r="B16" s="1120"/>
      <c r="C16" s="1120"/>
      <c r="D16" s="1120"/>
      <c r="E16" s="1120"/>
      <c r="F16" s="1120"/>
      <c r="G16" s="1120"/>
      <c r="H16" s="1120"/>
      <c r="I16" s="1120"/>
      <c r="J16" s="1120"/>
      <c r="K16" s="1120"/>
      <c r="L16" s="384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5"/>
      <c r="B17" s="845"/>
      <c r="C17" s="845"/>
      <c r="D17" s="845"/>
      <c r="E17" s="845"/>
      <c r="F17" s="845"/>
      <c r="G17" s="845"/>
      <c r="H17" s="845"/>
      <c r="I17" s="845"/>
      <c r="J17" s="845"/>
      <c r="K17" s="845"/>
      <c r="L17" s="384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5"/>
      <c r="B18" s="845"/>
      <c r="C18" s="845"/>
      <c r="D18" s="845"/>
      <c r="E18" s="845"/>
      <c r="F18" s="845"/>
      <c r="G18" s="845"/>
      <c r="H18" s="845"/>
      <c r="I18" s="845"/>
      <c r="J18" s="845"/>
      <c r="K18" s="845"/>
      <c r="L18" s="384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384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384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384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384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384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5"/>
      <c r="B24" s="845"/>
      <c r="C24" s="845"/>
      <c r="D24" s="845"/>
      <c r="E24" s="845"/>
      <c r="F24" s="845"/>
      <c r="G24" s="845"/>
      <c r="H24" s="845"/>
      <c r="I24" s="845"/>
      <c r="J24" s="845"/>
      <c r="K24" s="845"/>
      <c r="L24" s="384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5"/>
      <c r="B25" s="845"/>
      <c r="C25" s="845"/>
      <c r="D25" s="845"/>
      <c r="E25" s="845"/>
      <c r="F25" s="845"/>
      <c r="G25" s="845"/>
      <c r="H25" s="845"/>
      <c r="I25" s="845"/>
      <c r="J25" s="845"/>
      <c r="K25" s="845"/>
      <c r="L25" s="384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384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384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384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384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384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384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384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5" t="s">
        <v>2791</v>
      </c>
      <c r="B33" s="1135"/>
      <c r="C33" s="1135"/>
      <c r="D33" s="1135"/>
      <c r="E33" s="1135"/>
      <c r="F33" s="1135"/>
      <c r="G33" s="1135"/>
      <c r="H33" s="1135"/>
      <c r="I33" s="1135"/>
      <c r="J33" s="1135"/>
      <c r="K33" s="1135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6"/>
      <c r="B34" s="316"/>
      <c r="C34" s="317"/>
      <c r="D34" s="317"/>
      <c r="E34" s="316"/>
      <c r="F34" s="316"/>
      <c r="G34" s="316"/>
      <c r="H34" s="316"/>
      <c r="I34" s="316"/>
      <c r="J34" s="316"/>
      <c r="K34" s="372"/>
      <c r="L34" s="337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6"/>
      <c r="B35" s="316"/>
      <c r="C35" s="317"/>
      <c r="D35" s="317"/>
      <c r="E35" s="316"/>
      <c r="F35" s="316"/>
      <c r="G35" s="316"/>
      <c r="H35" s="316"/>
      <c r="I35" s="316"/>
      <c r="J35" s="316"/>
      <c r="K35" s="372"/>
      <c r="L35" s="337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337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70" t="s">
        <v>984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1578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5" t="s">
        <v>1425</v>
      </c>
      <c r="B40" s="550">
        <f>IF(ISBLANK('DEM1'!B7),"-",'DEM1'!B7)</f>
        <v>141</v>
      </c>
      <c r="C40" s="796" t="str">
        <f>IF(LEN('DEM1'!C7)&gt;0,"(" &amp; 'DEM1'!C7 &amp; ")", "-")</f>
        <v>(2022)</v>
      </c>
      <c r="D40" s="150"/>
      <c r="E40" s="316"/>
      <c r="F40" s="316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1293</v>
      </c>
      <c r="B41" s="319">
        <f>IF(ISBLANK('DEM1'!B8),"-",'DEM1'!B8)</f>
        <v>13</v>
      </c>
      <c r="C41" s="320" t="str">
        <f>IF(LEN('DEM1'!C8)&gt;0,"(" &amp; 'DEM1'!C8 &amp; ")", "-")</f>
        <v>(2022)</v>
      </c>
      <c r="D41" s="150"/>
      <c r="E41" s="316"/>
      <c r="F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1304</v>
      </c>
      <c r="B42" s="319">
        <f>IF(ISBLANK('DEM1'!B9),"-",'DEM1'!B9)</f>
        <v>54180</v>
      </c>
      <c r="C42" s="320" t="str">
        <f>IF(LEN('DEM1'!C9)&gt;0,"(" &amp; 'DEM1'!C9 &amp; ")", "-")</f>
        <v>(2022)</v>
      </c>
      <c r="D42" s="150"/>
      <c r="E42" s="316"/>
      <c r="F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1303</v>
      </c>
      <c r="B43" s="347">
        <f>IF(ISBLANK('DEM1'!B10),"-",'DEM1'!B10)</f>
        <v>384</v>
      </c>
      <c r="C43" s="348" t="str">
        <f>IF(LEN('DEM1'!C10)&gt;0,"(" &amp; 'DEM1'!C10 &amp; ")", "-")</f>
        <v>(2022)</v>
      </c>
      <c r="D43" s="150"/>
      <c r="E43" s="316"/>
      <c r="F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1294</v>
      </c>
      <c r="B44" s="350">
        <f>IF(ISBLANK('DEM1'!B11),"-",'DEM1'!B11)</f>
        <v>8.8000000000000007</v>
      </c>
      <c r="C44" s="351" t="str">
        <f>IF(LEN('DEM1'!C11)&gt;0,"(" &amp; 'DEM1'!C11 &amp; ")", "-")</f>
        <v>(2022)</v>
      </c>
      <c r="D44" s="150"/>
      <c r="E44" s="316"/>
      <c r="F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1301</v>
      </c>
      <c r="B45" s="319">
        <f>IF(ISBLANK('DEM1'!B12),"-",'DEM1'!B12)</f>
        <v>12.3</v>
      </c>
      <c r="C45" s="320" t="str">
        <f>IF(LEN('DEM1'!C12)&gt;0,"(" &amp; 'DEM1'!C12 &amp; ")", "-")</f>
        <v>(2022)</v>
      </c>
      <c r="D45" s="150"/>
      <c r="E45" s="316"/>
      <c r="F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1295</v>
      </c>
      <c r="B46" s="347">
        <f>IF(ISBLANK('DEM1'!B13),"-",'DEM1'!B13)</f>
        <v>-3.5</v>
      </c>
      <c r="C46" s="348" t="str">
        <f>IF(LEN('DEM1'!C13)&gt;0,"(" &amp; 'DEM1'!C13 &amp; ")", "-")</f>
        <v>(2022)</v>
      </c>
      <c r="D46" s="150"/>
      <c r="E46" s="316"/>
      <c r="F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5" t="s">
        <v>1296</v>
      </c>
      <c r="B47" s="319">
        <f>IF(ISBLANK('DEM1'!B14),"-",'DEM1'!B14)</f>
        <v>75.819999999999993</v>
      </c>
      <c r="C47" s="320" t="str">
        <f>IF(LEN('DEM1'!C14)&gt;0,"(" &amp; 'DEM1'!C14 &amp; ")", "-")</f>
        <v>(2022)</v>
      </c>
      <c r="D47" s="150"/>
      <c r="E47" s="316"/>
      <c r="F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1302</v>
      </c>
      <c r="B48" s="319">
        <f>IF(ISBLANK('DEM1'!B15),"-",'DEM1'!B15)</f>
        <v>42.8</v>
      </c>
      <c r="C48" s="320" t="str">
        <f>IF(LEN('DEM1'!C15)&gt;0,"(" &amp; 'DEM1'!C15 &amp; ")", "-")</f>
        <v>(2022)</v>
      </c>
      <c r="D48" s="150"/>
      <c r="E48" s="352"/>
      <c r="F48" s="352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1297</v>
      </c>
      <c r="B49" s="319">
        <f>IF(ISBLANK('DEM1'!B16),"-",'DEM1'!B16)</f>
        <v>134.69999999999999</v>
      </c>
      <c r="C49" s="320" t="str">
        <f>IF(LEN('DEM1'!C16)&gt;0,"(" &amp; 'DEM1'!C16 &amp; ")", "-")</f>
        <v>(2022)</v>
      </c>
      <c r="D49" s="150"/>
      <c r="E49" s="316"/>
      <c r="F49" s="316"/>
    </row>
    <row r="50" spans="1:26" ht="24.95" customHeight="1" x14ac:dyDescent="0.2">
      <c r="A50" s="345" t="s">
        <v>1300</v>
      </c>
      <c r="B50" s="353">
        <f>IF(ISBLANK('DEM6'!L34),"-",'DEM6'!L34)</f>
        <v>2.52</v>
      </c>
      <c r="C50" s="320" t="str">
        <f>IF(LEN('DEM6'!N36)&gt;0,"(" &amp; 'DEM6'!N36 &amp; ")", "-")</f>
        <v>(2022)</v>
      </c>
      <c r="D50" s="150"/>
      <c r="E50" s="316"/>
      <c r="F50" s="316"/>
    </row>
    <row r="51" spans="1:26" ht="39.950000000000003" customHeight="1" x14ac:dyDescent="0.25">
      <c r="A51" s="354" t="s">
        <v>1298</v>
      </c>
      <c r="B51" s="350">
        <f>IF(ISBLANK('DEM7'!B4),"-",'DEM7'!B4)</f>
        <v>45607</v>
      </c>
      <c r="C51" s="351" t="str">
        <f>IF(LEN('DEM7'!B8)&gt;0,"(" &amp; 'DEM7'!B8 &amp; ")", "-")</f>
        <v>(2041)</v>
      </c>
      <c r="D51" s="150"/>
      <c r="E51" s="316"/>
      <c r="F51" s="316"/>
      <c r="Y51" s="11"/>
      <c r="Z51" s="15"/>
    </row>
    <row r="52" spans="1:26" ht="39.950000000000003" customHeight="1" thickBot="1" x14ac:dyDescent="0.3">
      <c r="A52" s="797" t="s">
        <v>1299</v>
      </c>
      <c r="B52" s="465">
        <f>IF(ISBLANK('DEM7'!B5),"-",'DEM7'!B5)</f>
        <v>55591</v>
      </c>
      <c r="C52" s="798" t="str">
        <f>IF(LEN('DEM7'!B8)&gt;0,"(" &amp; 'DEM7'!B8 &amp; ")", "-")</f>
        <v>(2041)</v>
      </c>
      <c r="D52" s="150"/>
      <c r="E52" s="357"/>
      <c r="F52" s="316"/>
      <c r="Y52" s="11"/>
      <c r="Z52" s="15"/>
    </row>
    <row r="53" spans="1:26" ht="24.95" customHeight="1" x14ac:dyDescent="0.25">
      <c r="A53" s="316"/>
      <c r="B53" s="316"/>
      <c r="C53" s="316"/>
      <c r="D53" s="316"/>
      <c r="E53" s="316"/>
      <c r="F53" s="316"/>
      <c r="Y53" s="11"/>
      <c r="Z53" s="15"/>
    </row>
    <row r="54" spans="1:26" ht="24.95" customHeight="1" x14ac:dyDescent="0.25">
      <c r="C54" s="5"/>
      <c r="D54" s="316"/>
      <c r="Y54" s="11"/>
      <c r="Z54" s="15"/>
    </row>
    <row r="55" spans="1:26" ht="24.95" customHeight="1" x14ac:dyDescent="0.25">
      <c r="C55" s="5"/>
      <c r="D55" s="316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6"/>
      <c r="F58" s="316"/>
      <c r="G58" s="316"/>
      <c r="H58" s="316"/>
      <c r="I58" s="316"/>
      <c r="J58" s="316"/>
      <c r="K58" s="316"/>
      <c r="Y58" s="11"/>
      <c r="Z58" s="15"/>
    </row>
    <row r="59" spans="1:26" ht="24.95" customHeight="1" x14ac:dyDescent="0.3">
      <c r="A59" s="390" t="s">
        <v>2470</v>
      </c>
      <c r="B59" s="390"/>
      <c r="C59" s="390"/>
      <c r="D59" s="390"/>
      <c r="E59" s="390"/>
      <c r="F59" s="390"/>
      <c r="G59" s="420"/>
      <c r="H59" s="316"/>
      <c r="I59" s="316"/>
      <c r="J59" s="316"/>
      <c r="K59" s="316"/>
      <c r="Y59" s="11"/>
      <c r="Z59" s="15"/>
    </row>
    <row r="60" spans="1:26" ht="12" customHeight="1" x14ac:dyDescent="0.25">
      <c r="A60" s="213"/>
      <c r="B60" s="1121">
        <f>'DEM2'!A7</f>
        <v>2021</v>
      </c>
      <c r="C60" s="1121"/>
      <c r="D60" s="391"/>
      <c r="E60" s="1121">
        <f>'DEM2'!A8</f>
        <v>2022</v>
      </c>
      <c r="F60" s="1121"/>
      <c r="G60" s="316"/>
      <c r="H60" s="316"/>
      <c r="I60" s="316"/>
      <c r="J60" s="316"/>
      <c r="K60" s="316"/>
      <c r="Y60" s="11"/>
      <c r="Z60" s="15"/>
    </row>
    <row r="61" spans="1:26" ht="18" customHeight="1" x14ac:dyDescent="0.25">
      <c r="A61" s="213"/>
      <c r="B61" s="1121"/>
      <c r="C61" s="1121"/>
      <c r="D61" s="392"/>
      <c r="E61" s="1121"/>
      <c r="F61" s="1121"/>
      <c r="G61" s="316"/>
      <c r="H61" s="316"/>
      <c r="I61" s="316"/>
      <c r="J61" s="316"/>
      <c r="K61" s="316"/>
      <c r="Y61" s="11"/>
      <c r="Z61" s="15"/>
    </row>
    <row r="62" spans="1:26" ht="24.95" customHeight="1" thickBot="1" x14ac:dyDescent="0.3">
      <c r="A62" s="393"/>
      <c r="B62" s="799" t="s">
        <v>1200</v>
      </c>
      <c r="C62" s="799" t="s">
        <v>1201</v>
      </c>
      <c r="D62" s="394"/>
      <c r="E62" s="799" t="s">
        <v>1200</v>
      </c>
      <c r="F62" s="799" t="s">
        <v>1201</v>
      </c>
      <c r="G62" s="316"/>
      <c r="H62" s="316"/>
      <c r="I62" s="316"/>
      <c r="J62" s="316"/>
      <c r="K62" s="316"/>
      <c r="Y62" s="11"/>
      <c r="Z62" s="15"/>
    </row>
    <row r="63" spans="1:26" ht="39.950000000000003" customHeight="1" x14ac:dyDescent="0.25">
      <c r="A63" s="800" t="s">
        <v>702</v>
      </c>
      <c r="B63" s="550">
        <f>IF(ISBLANK('DEM2'!D7),"-",'DEM2'!D7)</f>
        <v>1612</v>
      </c>
      <c r="C63" s="550">
        <f>IF(ISBLANK('DEM2'!C7),"-",'DEM2'!C7)</f>
        <v>1703</v>
      </c>
      <c r="D63" s="550"/>
      <c r="E63" s="550">
        <f>IF(ISBLANK('DEM2'!D8),"-",'DEM2'!D8)</f>
        <v>1849</v>
      </c>
      <c r="F63" s="550">
        <f>IF(ISBLANK('DEM2'!C8),"-",'DEM2'!C8)</f>
        <v>1888</v>
      </c>
      <c r="G63" s="316"/>
      <c r="H63" s="316"/>
      <c r="I63" s="316"/>
      <c r="J63" s="316"/>
      <c r="K63" s="316"/>
      <c r="Y63" s="11"/>
      <c r="Z63" s="15"/>
    </row>
    <row r="64" spans="1:26" ht="39.950000000000003" customHeight="1" x14ac:dyDescent="0.25">
      <c r="A64" s="783" t="s">
        <v>703</v>
      </c>
      <c r="B64" s="319">
        <f>IF(ISBLANK('DEM2'!G7),"-",'DEM2'!G7)</f>
        <v>1867</v>
      </c>
      <c r="C64" s="319">
        <f>IF(ISBLANK('DEM2'!F7),"-",'DEM2'!F7)</f>
        <v>1886</v>
      </c>
      <c r="D64" s="791"/>
      <c r="E64" s="319">
        <f>IF(ISBLANK('DEM2'!G8),"-",'DEM2'!G8)</f>
        <v>2097</v>
      </c>
      <c r="F64" s="319">
        <f>IF(ISBLANK('DEM2'!F8),"-",'DEM2'!F8)</f>
        <v>2143</v>
      </c>
      <c r="G64" s="316"/>
      <c r="H64" s="316"/>
      <c r="I64" s="316"/>
      <c r="J64" s="316"/>
      <c r="K64" s="316"/>
      <c r="Y64" s="11"/>
      <c r="Z64" s="15"/>
    </row>
    <row r="65" spans="1:26" ht="39.950000000000003" customHeight="1" x14ac:dyDescent="0.25">
      <c r="A65" s="346" t="s">
        <v>1273</v>
      </c>
      <c r="B65" s="347">
        <f>IF(ISBLANK('DEM2'!J7),"-",'DEM2'!J7)</f>
        <v>983</v>
      </c>
      <c r="C65" s="347">
        <f>IF(ISBLANK('DEM2'!I7),"-",'DEM2'!I7)</f>
        <v>1113</v>
      </c>
      <c r="D65" s="395"/>
      <c r="E65" s="347">
        <f>IF(ISBLANK('DEM2'!J8),"-",'DEM2'!J8)</f>
        <v>1020</v>
      </c>
      <c r="F65" s="347">
        <f>IF(ISBLANK('DEM2'!I8),"-",'DEM2'!I8)</f>
        <v>1091</v>
      </c>
      <c r="G65" s="316"/>
      <c r="H65" s="316"/>
      <c r="I65" s="316"/>
      <c r="J65" s="316"/>
      <c r="K65" s="316"/>
      <c r="Y65" s="11"/>
      <c r="Z65" s="15"/>
    </row>
    <row r="66" spans="1:26" ht="24.95" customHeight="1" x14ac:dyDescent="0.25">
      <c r="A66" s="345" t="s">
        <v>1274</v>
      </c>
      <c r="B66" s="319">
        <f>IF(ISBLANK('DEM2'!M7),"-",'DEM2'!M7)</f>
        <v>4191</v>
      </c>
      <c r="C66" s="319">
        <f>IF(ISBLANK('DEM2'!L7),"-",'DEM2'!L7)</f>
        <v>4422</v>
      </c>
      <c r="D66" s="397"/>
      <c r="E66" s="319">
        <f>IF(ISBLANK('DEM2'!M8),"-",'DEM2'!M8)</f>
        <v>4692</v>
      </c>
      <c r="F66" s="319">
        <f>IF(ISBLANK('DEM2'!L8),"-",'DEM2'!L8)</f>
        <v>4835</v>
      </c>
      <c r="G66" s="316"/>
      <c r="H66" s="316"/>
      <c r="I66" s="316"/>
      <c r="J66" s="316"/>
      <c r="K66" s="316"/>
      <c r="Y66" s="11"/>
      <c r="Z66" s="15"/>
    </row>
    <row r="67" spans="1:26" ht="24.95" customHeight="1" x14ac:dyDescent="0.25">
      <c r="A67" s="345" t="s">
        <v>1275</v>
      </c>
      <c r="B67" s="319">
        <f>IF(ISBLANK('DEM2'!P7),"-",'DEM2'!P7)</f>
        <v>4278</v>
      </c>
      <c r="C67" s="319">
        <f>IF(ISBLANK('DEM2'!O7),"-",'DEM2'!O7)</f>
        <v>4555</v>
      </c>
      <c r="D67" s="397"/>
      <c r="E67" s="319">
        <f>IF(ISBLANK('DEM2'!P8),"-",'DEM2'!P8)</f>
        <v>4366</v>
      </c>
      <c r="F67" s="319">
        <f>IF(ISBLANK('DEM2'!O8),"-",'DEM2'!O8)</f>
        <v>4518</v>
      </c>
      <c r="G67" s="316"/>
      <c r="H67" s="316"/>
      <c r="I67" s="316"/>
      <c r="J67" s="316"/>
      <c r="K67" s="316"/>
      <c r="Y67" s="11"/>
      <c r="Z67" s="15"/>
    </row>
    <row r="68" spans="1:26" ht="39.950000000000003" customHeight="1" x14ac:dyDescent="0.25">
      <c r="A68" s="421" t="s">
        <v>470</v>
      </c>
      <c r="B68" s="416">
        <f>IF(ISBLANK('DEM2'!S7),"-",'DEM2'!S7)</f>
        <v>17648</v>
      </c>
      <c r="C68" s="416">
        <f>IF(ISBLANK('DEM2'!R7),"-",'DEM2'!R7)</f>
        <v>17201</v>
      </c>
      <c r="D68" s="422"/>
      <c r="E68" s="416">
        <f>IF(ISBLANK('DEM2'!S8),"-",'DEM2'!S8)</f>
        <v>18002</v>
      </c>
      <c r="F68" s="416">
        <f>IF(ISBLANK('DEM2'!R8),"-",'DEM2'!R8)</f>
        <v>17280</v>
      </c>
      <c r="G68" s="316"/>
      <c r="H68" s="316"/>
      <c r="I68" s="316"/>
      <c r="J68" s="316"/>
      <c r="K68" s="316"/>
      <c r="Y68" s="11"/>
      <c r="Z68" s="15"/>
    </row>
    <row r="69" spans="1:26" ht="24.95" customHeight="1" thickBot="1" x14ac:dyDescent="0.3">
      <c r="A69" s="797" t="s">
        <v>468</v>
      </c>
      <c r="B69" s="465">
        <f>IF(ISBLANK('DEM2'!V7),"-",'DEM2'!V7)</f>
        <v>27159</v>
      </c>
      <c r="C69" s="465">
        <f>IF(ISBLANK('DEM2'!U7),"-",'DEM2'!U7)</f>
        <v>25799</v>
      </c>
      <c r="D69" s="801"/>
      <c r="E69" s="465">
        <f>IF(ISBLANK('DEM2'!V8),"-",'DEM2'!V8)</f>
        <v>27967</v>
      </c>
      <c r="F69" s="465">
        <f>IF(ISBLANK('DEM2'!U8),"-",'DEM2'!U8)</f>
        <v>26213</v>
      </c>
      <c r="G69" s="316"/>
      <c r="H69" s="316"/>
      <c r="I69" s="316"/>
      <c r="J69" s="316"/>
      <c r="K69" s="316"/>
      <c r="Y69" s="11"/>
      <c r="Z69" s="15"/>
    </row>
    <row r="70" spans="1:26" ht="24.95" customHeight="1" x14ac:dyDescent="0.25">
      <c r="A70" s="1127" t="s">
        <v>1565</v>
      </c>
      <c r="B70" s="1127"/>
      <c r="C70" s="1127"/>
      <c r="D70" s="1127"/>
      <c r="E70" s="1127"/>
      <c r="F70" s="1127"/>
      <c r="G70" s="316"/>
      <c r="H70" s="316"/>
      <c r="I70" s="316"/>
      <c r="J70" s="316"/>
      <c r="K70" s="316"/>
      <c r="Y70" s="11"/>
      <c r="Z70" s="15"/>
    </row>
    <row r="71" spans="1:26" ht="24.95" customHeight="1" x14ac:dyDescent="0.25">
      <c r="A71" s="201"/>
      <c r="B71" s="175"/>
      <c r="C71" s="150"/>
      <c r="D71" s="150"/>
      <c r="E71" s="423"/>
      <c r="F71" s="423"/>
      <c r="G71" s="316"/>
      <c r="H71" s="316"/>
      <c r="I71" s="316"/>
      <c r="J71" s="316"/>
      <c r="K71" s="316"/>
      <c r="Y71" s="11"/>
      <c r="Z71" s="15"/>
    </row>
    <row r="72" spans="1:26" ht="24.95" customHeight="1" x14ac:dyDescent="0.25">
      <c r="A72" s="201"/>
      <c r="B72" s="175"/>
      <c r="C72" s="150"/>
      <c r="D72" s="150"/>
      <c r="E72" s="423"/>
      <c r="F72" s="423"/>
      <c r="G72" s="316"/>
      <c r="H72" s="316"/>
      <c r="I72" s="316"/>
      <c r="J72" s="316"/>
      <c r="K72" s="316"/>
      <c r="Y72" s="11"/>
      <c r="Z72" s="15"/>
    </row>
    <row r="73" spans="1:26" ht="24.95" customHeight="1" x14ac:dyDescent="0.25">
      <c r="A73" s="316"/>
      <c r="B73" s="26"/>
      <c r="C73" s="27"/>
      <c r="D73" s="27"/>
      <c r="E73" s="315"/>
      <c r="F73" s="315"/>
      <c r="G73" s="398"/>
      <c r="H73" s="315"/>
      <c r="I73" s="315"/>
      <c r="J73" s="357"/>
      <c r="K73" s="316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2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7" t="s">
        <v>2727</v>
      </c>
      <c r="G114" s="1057" t="s">
        <v>2728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0</v>
      </c>
      <c r="G115" s="802">
        <f>IF(ISBLANK('DEM2'!E23),"-",'DEM2'!E23)</f>
        <v>6.7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4.3</v>
      </c>
      <c r="G116" s="409">
        <f>IF(ISBLANK('DEM2'!E24),"-",'DEM2'!E24)</f>
        <v>6.4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8.4</v>
      </c>
      <c r="G117" s="803">
        <f>IF(ISBLANK('DEM2'!E25),"-",'DEM2'!E25)</f>
        <v>8.3000000000000007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058" t="s">
        <v>2729</v>
      </c>
      <c r="G118" s="409"/>
      <c r="H118" s="561"/>
      <c r="I118" s="353"/>
      <c r="J118" s="353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5" t="s">
        <v>2730</v>
      </c>
      <c r="G119" s="1146"/>
      <c r="H119" s="1146"/>
      <c r="I119" s="1146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70" t="s">
        <v>999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6"/>
      <c r="Z156" s="25"/>
    </row>
    <row r="157" spans="1:26" s="2" customFormat="1" ht="39.950000000000003" customHeight="1" x14ac:dyDescent="0.2">
      <c r="A157" s="316"/>
      <c r="B157" s="316"/>
      <c r="C157" s="317"/>
      <c r="D157" s="317"/>
      <c r="E157" s="316"/>
      <c r="F157" s="316"/>
      <c r="G157" s="316"/>
      <c r="H157" s="316"/>
      <c r="I157" s="316"/>
      <c r="J157" s="316"/>
      <c r="K157" s="372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8" t="s">
        <v>1576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1656</v>
      </c>
      <c r="B159" s="550"/>
      <c r="C159" s="796"/>
      <c r="D159" s="150"/>
      <c r="E159" s="316"/>
      <c r="F159" s="316"/>
      <c r="G159" s="316"/>
      <c r="H159" s="316"/>
      <c r="I159" s="316"/>
      <c r="J159" s="316"/>
      <c r="K159" s="372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1516</v>
      </c>
      <c r="B160" s="319">
        <f>IF(ISBLANK('EKO1'!B5),"-",'EKO1'!B5)</f>
        <v>9005</v>
      </c>
      <c r="C160" s="320" t="str">
        <f>IF(LEN('EKO1'!C5)&gt;0,"(" &amp; 'EKO1'!C5 &amp; ")", "-")</f>
        <v>(2022)</v>
      </c>
      <c r="D160" s="150"/>
      <c r="E160" s="316"/>
      <c r="F160" s="316"/>
      <c r="G160" s="316"/>
      <c r="H160" s="316"/>
      <c r="I160" s="316"/>
      <c r="J160" s="316"/>
      <c r="K160" s="372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1517</v>
      </c>
      <c r="B161" s="319">
        <f>IF(ISBLANK('EKO1'!B6),"-",'EKO1'!B6)</f>
        <v>17940</v>
      </c>
      <c r="C161" s="320" t="str">
        <f>IF(LEN('EKO1'!C6)&gt;0,"(" &amp; 'EKO1'!C6 &amp; ")", "-")</f>
        <v>(2022)</v>
      </c>
      <c r="D161" s="150"/>
      <c r="E161" s="316"/>
      <c r="F161" s="316"/>
      <c r="G161" s="316"/>
      <c r="H161" s="316"/>
      <c r="I161" s="316"/>
      <c r="J161" s="316"/>
      <c r="K161" s="372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1521</v>
      </c>
      <c r="B162" s="347">
        <f>IF(ISBLANK('EKO1'!B7),"-",'EKO1'!B7)</f>
        <v>33.1</v>
      </c>
      <c r="C162" s="348" t="str">
        <f>IF(LEN('EKO1'!C7)&gt;0,"(" &amp; 'EKO1'!C7 &amp; ")", "-")</f>
        <v>(2022)</v>
      </c>
      <c r="D162" s="150"/>
      <c r="E162" s="316"/>
      <c r="F162" s="316"/>
      <c r="G162" s="316"/>
      <c r="H162" s="316"/>
      <c r="I162" s="316"/>
      <c r="J162" s="316"/>
      <c r="K162" s="372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5" t="s">
        <v>1361</v>
      </c>
      <c r="B163" s="416">
        <f>IF(ISBLANK('EKO1'!B8),"-",'EKO1'!B8)</f>
        <v>68023</v>
      </c>
      <c r="C163" s="417" t="str">
        <f>IF(LEN('EKO1'!C8)&gt;0,"(" &amp; 'EKO1'!C8 &amp; ")", "-")</f>
        <v>(2022)</v>
      </c>
      <c r="D163" s="150"/>
      <c r="E163" s="316"/>
      <c r="F163" s="316"/>
      <c r="G163" s="316"/>
      <c r="H163" s="316"/>
      <c r="I163" s="316"/>
      <c r="J163" s="316"/>
      <c r="K163" s="372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1653</v>
      </c>
      <c r="B164" s="319">
        <f>IF(ISBLANK('EKO1'!B9),"-",'EKO1'!B9)</f>
        <v>3535</v>
      </c>
      <c r="C164" s="320" t="str">
        <f>IF(LEN('EKO1'!C9)&gt;0,"(" &amp; 'EKO1'!C9 &amp; ")", "-")</f>
        <v>(2023)</v>
      </c>
      <c r="D164" s="150"/>
      <c r="E164" s="316"/>
      <c r="F164" s="316"/>
      <c r="G164" s="316"/>
      <c r="H164" s="316"/>
      <c r="I164" s="316"/>
      <c r="J164" s="316"/>
      <c r="K164" s="372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6" t="s">
        <v>1292</v>
      </c>
      <c r="B165" s="465">
        <f>IF(ISBLANK('EKO1'!B10),"-",'EKO1'!B10)</f>
        <v>70</v>
      </c>
      <c r="C165" s="798" t="str">
        <f>IF(LEN('EKO1'!C10)&gt;0,"(" &amp; 'EKO1'!C10 &amp; ")", "-")</f>
        <v>(2022)</v>
      </c>
      <c r="D165" s="150"/>
      <c r="E165" s="316"/>
      <c r="F165" s="316"/>
      <c r="G165" s="316"/>
      <c r="H165" s="316"/>
      <c r="I165" s="316"/>
      <c r="J165" s="316"/>
      <c r="K165" s="372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316"/>
      <c r="G166" s="316"/>
      <c r="H166" s="316"/>
      <c r="I166" s="316"/>
      <c r="J166" s="316"/>
      <c r="K166" s="372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316"/>
      <c r="G167" s="316"/>
      <c r="H167" s="316"/>
      <c r="I167" s="316"/>
      <c r="J167" s="316"/>
      <c r="K167" s="372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316"/>
      <c r="G168" s="316"/>
      <c r="H168" s="316"/>
      <c r="I168" s="316"/>
      <c r="J168" s="316"/>
      <c r="K168" s="372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316"/>
      <c r="G169" s="316"/>
      <c r="H169" s="316"/>
      <c r="I169" s="316"/>
      <c r="J169" s="316"/>
      <c r="K169" s="372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316"/>
      <c r="G170" s="316"/>
      <c r="H170" s="316"/>
      <c r="I170" s="316"/>
      <c r="J170" s="316"/>
      <c r="K170" s="372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316"/>
      <c r="G171" s="316"/>
      <c r="H171" s="316"/>
      <c r="I171" s="316"/>
      <c r="J171" s="316"/>
      <c r="K171" s="372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316"/>
      <c r="G172" s="316"/>
      <c r="H172" s="316"/>
      <c r="I172" s="316"/>
      <c r="J172" s="316"/>
      <c r="K172" s="372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316"/>
      <c r="G173" s="316"/>
      <c r="H173" s="316"/>
      <c r="I173" s="316"/>
      <c r="J173" s="316"/>
      <c r="K173" s="372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316"/>
      <c r="G174" s="316"/>
      <c r="H174" s="316"/>
      <c r="I174" s="316"/>
      <c r="J174" s="316"/>
      <c r="K174" s="372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316"/>
      <c r="G175" s="316"/>
      <c r="H175" s="316"/>
      <c r="I175" s="316"/>
      <c r="J175" s="316"/>
      <c r="K175" s="372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316"/>
      <c r="G176" s="316"/>
      <c r="H176" s="316"/>
      <c r="I176" s="316"/>
      <c r="J176" s="316"/>
      <c r="K176" s="372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316"/>
      <c r="G177" s="316"/>
      <c r="H177" s="316"/>
      <c r="I177" s="316"/>
      <c r="J177" s="316"/>
      <c r="K177" s="372"/>
      <c r="L177" s="337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316"/>
      <c r="G178" s="316"/>
      <c r="H178" s="316"/>
      <c r="I178" s="316"/>
      <c r="J178" s="316"/>
      <c r="K178" s="372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316"/>
      <c r="G179" s="316"/>
      <c r="H179" s="316"/>
      <c r="I179" s="316"/>
      <c r="J179" s="316"/>
      <c r="K179" s="372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316"/>
      <c r="G180" s="316"/>
      <c r="H180" s="316"/>
      <c r="I180" s="316"/>
      <c r="J180" s="316"/>
      <c r="K180" s="372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316"/>
      <c r="G181" s="316"/>
      <c r="H181" s="316"/>
      <c r="I181" s="316"/>
      <c r="J181" s="316"/>
      <c r="K181" s="372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316"/>
      <c r="G182" s="316"/>
      <c r="H182" s="316"/>
      <c r="I182" s="316"/>
      <c r="J182" s="316"/>
      <c r="K182" s="372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316"/>
      <c r="G183" s="316"/>
      <c r="H183" s="316"/>
      <c r="I183" s="316"/>
      <c r="J183" s="316"/>
      <c r="K183" s="372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316"/>
      <c r="G184" s="316"/>
      <c r="H184" s="316"/>
      <c r="I184" s="316"/>
      <c r="J184" s="316"/>
      <c r="K184" s="372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316"/>
      <c r="G185" s="316"/>
      <c r="H185" s="316"/>
      <c r="I185" s="316"/>
      <c r="J185" s="316"/>
      <c r="K185" s="372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316"/>
      <c r="G186" s="316"/>
      <c r="H186" s="316"/>
      <c r="I186" s="316"/>
      <c r="J186" s="316"/>
      <c r="K186" s="372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316"/>
      <c r="G187" s="316"/>
      <c r="H187" s="316"/>
      <c r="I187" s="316"/>
      <c r="J187" s="316"/>
      <c r="K187" s="372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316"/>
      <c r="G188" s="316"/>
      <c r="H188" s="316"/>
      <c r="I188" s="316"/>
      <c r="J188" s="316"/>
      <c r="K188" s="372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316"/>
      <c r="G189" s="316"/>
      <c r="H189" s="316"/>
      <c r="I189" s="316"/>
      <c r="J189" s="316"/>
      <c r="K189" s="372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316"/>
      <c r="G190" s="316"/>
      <c r="H190" s="316"/>
      <c r="I190" s="316"/>
      <c r="J190" s="316"/>
      <c r="K190" s="372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316"/>
      <c r="G191" s="316"/>
      <c r="H191" s="316"/>
      <c r="I191" s="316"/>
      <c r="J191" s="316"/>
      <c r="K191" s="372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316"/>
      <c r="G192" s="316"/>
      <c r="H192" s="316"/>
      <c r="I192" s="316"/>
      <c r="J192" s="316"/>
      <c r="K192" s="372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316"/>
      <c r="G193" s="316"/>
      <c r="H193" s="316"/>
      <c r="I193" s="316"/>
      <c r="J193" s="316"/>
      <c r="K193" s="372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316"/>
      <c r="G194" s="316"/>
      <c r="H194" s="316"/>
      <c r="I194" s="316"/>
      <c r="J194" s="316"/>
      <c r="K194" s="372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316"/>
      <c r="G195" s="316"/>
      <c r="H195" s="316"/>
      <c r="I195" s="316"/>
      <c r="J195" s="316"/>
      <c r="K195" s="372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316"/>
      <c r="G196" s="316"/>
      <c r="H196" s="316"/>
      <c r="I196" s="316"/>
      <c r="J196" s="316"/>
      <c r="K196" s="372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316"/>
      <c r="G197" s="316"/>
      <c r="H197" s="316"/>
      <c r="I197" s="316"/>
      <c r="J197" s="316"/>
      <c r="K197" s="372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316"/>
      <c r="G198" s="316"/>
      <c r="H198" s="316"/>
      <c r="I198" s="316"/>
      <c r="J198" s="316"/>
      <c r="K198" s="372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316"/>
      <c r="G199" s="316"/>
      <c r="H199" s="316"/>
      <c r="I199" s="316"/>
      <c r="J199" s="316"/>
      <c r="K199" s="372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316"/>
      <c r="G200" s="316"/>
      <c r="H200" s="316"/>
      <c r="I200" s="316"/>
      <c r="J200" s="316"/>
      <c r="K200" s="372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316"/>
      <c r="G201" s="316"/>
      <c r="H201" s="316"/>
      <c r="I201" s="316"/>
      <c r="J201" s="316"/>
      <c r="K201" s="372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316"/>
      <c r="G202" s="316"/>
      <c r="H202" s="316"/>
      <c r="I202" s="316"/>
      <c r="J202" s="316"/>
      <c r="K202" s="372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316"/>
      <c r="G203" s="316"/>
      <c r="H203" s="316"/>
      <c r="I203" s="316"/>
      <c r="J203" s="316"/>
      <c r="K203" s="372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316"/>
      <c r="G204" s="316"/>
      <c r="H204" s="316"/>
      <c r="I204" s="316"/>
      <c r="J204" s="316"/>
      <c r="K204" s="372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316"/>
      <c r="G205" s="316"/>
      <c r="H205" s="316"/>
      <c r="I205" s="316"/>
      <c r="J205" s="316"/>
      <c r="K205" s="372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316"/>
      <c r="G206" s="316"/>
      <c r="H206" s="316"/>
      <c r="I206" s="316"/>
      <c r="J206" s="316"/>
      <c r="K206" s="372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316"/>
      <c r="G207" s="316"/>
      <c r="H207" s="316"/>
      <c r="I207" s="316"/>
      <c r="J207" s="316"/>
      <c r="K207" s="372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316"/>
      <c r="G208" s="316"/>
      <c r="H208" s="316"/>
      <c r="I208" s="316"/>
      <c r="J208" s="316"/>
      <c r="K208" s="372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316"/>
      <c r="G209" s="316"/>
      <c r="H209" s="316"/>
      <c r="I209" s="316"/>
      <c r="J209" s="316"/>
      <c r="K209" s="372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316"/>
      <c r="G210" s="316"/>
      <c r="H210" s="316"/>
      <c r="I210" s="316"/>
      <c r="J210" s="316"/>
      <c r="K210" s="372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316"/>
      <c r="G211" s="316"/>
      <c r="H211" s="316"/>
      <c r="I211" s="316"/>
      <c r="J211" s="316"/>
      <c r="K211" s="372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316"/>
      <c r="G212" s="316"/>
      <c r="H212" s="316"/>
      <c r="I212" s="316"/>
      <c r="J212" s="316"/>
      <c r="K212" s="372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316"/>
      <c r="G213" s="316"/>
      <c r="H213" s="316"/>
      <c r="I213" s="316"/>
      <c r="J213" s="316"/>
      <c r="K213" s="372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316"/>
      <c r="G214" s="316"/>
      <c r="H214" s="316"/>
      <c r="I214" s="316"/>
      <c r="J214" s="316"/>
      <c r="K214" s="372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7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6"/>
      <c r="B230" s="316"/>
      <c r="C230" s="317"/>
      <c r="D230" s="317"/>
      <c r="E230" s="316"/>
      <c r="F230" s="316"/>
      <c r="G230" s="398"/>
      <c r="H230" s="316"/>
      <c r="I230" s="316"/>
      <c r="J230" s="316"/>
      <c r="K230" s="372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6"/>
      <c r="B231" s="316"/>
      <c r="C231" s="317"/>
      <c r="D231" s="317"/>
      <c r="E231" s="316"/>
      <c r="F231" s="316"/>
      <c r="G231" s="398"/>
      <c r="H231" s="316"/>
      <c r="I231" s="316"/>
      <c r="J231" s="316"/>
      <c r="K231" s="372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6"/>
      <c r="B232" s="316"/>
      <c r="C232" s="317"/>
      <c r="D232" s="317"/>
      <c r="E232" s="316"/>
      <c r="F232" s="316"/>
      <c r="G232" s="398"/>
      <c r="H232" s="316"/>
      <c r="I232" s="316"/>
      <c r="J232" s="316"/>
      <c r="K232" s="372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1204</v>
      </c>
      <c r="B233" s="316"/>
      <c r="C233" s="317"/>
      <c r="D233" s="317"/>
      <c r="E233" s="316"/>
      <c r="F233" s="316"/>
      <c r="G233" s="398"/>
      <c r="H233" s="316"/>
      <c r="I233" s="316"/>
      <c r="J233" s="316"/>
      <c r="K233" s="372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4" t="s">
        <v>1448</v>
      </c>
      <c r="B234" s="1104"/>
      <c r="C234" s="807">
        <f>IF(ISBLANK(SIROMASTVO1!B6),"-",SIROMASTVO1!B6)</f>
        <v>23.4</v>
      </c>
      <c r="D234" s="317"/>
      <c r="E234" s="316"/>
      <c r="F234" s="316"/>
      <c r="G234" s="398"/>
      <c r="H234" s="316"/>
      <c r="I234" s="316"/>
      <c r="J234" s="316"/>
      <c r="K234" s="372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3" t="s">
        <v>1045</v>
      </c>
      <c r="B235" s="1103"/>
      <c r="C235" s="545">
        <f>IF(ISBLANK(SIROMASTVO1!B7),"-",SIROMASTVO1!B7)</f>
        <v>32</v>
      </c>
      <c r="D235" s="317"/>
      <c r="E235" s="316"/>
      <c r="F235" s="316"/>
      <c r="G235" s="398"/>
      <c r="H235" s="316"/>
      <c r="I235" s="316"/>
      <c r="J235" s="316"/>
      <c r="K235" s="372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4" t="s">
        <v>1410</v>
      </c>
      <c r="B236" s="1144"/>
      <c r="C236" s="545">
        <f>IF(ISBLANK(SIROMASTVO1!B4),"-",SIROMASTVO1!B4)</f>
        <v>33.299999999999997</v>
      </c>
      <c r="D236" s="317"/>
      <c r="E236" s="316"/>
      <c r="F236" s="316"/>
      <c r="G236" s="398"/>
      <c r="H236" s="316"/>
      <c r="I236" s="316"/>
      <c r="J236" s="316"/>
      <c r="K236" s="372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7" t="s">
        <v>1449</v>
      </c>
      <c r="B237" s="1117"/>
      <c r="C237" s="808">
        <f>IF(ISBLANK(SIROMASTVO1!B5),"-",SIROMASTVO1!B5)</f>
        <v>7.2</v>
      </c>
      <c r="D237" s="317"/>
      <c r="E237" s="316"/>
      <c r="F237" s="316"/>
      <c r="G237" s="398"/>
      <c r="H237" s="316"/>
      <c r="I237" s="316"/>
      <c r="J237" s="316"/>
      <c r="K237" s="372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6"/>
      <c r="B238" s="546"/>
      <c r="C238" s="545"/>
      <c r="D238" s="317"/>
      <c r="E238" s="316"/>
      <c r="F238" s="316"/>
      <c r="G238" s="398"/>
      <c r="H238" s="316"/>
      <c r="I238" s="316"/>
      <c r="J238" s="316"/>
      <c r="K238" s="372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4"/>
      <c r="B239" s="844"/>
      <c r="C239" s="545"/>
      <c r="D239" s="317"/>
      <c r="E239" s="316"/>
      <c r="F239" s="316"/>
      <c r="G239" s="398"/>
      <c r="H239" s="316"/>
      <c r="I239" s="316"/>
      <c r="J239" s="316"/>
      <c r="K239" s="372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6"/>
      <c r="B240" s="966"/>
      <c r="C240" s="545"/>
      <c r="D240" s="317"/>
      <c r="E240" s="316"/>
      <c r="F240" s="316"/>
      <c r="G240" s="398"/>
      <c r="H240" s="316"/>
      <c r="I240" s="316"/>
      <c r="J240" s="316"/>
      <c r="K240" s="372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4"/>
      <c r="B241" s="844"/>
      <c r="C241" s="545"/>
      <c r="D241" s="317"/>
      <c r="E241" s="316"/>
      <c r="F241" s="316"/>
      <c r="G241" s="398"/>
      <c r="H241" s="316"/>
      <c r="I241" s="316"/>
      <c r="J241" s="316"/>
      <c r="K241" s="372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2" t="s">
        <v>2803</v>
      </c>
      <c r="B242" s="1162"/>
      <c r="C242" s="1162"/>
      <c r="D242" s="1162"/>
      <c r="E242" s="1162"/>
      <c r="F242" s="1162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6" t="s">
        <v>592</v>
      </c>
      <c r="B243" s="1106"/>
      <c r="C243" s="1106"/>
      <c r="D243" s="1106"/>
      <c r="E243" s="1136">
        <f>IF(ISBLANK('EKO4'!B8),"-",'EKO4'!B8)</f>
        <v>994205</v>
      </c>
      <c r="F243" s="1136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10" t="s">
        <v>593</v>
      </c>
      <c r="B244" s="1110"/>
      <c r="C244" s="1110"/>
      <c r="D244" s="1110"/>
      <c r="E244" s="1141">
        <f>IF(ISBLANK('EKO4'!B9),"-",'EKO4'!B9)</f>
        <v>18350</v>
      </c>
      <c r="F244" s="1141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9" t="s">
        <v>1450</v>
      </c>
      <c r="B245" s="1139"/>
      <c r="C245" s="1139"/>
      <c r="D245" s="1139"/>
      <c r="E245" s="1142">
        <f>IF(ISBLANK('EKO6'!D6),"-",'EKO6'!D6)</f>
        <v>604886</v>
      </c>
      <c r="F245" s="1142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6" t="s">
        <v>982</v>
      </c>
      <c r="B246" s="1166"/>
      <c r="C246" s="1166"/>
      <c r="D246" s="1166"/>
      <c r="E246" s="1137">
        <f>IF(ISBLANK(OBRAZ9!B5),"-",OBRAZ9!B5)</f>
        <v>604886</v>
      </c>
      <c r="F246" s="113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7" t="s">
        <v>1451</v>
      </c>
      <c r="B247" s="1167"/>
      <c r="C247" s="1167"/>
      <c r="D247" s="1167"/>
      <c r="E247" s="1169">
        <f>IF(ISBLANK('EKO6'!E6),"-",'EKO6'!E6)</f>
        <v>11164</v>
      </c>
      <c r="F247" s="1169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8" t="s">
        <v>1452</v>
      </c>
      <c r="B248" s="1168"/>
      <c r="C248" s="1168"/>
      <c r="D248" s="1168"/>
      <c r="E248" s="1170">
        <f>IF(ISBLANK('EKO6'!B6),"-",'EKO6'!B6)</f>
        <v>0</v>
      </c>
      <c r="F248" s="1170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7" t="s">
        <v>1453</v>
      </c>
      <c r="B249" s="1167"/>
      <c r="C249" s="1167"/>
      <c r="D249" s="1167"/>
      <c r="E249" s="1169">
        <f>IF(ISBLANK('EKO6'!C6),"-",'EKO6'!C6)</f>
        <v>0</v>
      </c>
      <c r="F249" s="1169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9" t="s">
        <v>1454</v>
      </c>
      <c r="B250" s="1139"/>
      <c r="C250" s="1139"/>
      <c r="D250" s="1139"/>
      <c r="E250" s="1170">
        <f>IF(ISBLANK('EKO6'!F6),"-",'EKO6'!F6)</f>
        <v>106528</v>
      </c>
      <c r="F250" s="1170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0" t="s">
        <v>1455</v>
      </c>
      <c r="B251" s="1140"/>
      <c r="C251" s="1140"/>
      <c r="D251" s="1140"/>
      <c r="E251" s="1138">
        <f>IF(ISBLANK('EKO6'!G6),"-",'EKO6'!G6)</f>
        <v>1966</v>
      </c>
      <c r="F251" s="1138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8" t="s">
        <v>2804</v>
      </c>
      <c r="B255" s="1128"/>
      <c r="C255" s="1128"/>
      <c r="D255" s="1128"/>
      <c r="E255" s="1128"/>
      <c r="F255" s="1128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6" t="s">
        <v>588</v>
      </c>
      <c r="B256" s="1106"/>
      <c r="C256" s="1106"/>
      <c r="D256" s="1106"/>
      <c r="E256" s="1136">
        <f>IF(ISBLANK('EKO4'!B4),"-",'EKO4'!B4)</f>
        <v>149259</v>
      </c>
      <c r="F256" s="1136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10" t="s">
        <v>589</v>
      </c>
      <c r="B257" s="1110"/>
      <c r="C257" s="1110"/>
      <c r="D257" s="1110"/>
      <c r="E257" s="1141">
        <f>IF(ISBLANK('EKO4'!B5),"-",'EKO4'!B5)</f>
        <v>2133</v>
      </c>
      <c r="F257" s="1141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9" t="s">
        <v>590</v>
      </c>
      <c r="B258" s="1109"/>
      <c r="C258" s="1109"/>
      <c r="D258" s="1109"/>
      <c r="E258" s="1142">
        <f>IF(ISBLANK('EKO4'!B6),"-",'EKO4'!B6)</f>
        <v>150028</v>
      </c>
      <c r="F258" s="1142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7" t="s">
        <v>591</v>
      </c>
      <c r="B259" s="1107"/>
      <c r="C259" s="1107"/>
      <c r="D259" s="1107"/>
      <c r="E259" s="1138">
        <f>IF(ISBLANK('EKO4'!B7),"-",'EKO4'!B7)</f>
        <v>2144</v>
      </c>
      <c r="F259" s="1138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2"/>
      <c r="B261" s="562"/>
      <c r="C261" s="562"/>
      <c r="D261" s="562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3" t="s">
        <v>1577</v>
      </c>
      <c r="B262" s="1163"/>
      <c r="C262" s="1163"/>
      <c r="D262" s="1163"/>
      <c r="E262" s="1163"/>
      <c r="F262" s="1163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165</v>
      </c>
      <c r="B263" s="800"/>
      <c r="C263" s="1136">
        <f>IF(ISBLANK('EKO4'!B10),"-",'EKO4'!B10)</f>
        <v>597</v>
      </c>
      <c r="D263" s="1136"/>
      <c r="E263" s="1136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166</v>
      </c>
      <c r="B264" s="847"/>
      <c r="C264" s="1137">
        <f>IF(ISBLANK('EKO4'!B13),"-",'EKO4'!B13)</f>
        <v>2073</v>
      </c>
      <c r="D264" s="1137"/>
      <c r="E264" s="1137"/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7" t="s">
        <v>1574</v>
      </c>
      <c r="B265" s="1107"/>
      <c r="C265" s="1138">
        <f>IF(ISBLANK('EKO4'!B16),"-",'EKO4'!B16)</f>
        <v>93352</v>
      </c>
      <c r="D265" s="1138"/>
      <c r="E265" s="1138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70" t="s">
        <v>985</v>
      </c>
      <c r="B287" s="473"/>
      <c r="C287" s="474"/>
      <c r="D287" s="474"/>
      <c r="E287" s="473"/>
      <c r="F287" s="473"/>
      <c r="G287" s="473"/>
      <c r="H287" s="473"/>
      <c r="I287" s="473"/>
      <c r="J287" s="473"/>
      <c r="K287" s="473"/>
      <c r="L287" s="316"/>
      <c r="M287" s="373"/>
      <c r="N287" s="373"/>
      <c r="O287" s="373"/>
      <c r="P287" s="373"/>
      <c r="Q287" s="373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51" t="s">
        <v>1578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764</v>
      </c>
      <c r="B290" s="550">
        <f>IF(ISBLANK(POLJ1!B4),"-",POLJ1!B4)</f>
        <v>1727</v>
      </c>
      <c r="C290" s="796" t="str">
        <f>IF(LEN(POLJ1!C4)&gt;0,"(" &amp; POLJ1!C4 &amp; ")", "-")</f>
        <v>(2012)</v>
      </c>
      <c r="D290" s="150"/>
      <c r="E290" s="316"/>
      <c r="F290" s="426"/>
      <c r="G290" s="426"/>
      <c r="H290" s="426"/>
      <c r="I290" s="426"/>
      <c r="J290" s="426"/>
      <c r="K290" s="426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1456</v>
      </c>
      <c r="B291" s="319">
        <f>IF(ISBLANK(POLJ1!B6),"-",POLJ1!B6)</f>
        <v>1503</v>
      </c>
      <c r="C291" s="320" t="str">
        <f>IF(LEN(POLJ1!C6)&gt;0,"(" &amp; POLJ1!C6 &amp; ")", "-")</f>
        <v>(2012)</v>
      </c>
      <c r="D291" s="150"/>
      <c r="E291" s="316"/>
      <c r="F291" s="426"/>
      <c r="G291" s="427"/>
      <c r="H291" s="427"/>
      <c r="I291" s="427"/>
      <c r="J291" s="426"/>
      <c r="K291" s="426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765</v>
      </c>
      <c r="B292" s="319">
        <f>IF(ISBLANK(POLJ1!B5),"-",POLJ1!B5)</f>
        <v>1264</v>
      </c>
      <c r="C292" s="320" t="str">
        <f>IF(LEN(POLJ1!C5)&gt;0,"(" &amp; POLJ1!C5 &amp; ")", "-")</f>
        <v>(2012)</v>
      </c>
      <c r="D292" s="150"/>
      <c r="E292" s="316"/>
      <c r="F292" s="255"/>
      <c r="G292" s="428"/>
      <c r="H292" s="399"/>
      <c r="I292" s="429"/>
      <c r="J292" s="316"/>
      <c r="K292" s="372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1457</v>
      </c>
      <c r="B293" s="809">
        <f>IF(ISBLANK(POLJ2!H10),"-",POLJ2!H10)</f>
        <v>1434</v>
      </c>
      <c r="C293" s="798" t="str">
        <f>IF(LEN(POLJ2!I10)&gt;0,"(" &amp; POLJ2!I10 &amp; ")", "-")</f>
        <v>(2012)</v>
      </c>
      <c r="D293" s="150"/>
      <c r="E293" s="316"/>
      <c r="F293" s="372"/>
      <c r="G293" s="428"/>
      <c r="H293" s="399"/>
      <c r="I293" s="429"/>
      <c r="J293" s="372"/>
      <c r="K293" s="372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1566</v>
      </c>
      <c r="B294" s="316"/>
      <c r="C294" s="317"/>
      <c r="D294" s="317"/>
      <c r="E294" s="316"/>
      <c r="F294" s="372"/>
      <c r="G294" s="428"/>
      <c r="H294" s="399"/>
      <c r="I294" s="429"/>
      <c r="J294" s="372"/>
      <c r="K294" s="372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F295" s="372"/>
      <c r="G295" s="428"/>
      <c r="H295" s="399"/>
      <c r="I295" s="429"/>
      <c r="J295" s="372"/>
      <c r="K295" s="372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F296" s="372"/>
      <c r="G296" s="428"/>
      <c r="H296" s="399"/>
      <c r="I296" s="429"/>
      <c r="J296" s="372"/>
      <c r="K296" s="372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F297" s="372"/>
      <c r="G297" s="428"/>
      <c r="H297" s="399"/>
      <c r="I297" s="429"/>
      <c r="J297" s="372"/>
      <c r="K297" s="372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3" t="s">
        <v>779</v>
      </c>
      <c r="B298" s="1153"/>
      <c r="C298" s="1153"/>
      <c r="D298" s="1153"/>
      <c r="E298" s="1153"/>
      <c r="F298" s="372"/>
      <c r="G298" s="428"/>
      <c r="H298" s="399"/>
      <c r="I298" s="429"/>
      <c r="J298" s="372"/>
      <c r="K298" s="372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392" t="s">
        <v>16</v>
      </c>
      <c r="C299" s="392" t="s">
        <v>126</v>
      </c>
      <c r="D299" s="1164" t="s">
        <v>127</v>
      </c>
      <c r="E299" s="1164"/>
      <c r="F299" s="372"/>
      <c r="G299" s="389"/>
      <c r="H299" s="399"/>
      <c r="I299" s="429"/>
      <c r="J299" s="372"/>
      <c r="K299" s="372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824</v>
      </c>
      <c r="B300" s="810">
        <f>IF(ISBLANK(POLJ3!B4),"-",POLJ3!B4)</f>
        <v>1684</v>
      </c>
      <c r="C300" s="810">
        <f>IF(ISBLANK(POLJ3!C4),"-",POLJ3!C4)</f>
        <v>208</v>
      </c>
      <c r="D300" s="1154">
        <f>IF(ISBLANK(POLJ3!D4),"-",POLJ3!D4)</f>
        <v>1476</v>
      </c>
      <c r="E300" s="1154"/>
      <c r="F300" s="372"/>
      <c r="G300" s="432"/>
      <c r="H300" s="399"/>
      <c r="I300" s="429"/>
      <c r="J300" s="372"/>
      <c r="K300" s="372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3" t="s">
        <v>892</v>
      </c>
      <c r="B301" s="791">
        <f>IF(ISBLANK(POLJ3!B5),"-",POLJ3!B5)</f>
        <v>2207</v>
      </c>
      <c r="C301" s="791">
        <f>IF(ISBLANK(POLJ3!C5),"-",POLJ3!C5)</f>
        <v>1395</v>
      </c>
      <c r="D301" s="1155">
        <f>IF(ISBLANK(POLJ3!D5),"-",POLJ3!D5)</f>
        <v>812</v>
      </c>
      <c r="E301" s="1155"/>
      <c r="F301" s="372"/>
      <c r="G301" s="314"/>
      <c r="H301" s="247"/>
      <c r="I301" s="247"/>
      <c r="J301" s="372"/>
      <c r="K301" s="37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3" t="s">
        <v>780</v>
      </c>
      <c r="B302" s="792">
        <f>IF(ISBLANK(POLJ3!B6),"-",POLJ3!B6)</f>
        <v>0</v>
      </c>
      <c r="C302" s="792">
        <f>IF(ISBLANK(POLJ3!C6),"-",POLJ3!C6)</f>
        <v>0</v>
      </c>
      <c r="D302" s="1156">
        <f>IF(ISBLANK(POLJ3!D6),"-",POLJ3!D6)</f>
        <v>0</v>
      </c>
      <c r="E302" s="1156"/>
      <c r="F302" s="316"/>
      <c r="G302" s="315"/>
      <c r="H302" s="316"/>
      <c r="I302" s="316"/>
      <c r="J302" s="316"/>
      <c r="K302" s="372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781</v>
      </c>
      <c r="B303" s="793">
        <f>IF(ISBLANK(POLJ3!B7),"-",POLJ3!B7)</f>
        <v>2</v>
      </c>
      <c r="C303" s="793">
        <f>IF(ISBLANK(POLJ3!C7),"-",POLJ3!C7)</f>
        <v>0</v>
      </c>
      <c r="D303" s="1165">
        <f>IF(ISBLANK(POLJ3!D7),"-",POLJ3!D7)</f>
        <v>2</v>
      </c>
      <c r="E303" s="1165"/>
      <c r="F303" s="316"/>
      <c r="G303" s="428"/>
      <c r="H303" s="434"/>
      <c r="I303" s="316"/>
      <c r="J303" s="316"/>
      <c r="K303" s="372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782</v>
      </c>
      <c r="B304" s="809">
        <f>IF(ISBLANK(POLJ3!B8),"-",POLJ3!B8)</f>
        <v>1727</v>
      </c>
      <c r="C304" s="809">
        <f>IF(ISBLANK(POLJ3!C8),"-",POLJ3!C8)</f>
        <v>205</v>
      </c>
      <c r="D304" s="1123">
        <f>IF(ISBLANK(POLJ3!D8),"-",POLJ3!D8)</f>
        <v>1522</v>
      </c>
      <c r="E304" s="1123"/>
      <c r="F304" s="428"/>
      <c r="G304" s="315"/>
      <c r="H304" s="316"/>
      <c r="I304" s="316"/>
      <c r="J304" s="316"/>
      <c r="K304" s="372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316"/>
      <c r="G305" s="315"/>
      <c r="H305" s="316"/>
      <c r="I305" s="316"/>
      <c r="J305" s="316"/>
      <c r="K305" s="372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316"/>
      <c r="G306" s="315"/>
      <c r="H306" s="316"/>
      <c r="I306" s="316"/>
      <c r="J306" s="316"/>
      <c r="K306" s="372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6"/>
      <c r="B307" s="316"/>
      <c r="C307" s="317"/>
      <c r="D307" s="317"/>
      <c r="E307" s="316"/>
      <c r="F307" s="316"/>
      <c r="G307" s="315"/>
      <c r="H307" s="316"/>
      <c r="I307" s="316"/>
      <c r="J307" s="316"/>
      <c r="K307" s="372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6"/>
      <c r="B308" s="316"/>
      <c r="C308" s="317"/>
      <c r="D308" s="317"/>
      <c r="E308" s="316"/>
      <c r="F308" s="316"/>
      <c r="G308" s="315"/>
      <c r="H308" s="316"/>
      <c r="I308" s="316"/>
      <c r="J308" s="316"/>
      <c r="K308" s="372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50" t="s">
        <v>1581</v>
      </c>
      <c r="B309" s="5"/>
      <c r="C309" s="3"/>
      <c r="D309" s="3"/>
      <c r="E309" s="5"/>
      <c r="F309" s="5"/>
      <c r="G309" s="420" t="s">
        <v>1583</v>
      </c>
      <c r="H309" s="426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767</v>
      </c>
      <c r="B310" s="1124">
        <f>IF(ISBLANK(POLJ2!B3),"-",POLJ2!B3)</f>
        <v>21.14</v>
      </c>
      <c r="C310" s="1124"/>
      <c r="D310" s="3"/>
      <c r="E310" s="5"/>
      <c r="F310" s="5"/>
      <c r="G310" s="817" t="s">
        <v>773</v>
      </c>
      <c r="H310" s="818">
        <f>IF(ISBLANK(POLJ2!H3),"-",POLJ2!H3)</f>
        <v>439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768</v>
      </c>
      <c r="B311" s="1125">
        <f>IF(ISBLANK(POLJ2!B4),"-",POLJ2!B4)</f>
        <v>1556.1</v>
      </c>
      <c r="C311" s="1125"/>
      <c r="D311" s="3"/>
      <c r="E311" s="5"/>
      <c r="F311" s="5"/>
      <c r="G311" s="812" t="s">
        <v>774</v>
      </c>
      <c r="H311" s="250">
        <f>IF(ISBLANK(POLJ2!H4),"-",POLJ2!H4)</f>
        <v>2037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769</v>
      </c>
      <c r="B312" s="1125">
        <f>IF(ISBLANK(POLJ2!B5),"-",POLJ2!B5)</f>
        <v>406.63</v>
      </c>
      <c r="C312" s="1125"/>
      <c r="D312" s="3"/>
      <c r="E312" s="5"/>
      <c r="F312" s="5"/>
      <c r="G312" s="812" t="s">
        <v>775</v>
      </c>
      <c r="H312" s="250">
        <f>IF(ISBLANK(POLJ2!H5),"-",POLJ2!H5)</f>
        <v>1779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770</v>
      </c>
      <c r="B313" s="1125">
        <f>IF(ISBLANK(POLJ2!B6),"-",POLJ2!B6)</f>
        <v>321.27999999999997</v>
      </c>
      <c r="C313" s="1125"/>
      <c r="D313" s="3"/>
      <c r="E313" s="5"/>
      <c r="F313" s="5"/>
      <c r="G313" s="814" t="s">
        <v>776</v>
      </c>
      <c r="H313" s="251">
        <f>IF(ISBLANK(POLJ2!H6),"-",POLJ2!H6)</f>
        <v>20700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771</v>
      </c>
      <c r="B314" s="1125">
        <f>IF(ISBLANK(POLJ2!B7),"-",POLJ2!B7)</f>
        <v>0.15</v>
      </c>
      <c r="C314" s="1125"/>
      <c r="D314" s="3"/>
      <c r="E314" s="5"/>
      <c r="F314" s="5"/>
      <c r="G314" s="816" t="s">
        <v>16</v>
      </c>
      <c r="H314" s="819">
        <f>IF(ISBLANK(POLJ2!H7),"-",POLJ2!H7)</f>
        <v>24955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772</v>
      </c>
      <c r="B315" s="1126">
        <f>IF(ISBLANK(POLJ2!B8),"-",POLJ2!B8)</f>
        <v>235.8</v>
      </c>
      <c r="C315" s="1126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6" t="s">
        <v>16</v>
      </c>
      <c r="B316" s="1152">
        <f>IF(ISBLANK(POLJ2!B9),"-",POLJ2!B9)</f>
        <v>2541.1</v>
      </c>
      <c r="C316" s="115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37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3"/>
      <c r="B318" s="239"/>
      <c r="C318" s="467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40"/>
      <c r="B319" s="239"/>
      <c r="C319" s="237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70" t="s">
        <v>988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L321" s="373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L322" s="373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L324" s="373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L325" s="373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L326" s="373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L327" s="373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L328" s="373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L329" s="373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L330" s="373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L331" s="373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L332" s="373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L333" s="373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L334" s="373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L335" s="373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L336" s="373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L337" s="373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L338" s="373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L339" s="373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L340" s="373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L341" s="373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L343" s="373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L344" s="373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L345" s="373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L346" s="373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L347" s="373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L348" s="373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L349" s="373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L350" s="373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L351" s="373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L352" s="373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L353" s="373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L354" s="373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L355" s="373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L356" s="373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L357" s="373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6" t="s">
        <v>896</v>
      </c>
      <c r="B361" s="1106"/>
      <c r="C361" s="550">
        <f>IF(ISBLANK(OBRAZ1!B4),"-",OBRAZ1!B4)</f>
        <v>1</v>
      </c>
      <c r="D361" s="820"/>
      <c r="E361" s="796" t="str">
        <f>IF(LEN(OBRAZ1!C4)&gt;0,"(" &amp; OBRAZ1!C4 &amp; ")", "-")</f>
        <v>(2022)</v>
      </c>
      <c r="F361" s="316"/>
      <c r="G361" s="435" t="s">
        <v>2065</v>
      </c>
      <c r="H361" s="435"/>
      <c r="I361" s="435"/>
      <c r="J361" s="435"/>
      <c r="K361" s="43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10" t="s">
        <v>897</v>
      </c>
      <c r="B362" s="1110"/>
      <c r="C362" s="347">
        <f>IF(ISBLANK(OBRAZ1!B5),"-",OBRAZ1!B5)</f>
        <v>15</v>
      </c>
      <c r="D362" s="403"/>
      <c r="E362" s="348" t="str">
        <f>IF(LEN(OBRAZ1!C5)&gt;0,"(" &amp; OBRAZ1!C5 &amp; ")", "-")</f>
        <v>(2022)</v>
      </c>
      <c r="F362" s="316"/>
      <c r="G362" s="213"/>
      <c r="H362" s="391"/>
      <c r="I362" s="391"/>
      <c r="J362" s="391"/>
      <c r="K362" s="24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9" t="s">
        <v>1305</v>
      </c>
      <c r="B363" s="1109"/>
      <c r="C363" s="350">
        <f>IF(ISBLANK(OBRAZ1!B6),"-",OBRAZ1!B6)</f>
        <v>446</v>
      </c>
      <c r="D363" s="404"/>
      <c r="E363" s="351" t="str">
        <f>IF(LEN(OBRAZ1!C6)&gt;0,"(" &amp; OBRAZ1!C6 &amp; ")", "-")</f>
        <v>(2022)</v>
      </c>
      <c r="F363" s="316"/>
      <c r="G363" s="822"/>
      <c r="H363" s="823" t="s">
        <v>16</v>
      </c>
      <c r="I363" s="823" t="s">
        <v>217</v>
      </c>
      <c r="J363" s="823" t="s">
        <v>218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10" t="s">
        <v>1426</v>
      </c>
      <c r="B364" s="1110"/>
      <c r="C364" s="411">
        <f>IF(ISBLANK(OBRAZ1!B7),"-",OBRAZ1!B7)</f>
        <v>34.5</v>
      </c>
      <c r="D364" s="403"/>
      <c r="E364" s="348" t="str">
        <f>IF(LEN(OBRAZ1!C7)&gt;0,"(" &amp; OBRAZ1!C7 &amp; ")", "-")</f>
        <v>(2022)</v>
      </c>
      <c r="F364" s="316"/>
      <c r="G364" s="800" t="s">
        <v>1584</v>
      </c>
      <c r="H364" s="810">
        <f>IF(ISBLANK(OBRAZ2!H6),"-",OBRAZ2!H6)</f>
        <v>1609</v>
      </c>
      <c r="I364" s="810">
        <f>IF(ISBLANK(OBRAZ2!I6),"-",OBRAZ2!I6)</f>
        <v>1487</v>
      </c>
      <c r="J364" s="810">
        <f>IF(ISBLANK(OBRAZ2!J6),"-",OBRAZ2!J6)</f>
        <v>122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9" t="s">
        <v>1306</v>
      </c>
      <c r="B365" s="1109"/>
      <c r="C365" s="350">
        <f>IF(ISBLANK(OBRAZ1!B8),"-",OBRAZ1!B8)</f>
        <v>897</v>
      </c>
      <c r="D365" s="404"/>
      <c r="E365" s="351" t="str">
        <f>IF(LEN(OBRAZ1!C8)&gt;0,"(" &amp; OBRAZ1!C8 &amp; ")", "-")</f>
        <v>(2022)</v>
      </c>
      <c r="F365" s="316"/>
      <c r="G365" s="783" t="s">
        <v>1585</v>
      </c>
      <c r="H365" s="791">
        <f>IF(ISBLANK(OBRAZ2!H7),"-",OBRAZ2!H7)</f>
        <v>242</v>
      </c>
      <c r="I365" s="791">
        <f>IF(ISBLANK(OBRAZ2!I7),"-",OBRAZ2!I7)</f>
        <v>239</v>
      </c>
      <c r="J365" s="791">
        <f>IF(ISBLANK(OBRAZ2!J7),"-",OBRAZ2!J7)</f>
        <v>3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10" t="s">
        <v>1427</v>
      </c>
      <c r="B366" s="1110"/>
      <c r="C366" s="411">
        <f>IF(ISBLANK(OBRAZ1!B9),"-",OBRAZ1!B9)</f>
        <v>64.5</v>
      </c>
      <c r="D366" s="403"/>
      <c r="E366" s="348" t="str">
        <f>IF(LEN(OBRAZ1!C9)&gt;0,"(" &amp; OBRAZ1!C9 &amp; ")", "-")</f>
        <v>(2022)</v>
      </c>
      <c r="F366" s="316"/>
      <c r="G366" s="824" t="s">
        <v>1586</v>
      </c>
      <c r="H366" s="809">
        <f>IF(ISBLANK(OBRAZ2!H8),"-",OBRAZ2!H8)</f>
        <v>236</v>
      </c>
      <c r="I366" s="809">
        <f>IF(ISBLANK(OBRAZ2!I8),"-",OBRAZ2!I8)</f>
        <v>231</v>
      </c>
      <c r="J366" s="809">
        <f>IF(ISBLANK(OBRAZ2!J8),"-",OBRAZ2!J8)</f>
        <v>5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9" t="s">
        <v>195</v>
      </c>
      <c r="B367" s="1129"/>
      <c r="C367" s="465">
        <f>IF(ISBLANK(OBRAZ1!B10),"-",OBRAZ1!B10)</f>
        <v>514</v>
      </c>
      <c r="D367" s="821"/>
      <c r="E367" s="798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6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7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1416</v>
      </c>
      <c r="H375" s="852">
        <f>IF(ISBLANK(OBRAZ2!B12),"-",OBRAZ2!B21)</f>
        <v>0.66006600660066006</v>
      </c>
      <c r="I375" s="852">
        <f>IF(ISBLANK(OBRAZ2!C12),"-",OBRAZ2!C21)</f>
        <v>0.87010565568676201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1417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1418</v>
      </c>
      <c r="H377" s="853">
        <f>IF(ISBLANK(OBRAZ2!B14),"-",OBRAZ2!B23)</f>
        <v>72.277227722772281</v>
      </c>
      <c r="I377" s="853">
        <f>IF(ISBLANK(OBRAZ2!C14),"-",OBRAZ2!C23)</f>
        <v>67.619639527656929</v>
      </c>
      <c r="J377" s="853">
        <f>IF(ISBLANK(OBRAZ2!D14),"-",OBRAZ2!D23)</f>
        <v>72.320947765212708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1419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1420</v>
      </c>
      <c r="H379" s="853">
        <f>IF(ISBLANK(OBRAZ2!B16),"-",OBRAZ2!B25)</f>
        <v>13.267326732673268</v>
      </c>
      <c r="I379" s="853">
        <f>IF(ISBLANK(OBRAZ2!C16),"-",OBRAZ2!C25)</f>
        <v>21.939092604101926</v>
      </c>
      <c r="J379" s="853">
        <f>IF(ISBLANK(OBRAZ2!D16),"-",OBRAZ2!D25)</f>
        <v>14.485729671513193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1421</v>
      </c>
      <c r="H380" s="854">
        <f>IF(ISBLANK(OBRAZ2!B17),"-",OBRAZ2!B26)</f>
        <v>13.795379537953794</v>
      </c>
      <c r="I380" s="854">
        <f>IF(ISBLANK(OBRAZ2!C17),"-",OBRAZ2!C26)</f>
        <v>9.5711622125543823</v>
      </c>
      <c r="J380" s="854">
        <f>IF(ISBLANK(OBRAZ2!D17),"-",OBRAZ2!D26)</f>
        <v>13.193322563274098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16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5"/>
      <c r="H388" s="592"/>
      <c r="I388" s="592"/>
      <c r="J388" s="592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5"/>
      <c r="H389" s="592"/>
      <c r="I389" s="592"/>
      <c r="J389" s="592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5"/>
      <c r="H390" s="592"/>
      <c r="I390" s="592"/>
      <c r="J390" s="592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5"/>
      <c r="H391" s="592"/>
      <c r="I391" s="592"/>
      <c r="J391" s="592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5"/>
      <c r="H392" s="746"/>
      <c r="I392" s="746"/>
      <c r="J392" s="592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5"/>
      <c r="H393" s="592"/>
      <c r="I393" s="592"/>
      <c r="J393" s="592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6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61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71"/>
      <c r="B407" s="371"/>
      <c r="C407" s="371"/>
      <c r="D407" s="371"/>
      <c r="E407" s="371"/>
      <c r="F407" s="371"/>
      <c r="G407" s="371"/>
      <c r="H407" s="371"/>
      <c r="I407" s="371"/>
      <c r="J407" s="371"/>
      <c r="K407" s="371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5"/>
      <c r="B408" s="316"/>
      <c r="C408" s="317"/>
      <c r="D408" s="317"/>
      <c r="E408" s="316"/>
      <c r="F408" s="316"/>
      <c r="G408" s="316"/>
      <c r="H408" s="316"/>
      <c r="I408" s="316"/>
      <c r="J408" s="316"/>
      <c r="K408" s="372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2" t="s">
        <v>1307</v>
      </c>
      <c r="B409" s="1122"/>
      <c r="C409" s="550">
        <f>IF(ISBLANK(OBRAZ5!B4),"-",OBRAZ5!B4)</f>
        <v>7</v>
      </c>
      <c r="D409" s="820"/>
      <c r="E409" s="796" t="str">
        <f>IF(LEN(OBRAZ5!C4)&gt;0,"(" &amp; OBRAZ5!C4 &amp; ")", "-")</f>
        <v>(2022)</v>
      </c>
      <c r="F409" s="316"/>
      <c r="G409" s="316"/>
      <c r="H409" s="316"/>
      <c r="I409" s="316"/>
      <c r="J409" s="316"/>
      <c r="K409" s="372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4" t="s">
        <v>1308</v>
      </c>
      <c r="B410" s="1114"/>
      <c r="C410" s="347">
        <f>IF(ISBLANK(OBRAZ5!B5),"-",OBRAZ5!B5)</f>
        <v>9</v>
      </c>
      <c r="D410" s="403"/>
      <c r="E410" s="348" t="str">
        <f>IF(LEN(OBRAZ5!C5)&gt;0,"(" &amp; OBRAZ5!C5 &amp; ")", "-")</f>
        <v>(2022)</v>
      </c>
      <c r="F410" s="316"/>
      <c r="G410" s="316"/>
      <c r="H410" s="316"/>
      <c r="I410" s="316"/>
      <c r="J410" s="316"/>
      <c r="K410" s="372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9" t="s">
        <v>1309</v>
      </c>
      <c r="B411" s="1109"/>
      <c r="C411" s="350"/>
      <c r="D411" s="404"/>
      <c r="E411" s="351"/>
      <c r="F411" s="316"/>
      <c r="G411" s="316"/>
      <c r="H411" s="316"/>
      <c r="I411" s="316"/>
      <c r="J411" s="316"/>
      <c r="K411" s="372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480</v>
      </c>
      <c r="B412" s="247"/>
      <c r="C412" s="319">
        <f>IF(ISBLANK(OBRAZ5!B7),"-",OBRAZ5!B7)</f>
        <v>1781</v>
      </c>
      <c r="D412" s="151"/>
      <c r="E412" s="320" t="str">
        <f>IF(LEN(OBRAZ5!C7)&gt;0,"(" &amp; OBRAZ5!C7 &amp; ")", "-")</f>
        <v>(2022)</v>
      </c>
      <c r="F412" s="316"/>
      <c r="G412" s="316"/>
      <c r="H412" s="316"/>
      <c r="I412" s="316"/>
      <c r="J412" s="316"/>
      <c r="K412" s="372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5" t="s">
        <v>479</v>
      </c>
      <c r="B413" s="247"/>
      <c r="C413" s="319">
        <f>IF(ISBLANK(OBRAZ5!B8),"-",OBRAZ5!B8)</f>
        <v>1821</v>
      </c>
      <c r="D413" s="151"/>
      <c r="E413" s="320" t="str">
        <f>IF(LEN(OBRAZ5!C8)&gt;0,"(" &amp; OBRAZ5!C8 &amp; ")", "-")</f>
        <v>(2022)</v>
      </c>
      <c r="F413" s="316"/>
      <c r="G413" s="316"/>
      <c r="H413" s="316"/>
      <c r="I413" s="316"/>
      <c r="J413" s="316"/>
      <c r="K413" s="372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3" t="s">
        <v>1310</v>
      </c>
      <c r="B414" s="1113"/>
      <c r="C414" s="319"/>
      <c r="D414" s="151"/>
      <c r="E414" s="320"/>
      <c r="F414" s="316"/>
      <c r="G414" s="316"/>
      <c r="H414" s="316"/>
      <c r="I414" s="316"/>
      <c r="J414" s="316"/>
      <c r="K414" s="372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5" t="s">
        <v>480</v>
      </c>
      <c r="B415" s="247"/>
      <c r="C415" s="319">
        <f>IF(ISBLANK(OBRAZ5!B10),"-",OBRAZ5!B10)</f>
        <v>124</v>
      </c>
      <c r="D415" s="151"/>
      <c r="E415" s="320" t="str">
        <f>IF(LEN(OBRAZ5!C10)&gt;0,"(" &amp; OBRAZ5!C10 &amp; ")", "-")</f>
        <v>(2022)</v>
      </c>
      <c r="F415" s="316"/>
      <c r="G415" s="316"/>
      <c r="H415" s="316"/>
      <c r="I415" s="316"/>
      <c r="J415" s="316"/>
      <c r="K415" s="372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6" t="s">
        <v>479</v>
      </c>
      <c r="B416" s="407"/>
      <c r="C416" s="347">
        <f>IF(ISBLANK(OBRAZ5!B11),"-",OBRAZ5!B11)</f>
        <v>38</v>
      </c>
      <c r="D416" s="403"/>
      <c r="E416" s="348" t="str">
        <f>IF(LEN(OBRAZ5!C11)&gt;0,"(" &amp; OBRAZ5!C11 &amp; ")", "-")</f>
        <v>(2022)</v>
      </c>
      <c r="F416" s="316"/>
      <c r="G416" s="316"/>
      <c r="H416" s="316"/>
      <c r="I416" s="316"/>
      <c r="J416" s="316"/>
      <c r="K416" s="372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1" t="s">
        <v>1428</v>
      </c>
      <c r="B417" s="1111"/>
      <c r="C417" s="409">
        <f>IF(ISBLANK(OBRAZ5!B12),"-",OBRAZ5!B12)</f>
        <v>87.5</v>
      </c>
      <c r="D417" s="151"/>
      <c r="E417" s="320" t="str">
        <f>IF(LEN(OBRAZ5!C12)&gt;0,"(" &amp; OBRAZ5!C12 &amp; ")", "-")</f>
        <v>(2022)</v>
      </c>
      <c r="F417" s="316"/>
      <c r="G417" s="316"/>
      <c r="H417" s="316"/>
      <c r="I417" s="316"/>
      <c r="J417" s="316"/>
      <c r="K417" s="372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1038</v>
      </c>
      <c r="B418" s="1113"/>
      <c r="C418" s="319">
        <f>IF(ISBLANK(OBRAZ5!B13),"-",OBRAZ5!B13)</f>
        <v>467</v>
      </c>
      <c r="D418" s="151"/>
      <c r="E418" s="320" t="str">
        <f>IF(LEN(OBRAZ5!C13)&gt;0,"(" &amp; OBRAZ5!C13 &amp; ")", "-")</f>
        <v>(2022)</v>
      </c>
      <c r="F418" s="316"/>
      <c r="G418" s="316"/>
      <c r="H418" s="316"/>
      <c r="I418" s="316"/>
      <c r="J418" s="316"/>
      <c r="K418" s="372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1" t="s">
        <v>1429</v>
      </c>
      <c r="B419" s="1111"/>
      <c r="C419" s="409">
        <f>IF(ISBLANK(OBRAZ5!B14),"-",OBRAZ5!B14)</f>
        <v>87.1</v>
      </c>
      <c r="D419" s="151"/>
      <c r="E419" s="320" t="str">
        <f>IF(LEN(OBRAZ5!C14)&gt;0,"(" &amp; OBRAZ5!C14 &amp; ")", "-")</f>
        <v>(2022)</v>
      </c>
      <c r="F419" s="316"/>
      <c r="G419" s="316"/>
      <c r="H419" s="316"/>
      <c r="I419" s="316"/>
      <c r="J419" s="316"/>
      <c r="K419" s="372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3" t="s">
        <v>1458</v>
      </c>
      <c r="B420" s="1113"/>
      <c r="C420" s="409">
        <f>IF(ISBLANK(OBRAZ5!B15),"-",OBRAZ5!B15)</f>
        <v>0.2</v>
      </c>
      <c r="D420" s="151"/>
      <c r="E420" s="320" t="str">
        <f>IF(LEN(OBRAZ5!C15)&gt;0,"(" &amp; OBRAZ5!C15 &amp; ")", "-")</f>
        <v>(2022)</v>
      </c>
      <c r="F420" s="316"/>
      <c r="G420" s="316"/>
      <c r="H420" s="316"/>
      <c r="I420" s="316"/>
      <c r="J420" s="316"/>
      <c r="K420" s="372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9" t="s">
        <v>1441</v>
      </c>
      <c r="B421" s="1109"/>
      <c r="C421" s="350">
        <f>IF(ISBLANK(OBRAZ5!B16),"-",OBRAZ5!B16)</f>
        <v>0</v>
      </c>
      <c r="D421" s="404"/>
      <c r="E421" s="351" t="str">
        <f>IF(LEN(OBRAZ5!C16)&gt;0,"(" &amp; OBRAZ5!C16 &amp; ")", "-")</f>
        <v>(2022)</v>
      </c>
      <c r="F421" s="316"/>
      <c r="G421" s="316"/>
      <c r="H421" s="316"/>
      <c r="I421" s="316"/>
      <c r="J421" s="316"/>
      <c r="K421" s="372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7" t="s">
        <v>478</v>
      </c>
      <c r="B422" s="1107"/>
      <c r="C422" s="465">
        <f>IF(ISBLANK(OBRAZ5!B17),"-",OBRAZ5!B17)</f>
        <v>98</v>
      </c>
      <c r="D422" s="821"/>
      <c r="E422" s="798" t="str">
        <f>IF(LEN(OBRAZ5!C17)&gt;0,"(" &amp; OBRAZ5!C17 &amp; ")", "-")</f>
        <v>(2022)</v>
      </c>
      <c r="F422" s="316"/>
      <c r="G422" s="316"/>
      <c r="H422" s="398"/>
      <c r="I422" s="316"/>
      <c r="J422" s="316"/>
      <c r="K422" s="372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316"/>
      <c r="H423" s="316"/>
      <c r="I423" s="316"/>
      <c r="J423" s="316"/>
      <c r="K423" s="372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316"/>
      <c r="H424" s="316"/>
      <c r="I424" s="316"/>
      <c r="J424" s="316"/>
      <c r="K424" s="372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316"/>
      <c r="H425" s="316"/>
      <c r="I425" s="316"/>
      <c r="J425" s="316"/>
      <c r="K425" s="372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337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3" t="s">
        <v>1040</v>
      </c>
      <c r="B444" s="1133"/>
      <c r="C444" s="550">
        <f>IF(ISBLANK(OBRAZ7!B4),"-",OBRAZ7!B4)</f>
        <v>0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337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4" t="s">
        <v>1311</v>
      </c>
      <c r="B445" s="1134"/>
      <c r="C445" s="319">
        <f>IF(COUNT(OBRAZ8!B7,OBRAZ8!E7,OBRAZ8!H7)=0,"-",OBRAZ8!K7)</f>
        <v>0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337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8" t="s">
        <v>1430</v>
      </c>
      <c r="B446" s="1158"/>
      <c r="C446" s="409" t="str">
        <f>IF(ISBLANK(OBRAZ7!B6),"-",OBRAZ7!B6)</f>
        <v>-</v>
      </c>
      <c r="D446" s="151"/>
      <c r="E446" s="320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337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9" t="s">
        <v>1312</v>
      </c>
      <c r="B447" s="1159"/>
      <c r="C447" s="350">
        <f>IF(COUNT(OBRAZ8!B23,OBRAZ8!E23,OBRAZ8!H23)=0,"-",OBRAZ8!K23)</f>
        <v>0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337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1" t="s">
        <v>1459</v>
      </c>
      <c r="B448" s="1131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337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8" t="s">
        <v>1460</v>
      </c>
      <c r="B449" s="1108"/>
      <c r="C449" s="409">
        <f>IF(ISBLANK(OBRAZ7!B9),"-",OBRAZ7!B9)</f>
        <v>0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337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7" t="s">
        <v>1442</v>
      </c>
      <c r="B450" s="1157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337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337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337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337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5"/>
      <c r="B454" s="316"/>
      <c r="C454" s="317"/>
      <c r="D454" s="317"/>
      <c r="E454" s="316"/>
      <c r="F454" s="316"/>
      <c r="G454" s="316"/>
      <c r="H454" s="316"/>
      <c r="I454" s="316"/>
      <c r="J454" s="316"/>
      <c r="K454" s="372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5"/>
      <c r="B455" s="316"/>
      <c r="C455" s="317"/>
      <c r="D455" s="317"/>
      <c r="E455" s="316"/>
      <c r="F455" s="316"/>
      <c r="G455" s="316"/>
      <c r="H455" s="316"/>
      <c r="I455" s="316"/>
      <c r="J455" s="316"/>
      <c r="K455" s="372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5"/>
      <c r="B456" s="316"/>
      <c r="C456" s="317"/>
      <c r="D456" s="317"/>
      <c r="E456" s="316"/>
      <c r="F456" s="316"/>
      <c r="G456" s="316"/>
      <c r="H456" s="316"/>
      <c r="I456" s="316"/>
      <c r="J456" s="316"/>
      <c r="K456" s="372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5"/>
      <c r="B457" s="316"/>
      <c r="C457" s="317"/>
      <c r="D457" s="317"/>
      <c r="E457" s="316"/>
      <c r="F457" s="316"/>
      <c r="G457" s="316"/>
      <c r="H457" s="316"/>
      <c r="I457" s="316"/>
      <c r="J457" s="316"/>
      <c r="K457" s="372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5"/>
      <c r="B458" s="316"/>
      <c r="C458" s="317"/>
      <c r="D458" s="317"/>
      <c r="E458" s="316"/>
      <c r="F458" s="316"/>
      <c r="G458" s="316"/>
      <c r="H458" s="316"/>
      <c r="I458" s="316"/>
      <c r="J458" s="316"/>
      <c r="K458" s="372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5"/>
      <c r="B459" s="316"/>
      <c r="C459" s="317"/>
      <c r="D459" s="317"/>
      <c r="E459" s="316"/>
      <c r="F459" s="316"/>
      <c r="G459" s="316"/>
      <c r="H459" s="316"/>
      <c r="I459" s="316"/>
      <c r="J459" s="316"/>
      <c r="K459" s="372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5"/>
      <c r="B460" s="316"/>
      <c r="C460" s="317"/>
      <c r="D460" s="317"/>
      <c r="E460" s="316"/>
      <c r="F460" s="316"/>
      <c r="G460" s="316"/>
      <c r="H460" s="316"/>
      <c r="I460" s="316"/>
      <c r="J460" s="316"/>
      <c r="K460" s="372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5"/>
      <c r="B461" s="316"/>
      <c r="C461" s="317"/>
      <c r="D461" s="317"/>
      <c r="E461" s="316"/>
      <c r="F461" s="316"/>
      <c r="G461" s="316"/>
      <c r="H461" s="316"/>
      <c r="I461" s="316"/>
      <c r="J461" s="316"/>
      <c r="K461" s="372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5"/>
      <c r="B462" s="316"/>
      <c r="C462" s="317"/>
      <c r="D462" s="317"/>
      <c r="E462" s="316"/>
      <c r="F462" s="316"/>
      <c r="G462" s="316"/>
      <c r="H462" s="316"/>
      <c r="I462" s="316"/>
      <c r="J462" s="316"/>
      <c r="K462" s="372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5"/>
      <c r="B463" s="316"/>
      <c r="C463" s="317"/>
      <c r="D463" s="317"/>
      <c r="E463" s="316"/>
      <c r="F463" s="316"/>
      <c r="G463" s="316"/>
      <c r="H463" s="316"/>
      <c r="I463" s="316"/>
      <c r="J463" s="316"/>
      <c r="K463" s="372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5"/>
      <c r="B464" s="316"/>
      <c r="C464" s="317"/>
      <c r="D464" s="317"/>
      <c r="E464" s="316"/>
      <c r="F464" s="316"/>
      <c r="G464" s="316"/>
      <c r="H464" s="316"/>
      <c r="I464" s="316"/>
      <c r="J464" s="316"/>
      <c r="K464" s="372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5"/>
      <c r="B465" s="316"/>
      <c r="C465" s="317"/>
      <c r="D465" s="317"/>
      <c r="E465" s="316"/>
      <c r="F465" s="316"/>
      <c r="G465" s="316"/>
      <c r="H465" s="316"/>
      <c r="I465" s="316"/>
      <c r="J465" s="316"/>
      <c r="K465" s="372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5"/>
      <c r="B466" s="316"/>
      <c r="C466" s="317"/>
      <c r="D466" s="317"/>
      <c r="E466" s="316"/>
      <c r="F466" s="316"/>
      <c r="G466" s="316"/>
      <c r="H466" s="316"/>
      <c r="I466" s="316"/>
      <c r="J466" s="316"/>
      <c r="K466" s="372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5"/>
      <c r="B467" s="316"/>
      <c r="C467" s="317"/>
      <c r="D467" s="317"/>
      <c r="E467" s="316"/>
      <c r="F467" s="316"/>
      <c r="G467" s="316"/>
      <c r="H467" s="316"/>
      <c r="I467" s="316"/>
      <c r="J467" s="316"/>
      <c r="K467" s="372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5"/>
      <c r="B468" s="316"/>
      <c r="C468" s="317"/>
      <c r="D468" s="317"/>
      <c r="E468" s="316"/>
      <c r="F468" s="316"/>
      <c r="G468" s="316"/>
      <c r="H468" s="315"/>
      <c r="I468" s="316"/>
      <c r="J468" s="316"/>
      <c r="K468" s="372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5"/>
      <c r="B469" s="316"/>
      <c r="C469" s="317"/>
      <c r="D469" s="317"/>
      <c r="E469" s="316"/>
      <c r="F469" s="316"/>
      <c r="G469" s="316"/>
      <c r="H469" s="315"/>
      <c r="I469" s="316"/>
      <c r="J469" s="316"/>
      <c r="K469" s="372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5"/>
      <c r="B470" s="316"/>
      <c r="C470" s="317"/>
      <c r="D470" s="317"/>
      <c r="E470" s="316"/>
      <c r="F470" s="316"/>
      <c r="G470" s="316"/>
      <c r="H470" s="315"/>
      <c r="I470" s="316"/>
      <c r="J470" s="316"/>
      <c r="K470" s="372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5"/>
      <c r="B471" s="316"/>
      <c r="C471" s="317"/>
      <c r="D471" s="317"/>
      <c r="E471" s="316"/>
      <c r="F471" s="316"/>
      <c r="G471" s="316"/>
      <c r="H471" s="315"/>
      <c r="I471" s="316"/>
      <c r="J471" s="316"/>
      <c r="K471" s="372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1228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30" customHeight="1" x14ac:dyDescent="0.2">
      <c r="A474" s="315"/>
      <c r="B474" s="316"/>
      <c r="C474" s="317"/>
      <c r="D474" s="317"/>
      <c r="E474" s="316"/>
      <c r="F474" s="316"/>
      <c r="G474" s="316"/>
      <c r="H474" s="315"/>
      <c r="I474" s="316"/>
      <c r="J474" s="316"/>
      <c r="K474" s="372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5"/>
      <c r="B475" s="316"/>
      <c r="C475" s="317"/>
      <c r="D475" s="317"/>
      <c r="E475" s="316"/>
      <c r="F475" s="316"/>
      <c r="G475" s="316"/>
      <c r="H475" s="315"/>
      <c r="I475" s="316"/>
      <c r="J475" s="316"/>
      <c r="K475" s="372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2742</v>
      </c>
      <c r="B476" s="316"/>
      <c r="C476" s="317"/>
      <c r="D476" s="317"/>
      <c r="E476" s="316"/>
      <c r="F476" s="316"/>
      <c r="G476" s="316"/>
      <c r="H476" s="315"/>
      <c r="I476" s="316"/>
      <c r="J476" s="316"/>
      <c r="K476" s="372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800" t="s">
        <v>1025</v>
      </c>
      <c r="B477" s="550" t="str">
        <f>IF(ISBLANK(KULT1!B4),"-",KULT1!B4)</f>
        <v>-</v>
      </c>
      <c r="C477" s="320"/>
      <c r="D477" s="543"/>
      <c r="E477" s="319"/>
      <c r="F477" s="320"/>
      <c r="G477" s="316"/>
      <c r="H477" s="553"/>
      <c r="I477" s="316"/>
      <c r="J477" s="316"/>
      <c r="K477" s="372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3" t="s">
        <v>1233</v>
      </c>
      <c r="B478" s="347" t="str">
        <f>IF(ISBLANK(KULT1!B5),"-",KULT1!B5)</f>
        <v>-</v>
      </c>
      <c r="C478" s="320"/>
      <c r="D478" s="543"/>
      <c r="E478" s="409"/>
      <c r="F478" s="320"/>
      <c r="G478" s="316"/>
      <c r="H478" s="553"/>
      <c r="I478" s="316"/>
      <c r="J478" s="316"/>
      <c r="K478" s="372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2" t="s">
        <v>1026</v>
      </c>
      <c r="B479" s="350" t="str">
        <f>IF(ISBLANK(KULT1!B6),"-",KULT1!B6)</f>
        <v>-</v>
      </c>
      <c r="C479" s="320"/>
      <c r="D479" s="543"/>
      <c r="E479" s="409"/>
      <c r="F479" s="320"/>
      <c r="G479" s="316"/>
      <c r="H479" s="553"/>
      <c r="I479" s="316"/>
      <c r="J479" s="316"/>
      <c r="K479" s="372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3" t="s">
        <v>1234</v>
      </c>
      <c r="B480" s="347" t="str">
        <f>IF(ISBLANK(KULT1!B7),"-",KULT1!B7)</f>
        <v>-</v>
      </c>
      <c r="C480" s="320"/>
      <c r="D480" s="543"/>
      <c r="E480" s="409"/>
      <c r="F480" s="320"/>
      <c r="G480" s="316"/>
      <c r="H480" s="553"/>
      <c r="I480" s="316"/>
      <c r="J480" s="316"/>
      <c r="K480" s="372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3" t="s">
        <v>1027</v>
      </c>
      <c r="B481" s="319" t="str">
        <f>IF(ISBLANK(KULT1!B8),"-",KULT1!B8)</f>
        <v>-</v>
      </c>
      <c r="C481" s="320"/>
      <c r="D481" s="543"/>
      <c r="E481" s="409"/>
      <c r="F481" s="320"/>
      <c r="G481" s="316"/>
      <c r="H481" s="553"/>
      <c r="I481" s="316"/>
      <c r="J481" s="316"/>
      <c r="K481" s="372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3" t="s">
        <v>1028</v>
      </c>
      <c r="B482" s="319" t="str">
        <f>IF(ISBLANK(KULT1!B9),"-",KULT1!B9)</f>
        <v>-</v>
      </c>
      <c r="C482" s="320"/>
      <c r="D482" s="543"/>
      <c r="E482" s="409"/>
      <c r="F482" s="320"/>
      <c r="G482" s="316"/>
      <c r="H482" s="553"/>
      <c r="I482" s="316"/>
      <c r="J482" s="316"/>
      <c r="K482" s="372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4" t="s">
        <v>1235</v>
      </c>
      <c r="B483" s="465" t="str">
        <f>IF(ISBLANK(KULT1!B10),"-",KULT1!B10)</f>
        <v>-</v>
      </c>
      <c r="C483" s="320"/>
      <c r="D483" s="543"/>
      <c r="E483" s="353"/>
      <c r="F483" s="320"/>
      <c r="G483" s="316"/>
      <c r="H483" s="553"/>
      <c r="I483" s="316"/>
      <c r="J483" s="316"/>
      <c r="K483" s="372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5"/>
      <c r="B484" s="316"/>
      <c r="C484" s="317"/>
      <c r="D484" s="317"/>
      <c r="E484" s="316"/>
      <c r="F484" s="316"/>
      <c r="G484" s="316"/>
      <c r="H484" s="315"/>
      <c r="I484" s="316"/>
      <c r="J484" s="316"/>
      <c r="K484" s="372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5"/>
      <c r="B485" s="316"/>
      <c r="C485" s="317"/>
      <c r="D485" s="317"/>
      <c r="E485" s="316"/>
      <c r="F485" s="316"/>
      <c r="G485" s="316"/>
      <c r="H485" s="315"/>
      <c r="I485" s="316"/>
      <c r="J485" s="316"/>
      <c r="K485" s="372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986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461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Z488" s="25"/>
    </row>
    <row r="489" spans="1:26" s="2" customFormat="1" ht="30" customHeight="1" thickBot="1" x14ac:dyDescent="0.4">
      <c r="A489" s="848" t="s">
        <v>2742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6" t="s">
        <v>430</v>
      </c>
      <c r="B490" s="1106"/>
      <c r="C490" s="1106"/>
      <c r="D490" s="1051"/>
      <c r="E490" s="1055" t="str">
        <f>IF(ISBLANK(ZDRAV1!B4),"-",ZDRAV1!B4)</f>
        <v>-</v>
      </c>
      <c r="F490" s="320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3" t="s">
        <v>2239</v>
      </c>
      <c r="B491" s="1113"/>
      <c r="C491" s="1113"/>
      <c r="D491" s="1052"/>
      <c r="E491" s="409">
        <f>IF(ISBLANK(ZDRAV1!B5),"-",ZDRAV1!B5)</f>
        <v>0</v>
      </c>
      <c r="F491" s="320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3" t="s">
        <v>2747</v>
      </c>
      <c r="B492" s="1113"/>
      <c r="C492" s="1113"/>
      <c r="D492" s="1052"/>
      <c r="E492" s="409">
        <f>IF(ISBLANK(ZDRAV1!B6),"-",ZDRAV1!B6)</f>
        <v>0</v>
      </c>
      <c r="F492" s="320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3" t="s">
        <v>2748</v>
      </c>
      <c r="B493" s="1113"/>
      <c r="C493" s="1113"/>
      <c r="D493" s="1052"/>
      <c r="E493" s="409" t="str">
        <f>IF(ISBLANK(ZDRAV1!B7),"-",ZDRAV1!B7)</f>
        <v>-</v>
      </c>
      <c r="F493" s="320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3" t="s">
        <v>2749</v>
      </c>
      <c r="B494" s="1113"/>
      <c r="C494" s="1113"/>
      <c r="D494" s="1052"/>
      <c r="E494" s="409" t="str">
        <f>IF(ISBLANK(ZDRAV1!B8),"-",ZDRAV1!B8)</f>
        <v>-</v>
      </c>
      <c r="F494" s="320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6" t="s">
        <v>2741</v>
      </c>
      <c r="B495" s="1116"/>
      <c r="C495" s="1116"/>
      <c r="D495" s="1052"/>
      <c r="E495" s="409" t="str">
        <f>IF(ISBLANK(ZDRAV1!B9),"-",ZDRAV1!B9)</f>
        <v>-</v>
      </c>
      <c r="F495" s="320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2" t="s">
        <v>1431</v>
      </c>
      <c r="B496" s="1132"/>
      <c r="C496" s="1132"/>
      <c r="D496" s="1054"/>
      <c r="E496" s="412" t="str">
        <f>IF(ISBLANK(ZDRAV1!B10),"-",ZDRAV1!B10)</f>
        <v>-</v>
      </c>
      <c r="F496" s="320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6" t="s">
        <v>527</v>
      </c>
      <c r="B497" s="1116"/>
      <c r="C497" s="1116"/>
      <c r="D497" s="1053"/>
      <c r="E497" s="413" t="str">
        <f>IF(ISBLANK(ZDRAV1!B11),"-",ZDRAV1!B11)</f>
        <v>-</v>
      </c>
      <c r="F497" s="320"/>
      <c r="G497" s="5"/>
      <c r="H497" s="236"/>
      <c r="I497" s="236"/>
      <c r="J497" s="236"/>
      <c r="K497" s="236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2" t="s">
        <v>431</v>
      </c>
      <c r="B498" s="1132"/>
      <c r="C498" s="1132"/>
      <c r="D498" s="1052"/>
      <c r="E498" s="1056">
        <f>IF(ISBLANK(ZDRAV1!B14),"-",ZDRAV1!B14)</f>
        <v>0</v>
      </c>
      <c r="F498" s="320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10" t="s">
        <v>2744</v>
      </c>
      <c r="B499" s="1110"/>
      <c r="C499" s="1110"/>
      <c r="D499" s="414"/>
      <c r="E499" s="409">
        <f>IF(ISBLANK(ZDRAV1!B15),"-",ZDRAV1!B15)</f>
        <v>0</v>
      </c>
      <c r="F499" s="320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9" t="s">
        <v>2240</v>
      </c>
      <c r="B500" s="1109"/>
      <c r="C500" s="1109"/>
      <c r="D500" s="415"/>
      <c r="E500" s="408" t="str">
        <f>IF(ISBLANK(ZDRAV1!B18),"-",ZDRAV1!B18)</f>
        <v>-</v>
      </c>
      <c r="F500" s="320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7" t="s">
        <v>2241</v>
      </c>
      <c r="B501" s="1107"/>
      <c r="C501" s="1107"/>
      <c r="D501" s="827"/>
      <c r="E501" s="803" t="str">
        <f>IF(ISBLANK(ZDRAV1!B19),"-",ZDRAV1!B19)</f>
        <v>-</v>
      </c>
      <c r="F501" s="320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5"/>
      <c r="B503" s="345"/>
      <c r="C503" s="345"/>
      <c r="D503" s="345"/>
      <c r="E503" s="319"/>
      <c r="F503" s="320"/>
      <c r="G503" s="345"/>
      <c r="H503" s="372"/>
      <c r="I503" s="372"/>
      <c r="J503" s="316"/>
      <c r="K503" s="372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5"/>
      <c r="B504" s="345"/>
      <c r="C504" s="345"/>
      <c r="D504" s="345"/>
      <c r="E504" s="965"/>
      <c r="F504" s="320"/>
      <c r="G504" s="345"/>
      <c r="H504" s="372"/>
      <c r="I504" s="372"/>
      <c r="J504" s="316"/>
      <c r="K504" s="372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5"/>
      <c r="B505" s="345"/>
      <c r="C505" s="345"/>
      <c r="D505" s="345"/>
      <c r="E505" s="984"/>
      <c r="F505" s="320"/>
      <c r="G505" s="345"/>
      <c r="H505" s="372"/>
      <c r="I505" s="372"/>
      <c r="J505" s="316"/>
      <c r="K505" s="372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7"/>
      <c r="B507" s="345"/>
      <c r="C507" s="345"/>
      <c r="D507" s="345"/>
      <c r="E507" s="378"/>
      <c r="F507" s="15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8"/>
      <c r="F508" s="150"/>
      <c r="G508" s="345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8"/>
      <c r="F509" s="150"/>
      <c r="G509" s="345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8"/>
      <c r="F510" s="150"/>
      <c r="G510" s="345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8"/>
      <c r="F511" s="150"/>
      <c r="G511" s="345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8"/>
      <c r="F512" s="150"/>
      <c r="G512" s="345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8"/>
      <c r="F513" s="150"/>
      <c r="G513" s="345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8"/>
      <c r="F514" s="150"/>
      <c r="G514" s="34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8"/>
      <c r="F515" s="150"/>
      <c r="G515" s="345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8"/>
      <c r="F516" s="150"/>
      <c r="G516" s="345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8"/>
      <c r="F517" s="150"/>
      <c r="G517" s="345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8"/>
      <c r="F518" s="150"/>
      <c r="G518" s="34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8"/>
      <c r="F519" s="150"/>
      <c r="G519" s="34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8"/>
      <c r="F520" s="150"/>
      <c r="G520" s="34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8"/>
      <c r="F521" s="150"/>
      <c r="G521" s="34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5"/>
      <c r="B522" s="345"/>
      <c r="C522" s="345"/>
      <c r="D522" s="345"/>
      <c r="E522" s="378"/>
      <c r="F522" s="150"/>
      <c r="G522" s="345"/>
      <c r="H522" s="372"/>
      <c r="I522" s="372"/>
      <c r="J522" s="316"/>
      <c r="K522" s="372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5"/>
      <c r="B523" s="345"/>
      <c r="C523" s="345"/>
      <c r="D523" s="345"/>
      <c r="E523" s="378"/>
      <c r="F523" s="150"/>
      <c r="G523" s="345"/>
      <c r="H523" s="372"/>
      <c r="I523" s="372"/>
      <c r="J523" s="316"/>
      <c r="K523" s="372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998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thickBot="1" x14ac:dyDescent="0.45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06" t="s">
        <v>306</v>
      </c>
      <c r="B527" s="1106"/>
      <c r="C527" s="1106"/>
      <c r="D527" s="800"/>
      <c r="E527" s="550" t="str">
        <f>IF(ISBLANK('SOC1'!B4),"-",'SOC1'!B4)</f>
        <v>-</v>
      </c>
      <c r="F527" s="796" t="str">
        <f>IF(LEN('SOC1'!C4)&gt;0,"(" &amp; 'SOC1'!C4 &amp; ")", "-")</f>
        <v>-</v>
      </c>
      <c r="G527" s="376"/>
      <c r="H527" s="372"/>
      <c r="I527" s="372"/>
      <c r="J527" s="316"/>
      <c r="K527" s="372"/>
      <c r="L527" s="3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3" t="s">
        <v>1561</v>
      </c>
      <c r="B528" s="1113"/>
      <c r="C528" s="1113"/>
      <c r="D528" s="787"/>
      <c r="E528" s="378" t="str">
        <f>IF(ISBLANK('SOC1'!B5),"-",'SOC1'!B5)</f>
        <v>-</v>
      </c>
      <c r="F528" s="320" t="str">
        <f>IF(LEN('SOC1'!C5)&gt;0,"(" &amp; 'SOC1'!C5 &amp; ")", "-")</f>
        <v>-</v>
      </c>
      <c r="G528" s="401"/>
      <c r="H528" s="372"/>
      <c r="I528" s="372"/>
      <c r="J528" s="316"/>
      <c r="K528" s="372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3" t="s">
        <v>1560</v>
      </c>
      <c r="B529" s="1113"/>
      <c r="C529" s="1113"/>
      <c r="D529" s="787"/>
      <c r="E529" s="319" t="str">
        <f>IF(ISBLANK('SOC1'!B8),"-",'SOC1'!B8)</f>
        <v>-</v>
      </c>
      <c r="F529" s="320" t="str">
        <f>IF(LEN('SOC1'!C8)&gt;0,"(" &amp; 'SOC1'!C8 &amp; ")", "-")</f>
        <v>-</v>
      </c>
      <c r="G529" s="401"/>
      <c r="H529" s="372"/>
      <c r="I529" s="372"/>
      <c r="J529" s="316"/>
      <c r="K529" s="372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3" t="s">
        <v>1014</v>
      </c>
      <c r="B530" s="1113"/>
      <c r="C530" s="1113"/>
      <c r="D530" s="787"/>
      <c r="E530" s="319" t="str">
        <f>IF(ISBLANK('SOC1'!B9),"-",'SOC1'!B9)</f>
        <v>-</v>
      </c>
      <c r="F530" s="320" t="str">
        <f>IF(LEN('SOC1'!C9)&gt;0,"(" &amp; 'SOC1'!C9 &amp; ")", "-")</f>
        <v>-</v>
      </c>
      <c r="G530" s="401"/>
      <c r="H530" s="372"/>
      <c r="I530" s="372"/>
      <c r="J530" s="316"/>
      <c r="K530" s="372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7" t="s">
        <v>1013</v>
      </c>
      <c r="B531" s="1107"/>
      <c r="C531" s="1107"/>
      <c r="D531" s="828"/>
      <c r="E531" s="465" t="str">
        <f>IF(ISBLANK('SOC1'!B10),"-",'SOC1'!B10)</f>
        <v>-</v>
      </c>
      <c r="F531" s="798" t="str">
        <f>IF(LEN('SOC1'!C10)&gt;0,"(" &amp; 'SOC1'!C10 &amp; ")", "-")</f>
        <v>-</v>
      </c>
      <c r="G531" s="401"/>
      <c r="H531" s="372"/>
      <c r="I531" s="372"/>
      <c r="J531" s="316"/>
      <c r="K531" s="372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316"/>
      <c r="H532" s="316"/>
      <c r="I532" s="316"/>
      <c r="J532" s="398"/>
      <c r="K532" s="372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316"/>
      <c r="H533" s="316"/>
      <c r="I533" s="316"/>
      <c r="J533" s="398"/>
      <c r="K533" s="372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316"/>
      <c r="H534" s="316"/>
      <c r="I534" s="316"/>
      <c r="J534" s="398"/>
      <c r="K534" s="372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316"/>
      <c r="H535" s="316"/>
      <c r="I535" s="316"/>
      <c r="J535" s="398"/>
      <c r="K535" s="372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316"/>
      <c r="H536" s="316"/>
      <c r="I536" s="316"/>
      <c r="J536" s="398"/>
      <c r="K536" s="372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316"/>
      <c r="H537" s="316"/>
      <c r="I537" s="316"/>
      <c r="J537" s="398"/>
      <c r="K537" s="372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316"/>
      <c r="H538" s="316"/>
      <c r="I538" s="316"/>
      <c r="J538" s="398"/>
      <c r="K538" s="372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316"/>
      <c r="H539" s="316"/>
      <c r="I539" s="316"/>
      <c r="J539" s="398"/>
      <c r="K539" s="372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316"/>
      <c r="H540" s="316"/>
      <c r="I540" s="316"/>
      <c r="J540" s="316"/>
      <c r="K540" s="372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325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61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9"/>
      <c r="B542" s="379"/>
      <c r="C542" s="379"/>
      <c r="D542" s="379"/>
      <c r="E542" s="379"/>
      <c r="F542" s="379"/>
      <c r="G542" s="379"/>
      <c r="H542" s="379"/>
      <c r="I542" s="379"/>
      <c r="J542" s="379"/>
      <c r="K542" s="379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5"/>
      <c r="B543" s="316"/>
      <c r="C543" s="317"/>
      <c r="D543" s="317"/>
      <c r="E543" s="316"/>
      <c r="F543" s="380"/>
      <c r="G543" s="316"/>
      <c r="H543" s="316"/>
      <c r="I543" s="316"/>
      <c r="J543" s="316"/>
      <c r="K543" s="372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3" t="s">
        <v>1498</v>
      </c>
      <c r="B544" s="1143"/>
      <c r="C544" s="1143"/>
      <c r="D544" s="829"/>
      <c r="E544" s="830" t="str">
        <f>IF(ISBLANK('SOC9'!E7),"-",'SOC9'!E7)</f>
        <v/>
      </c>
      <c r="F544" s="831" t="str">
        <f>IF(LEN('SOC9'!D7)&gt;0,"(" &amp; 'SOC9'!D7 &amp; ")", "-")</f>
        <v>-</v>
      </c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1" t="s">
        <v>1485</v>
      </c>
      <c r="B545" s="1111"/>
      <c r="C545" s="1111"/>
      <c r="D545" s="786"/>
      <c r="E545" s="319" t="str">
        <f>IF(ISBLANK('SOC3'!B4),"-",'SOC3'!B4)</f>
        <v>-</v>
      </c>
      <c r="F545" s="320" t="str">
        <f>IF(LEN('SOC3'!C4)&gt;0,"(" &amp; 'SOC3'!C4 &amp; ")", "-")</f>
        <v>-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1" t="s">
        <v>1491</v>
      </c>
      <c r="B546" s="1111"/>
      <c r="C546" s="1111"/>
      <c r="D546" s="786"/>
      <c r="E546" s="409" t="str">
        <f>IF(ISBLANK('SOC3'!B5),"-",'SOC3'!B5)</f>
        <v>-</v>
      </c>
      <c r="F546" s="320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30" t="s">
        <v>1492</v>
      </c>
      <c r="B547" s="1130"/>
      <c r="C547" s="1130"/>
      <c r="D547" s="788"/>
      <c r="E547" s="408" t="str">
        <f>IF(ISBLANK('SOC3'!B6),"-",'SOC3'!B6)</f>
        <v>-</v>
      </c>
      <c r="F547" s="351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1493</v>
      </c>
      <c r="B548" s="1114"/>
      <c r="C548" s="1114"/>
      <c r="D548" s="782"/>
      <c r="E548" s="411" t="str">
        <f>IF(ISBLANK('SOC3'!B7),"-",'SOC3'!B7)</f>
        <v>-</v>
      </c>
      <c r="F548" s="348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1486</v>
      </c>
      <c r="B549" s="1113"/>
      <c r="C549" s="1113"/>
      <c r="D549" s="787"/>
      <c r="E549" s="319" t="str">
        <f>IF(ISBLANK('SOC3'!B8),"-",'SOC3'!B8)</f>
        <v>-</v>
      </c>
      <c r="F549" s="320" t="str">
        <f>IF(LEN('SOC3'!C8)&gt;0,"(" &amp; 'SOC3'!C8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9" t="s">
        <v>1677</v>
      </c>
      <c r="B550" s="1109"/>
      <c r="C550" s="1109"/>
      <c r="D550" s="784"/>
      <c r="E550" s="350" t="str">
        <f>IF(ISBLANK('SOC3'!B9),"-",'SOC3'!B9)</f>
        <v>-</v>
      </c>
      <c r="F550" s="351" t="str">
        <f>IF(LEN('SOC3'!C9)&gt;0,"(" &amp; 'SOC3'!C9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7" t="s">
        <v>1678</v>
      </c>
      <c r="B551" s="1107"/>
      <c r="C551" s="1107"/>
      <c r="D551" s="828"/>
      <c r="E551" s="803" t="str">
        <f>IF(ISBLANK('SOC3'!B10),"-",'SOC3'!B10)</f>
        <v>-</v>
      </c>
      <c r="F551" s="798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2"/>
      <c r="B552" s="1112"/>
      <c r="C552" s="1112"/>
      <c r="D552" s="248"/>
      <c r="E552" s="151"/>
      <c r="F552" s="320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2"/>
      <c r="B553" s="382"/>
      <c r="C553" s="38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4"/>
      <c r="B556" s="247"/>
      <c r="C556" s="248"/>
      <c r="D556" s="248"/>
      <c r="E556" s="247"/>
      <c r="F556" s="247"/>
      <c r="G556" s="316"/>
      <c r="H556" s="316"/>
      <c r="I556" s="316"/>
      <c r="J556" s="316"/>
      <c r="K556" s="372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348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61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9"/>
      <c r="B561" s="379"/>
      <c r="C561" s="379"/>
      <c r="D561" s="379"/>
      <c r="E561" s="379"/>
      <c r="F561" s="379"/>
      <c r="G561" s="379"/>
      <c r="H561" s="379"/>
      <c r="I561" s="379"/>
      <c r="J561" s="379"/>
      <c r="K561" s="379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5"/>
      <c r="B562" s="316"/>
      <c r="C562" s="317"/>
      <c r="D562" s="317"/>
      <c r="E562" s="316"/>
      <c r="F562" s="316"/>
      <c r="G562" s="316"/>
      <c r="H562" s="316"/>
      <c r="I562" s="316"/>
      <c r="J562" s="316"/>
      <c r="K562" s="372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6" t="s">
        <v>1939</v>
      </c>
      <c r="B563" s="1106"/>
      <c r="C563" s="1106"/>
      <c r="D563" s="826"/>
      <c r="E563" s="550" t="str">
        <f>IF(ISBLANK('SOC5'!B4),"-",'SOC5'!B4)</f>
        <v>-</v>
      </c>
      <c r="F563" s="796" t="str">
        <f>IF(LEN('SOC5'!C4)&gt;0,"(" &amp; 'SOC5'!C4 &amp; ")", "-")</f>
        <v>-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10" t="s">
        <v>1495</v>
      </c>
      <c r="B564" s="1110"/>
      <c r="C564" s="1110"/>
      <c r="D564" s="785"/>
      <c r="E564" s="411" t="str">
        <f>IF(ISBLANK('SOC5'!B5),"-",'SOC5'!B5)</f>
        <v>-</v>
      </c>
      <c r="F564" s="348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9" t="s">
        <v>1487</v>
      </c>
      <c r="B565" s="1109"/>
      <c r="C565" s="1109"/>
      <c r="D565" s="784"/>
      <c r="E565" s="350">
        <f>IF(ISBLANK('SOC5'!B6),"-",'SOC5'!B6)</f>
        <v>478</v>
      </c>
      <c r="F565" s="351" t="str">
        <f>IF(LEN('SOC5'!C6)&gt;0,"(" &amp; 'SOC5'!C6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10" t="s">
        <v>1494</v>
      </c>
      <c r="B566" s="1110"/>
      <c r="C566" s="1110"/>
      <c r="D566" s="785"/>
      <c r="E566" s="411">
        <f>IF(ISBLANK('SOC5'!B7),"-",'SOC5'!B7)</f>
        <v>5</v>
      </c>
      <c r="F566" s="348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1489</v>
      </c>
      <c r="B567" s="1109"/>
      <c r="C567" s="1109"/>
      <c r="D567" s="784"/>
      <c r="E567" s="350">
        <f>IF(ISBLANK('SOC5'!B8),"-",'SOC5'!B8)</f>
        <v>317</v>
      </c>
      <c r="F567" s="351" t="str">
        <f>IF(LEN('SOC5'!C8)&gt;0,"(" &amp; 'SOC5'!C8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10" t="s">
        <v>1497</v>
      </c>
      <c r="B568" s="1110"/>
      <c r="C568" s="1110"/>
      <c r="D568" s="785"/>
      <c r="E568" s="411">
        <f>IF(ISBLANK('SOC5'!B9),"-",'SOC5'!B9)</f>
        <v>3.3</v>
      </c>
      <c r="F568" s="348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3" t="s">
        <v>1488</v>
      </c>
      <c r="B569" s="1113"/>
      <c r="C569" s="1113"/>
      <c r="D569" s="787"/>
      <c r="E569" s="319" t="str">
        <f>IF('SOC6'!E7&gt;0,'SOC6'!E7,"-")</f>
        <v>-</v>
      </c>
      <c r="F569" s="320" t="str">
        <f>IF('SOC6'!E7&gt;0,"(" &amp; 'SOC6'!A7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3" t="s">
        <v>1490</v>
      </c>
      <c r="B570" s="1113"/>
      <c r="C570" s="1113"/>
      <c r="D570" s="787"/>
      <c r="E570" s="319" t="str">
        <f>IF(ISBLANK('SOC5'!B11),"-",'SOC5'!B11)</f>
        <v>-</v>
      </c>
      <c r="F570" s="320" t="str">
        <f>IF(LEN('SOC5'!C11)&gt;0,"(" &amp; 'SOC5'!C11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7" t="s">
        <v>1496</v>
      </c>
      <c r="B571" s="1107"/>
      <c r="C571" s="1107"/>
      <c r="D571" s="828"/>
      <c r="E571" s="803" t="str">
        <f>IF(ISBLANK('SOC5'!B12),"-",'SOC5'!B12)</f>
        <v>-</v>
      </c>
      <c r="F571" s="798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5"/>
      <c r="B572" s="316"/>
      <c r="C572" s="317"/>
      <c r="D572" s="317"/>
      <c r="E572" s="316"/>
      <c r="F572" s="316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377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61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9"/>
      <c r="B594" s="379"/>
      <c r="C594" s="379"/>
      <c r="D594" s="379"/>
      <c r="E594" s="379"/>
      <c r="F594" s="379"/>
      <c r="G594" s="379"/>
      <c r="H594" s="379"/>
      <c r="I594" s="379"/>
      <c r="J594" s="379"/>
      <c r="K594" s="379"/>
      <c r="L594" s="337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5"/>
      <c r="B595" s="316"/>
      <c r="C595" s="317"/>
      <c r="D595" s="317"/>
      <c r="E595" s="316"/>
      <c r="F595" s="316"/>
      <c r="G595" s="316"/>
      <c r="H595" s="316"/>
      <c r="I595" s="316"/>
      <c r="J595" s="316"/>
      <c r="K595" s="372"/>
      <c r="L595" s="337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2" t="s">
        <v>1257</v>
      </c>
      <c r="B596" s="1122"/>
      <c r="C596" s="1122"/>
      <c r="D596" s="832"/>
      <c r="E596" s="550" t="str">
        <f>IF(ISBLANK('SOC7'!B5),"-",'SOC7'!B5)</f>
        <v>-</v>
      </c>
      <c r="F596" s="796" t="str">
        <f>IF(LEN('SOC7'!C5)&gt;0,"(" &amp; 'SOC7'!C5 &amp; ")", "-")</f>
        <v>-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4" t="s">
        <v>1258</v>
      </c>
      <c r="B597" s="1114"/>
      <c r="C597" s="1114"/>
      <c r="D597" s="782"/>
      <c r="E597" s="347" t="str">
        <f>IF(ISBLANK('SOC7'!B6),"-",'SOC7'!B6)</f>
        <v>-</v>
      </c>
      <c r="F597" s="348" t="str">
        <f>IF(LEN('SOC7'!C6)&gt;0,"(" &amp; 'SOC7'!C6 &amp; ")", "-")</f>
        <v>-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30" t="s">
        <v>495</v>
      </c>
      <c r="B598" s="1130"/>
      <c r="C598" s="1130"/>
      <c r="D598" s="788"/>
      <c r="E598" s="350" t="str">
        <f>IF(ISBLANK('SOC7'!B9),"-",'SOC7'!B9)</f>
        <v>-</v>
      </c>
      <c r="F598" s="351" t="str">
        <f>IF(LEN('SOC7'!C9)&gt;0,"(" &amp; 'SOC7'!C9 &amp; ")", "-")</f>
        <v>-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5" t="s">
        <v>898</v>
      </c>
      <c r="B599" s="1115"/>
      <c r="C599" s="1115"/>
      <c r="D599" s="833"/>
      <c r="E599" s="465" t="str">
        <f>IF(ISBLANK('SOC7'!B10),"-",'SOC7'!B10)</f>
        <v>-</v>
      </c>
      <c r="F599" s="798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8"/>
      <c r="B600" s="318"/>
      <c r="C600" s="318"/>
      <c r="D600" s="318"/>
      <c r="E600" s="319"/>
      <c r="F600" s="320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5"/>
      <c r="B603" s="316"/>
      <c r="C603" s="317"/>
      <c r="D603" s="317"/>
      <c r="E603" s="316"/>
      <c r="F603" s="316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7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6" t="s">
        <v>989</v>
      </c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  <c r="L622" s="461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9" t="s">
        <v>1578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6" t="s">
        <v>935</v>
      </c>
      <c r="B625" s="1106"/>
      <c r="C625" s="1106"/>
      <c r="D625" s="826"/>
      <c r="E625" s="802">
        <f>IF(ISBLANK(IZBORI!B4),"-",IZBORI!B4)</f>
        <v>43.4</v>
      </c>
      <c r="F625" s="796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7" t="s">
        <v>1559</v>
      </c>
      <c r="B626" s="1107"/>
      <c r="C626" s="1107"/>
      <c r="D626" s="828"/>
      <c r="E626" s="803">
        <f>IF(ISBLANK(IZBORI!B5),"-",IZBORI!B5)</f>
        <v>30.4</v>
      </c>
      <c r="F626" s="798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987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9" t="s">
        <v>1578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6" t="s">
        <v>1313</v>
      </c>
      <c r="B635" s="1106"/>
      <c r="C635" s="1106"/>
      <c r="D635" s="826"/>
      <c r="E635" s="550">
        <f>IF(ISBLANK(PRAV1!B4),"-",PRAV1!B4)</f>
        <v>6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337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3" t="s">
        <v>389</v>
      </c>
      <c r="B636" s="1113"/>
      <c r="C636" s="1113"/>
      <c r="D636" s="787"/>
      <c r="E636" s="319">
        <f>IF(ISBLANK(PRAV1!B5),"-",PRAV1!B5)</f>
        <v>1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7" t="s">
        <v>890</v>
      </c>
      <c r="B637" s="1107"/>
      <c r="C637" s="1107"/>
      <c r="D637" s="828"/>
      <c r="E637" s="465">
        <f>IF(ISBLANK(PRAV1!B6),"-",PRAV1!B6)</f>
        <v>0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70" t="s">
        <v>990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9" t="s">
        <v>1578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2" t="s">
        <v>1432</v>
      </c>
      <c r="B649" s="1122"/>
      <c r="C649" s="1122"/>
      <c r="D649" s="832"/>
      <c r="E649" s="550">
        <f>IF(ISBLANK(SAOBINFR1!B4),"-",SAOBINFR1!B4)</f>
        <v>76.106999999999999</v>
      </c>
      <c r="F649" s="796" t="str">
        <f>IF(LEN(SAOBINFR1!C4)&gt;0,"(" &amp; SAOBINFR1!C4 &amp; ")", "-")</f>
        <v>(2022)</v>
      </c>
      <c r="G649" s="316"/>
      <c r="H649" s="316"/>
      <c r="I649" s="316"/>
      <c r="J649" s="316"/>
      <c r="K649" s="372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3" t="s">
        <v>2245</v>
      </c>
      <c r="B650" s="1113"/>
      <c r="C650" s="1113"/>
      <c r="D650" s="787"/>
      <c r="E650" s="319">
        <f>IF(ISBLANK(SAOBINFR1!B11),"-",SAOBINFR1!B11)</f>
        <v>6.3</v>
      </c>
      <c r="F650" s="320" t="str">
        <f>IF(LEN(SAOBINFR1!C11)&gt;0,"(" &amp; SAOBINFR1!C11 &amp; ")", "-")</f>
        <v>(2022)</v>
      </c>
      <c r="G650" s="316"/>
      <c r="H650" s="316"/>
      <c r="I650" s="316"/>
      <c r="J650" s="316"/>
      <c r="K650" s="372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7" t="s">
        <v>1291</v>
      </c>
      <c r="B651" s="1107"/>
      <c r="C651" s="1107"/>
      <c r="D651" s="828"/>
      <c r="E651" s="465" t="str">
        <f>IF(ISBLANK(SAOBINFR1!B12),"-",SAOBINFR1!B12)</f>
        <v>-</v>
      </c>
      <c r="F651" s="798" t="str">
        <f>IF(LEN(SAOBINFR1!C12)&gt;0,"(" &amp; SAOBINFR1!C12 &amp; ")", "-")</f>
        <v>-</v>
      </c>
      <c r="G651" s="316"/>
      <c r="H651" s="316"/>
      <c r="I651" s="316"/>
      <c r="J651" s="316"/>
      <c r="K651" s="372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316"/>
      <c r="H652" s="398"/>
      <c r="I652" s="316"/>
      <c r="J652" s="316"/>
      <c r="K652" s="372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316"/>
      <c r="H653" s="398"/>
      <c r="I653" s="316"/>
      <c r="J653" s="316"/>
      <c r="K653" s="372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316"/>
      <c r="H654" s="398"/>
      <c r="I654" s="316"/>
      <c r="J654" s="316"/>
      <c r="K654" s="372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316"/>
      <c r="H655" s="398"/>
      <c r="I655" s="316"/>
      <c r="J655" s="316"/>
      <c r="K655" s="372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316"/>
      <c r="H656" s="398"/>
      <c r="I656" s="316"/>
      <c r="J656" s="316"/>
      <c r="K656" s="372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5"/>
      <c r="B657" s="316"/>
      <c r="C657" s="317"/>
      <c r="D657" s="317"/>
      <c r="E657" s="316"/>
      <c r="F657" s="316"/>
      <c r="G657" s="316"/>
      <c r="H657" s="398"/>
      <c r="I657" s="316"/>
      <c r="J657" s="316"/>
      <c r="K657" s="372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5"/>
      <c r="B658" s="316"/>
      <c r="C658" s="317"/>
      <c r="D658" s="317"/>
      <c r="E658" s="316"/>
      <c r="F658" s="316"/>
      <c r="G658" s="316"/>
      <c r="H658" s="316"/>
      <c r="I658" s="316"/>
      <c r="J658" s="316"/>
      <c r="K658" s="372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7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2" t="s">
        <v>2246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9" t="s">
        <v>1578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1" t="s">
        <v>2247</v>
      </c>
      <c r="B676" s="1171"/>
      <c r="C676" s="1171"/>
      <c r="D676" s="985"/>
      <c r="E676" s="986" t="str">
        <f>IF(ISBLANK(SAOBINFR1!B5),"-",SAOBINFR1!B5)</f>
        <v>-</v>
      </c>
      <c r="F676" s="987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2248</v>
      </c>
      <c r="B677" s="1147"/>
      <c r="C677" s="1147"/>
      <c r="D677" s="988"/>
      <c r="E677" s="989" t="str">
        <f>IF(ISBLANK(SAOBINFR1!B6),"-",SAOBINFR1!B6)</f>
        <v>-</v>
      </c>
      <c r="F677" s="990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2249</v>
      </c>
      <c r="B678" s="1148"/>
      <c r="C678" s="1148"/>
      <c r="D678" s="991"/>
      <c r="E678" s="992" t="str">
        <f>IF(ISBLANK(SAOBINFR1!B7),"-",SAOBINFR1!B7)</f>
        <v>-</v>
      </c>
      <c r="F678" s="993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2250</v>
      </c>
      <c r="B679" s="1149"/>
      <c r="C679" s="1149"/>
      <c r="D679" s="994"/>
      <c r="E679" s="995" t="str">
        <f>IF(ISBLANK(SAOBINFR1!B8),"-",SAOBINFR1!B8)</f>
        <v>-</v>
      </c>
      <c r="F679" s="996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2252</v>
      </c>
      <c r="B680" s="1150"/>
      <c r="C680" s="1150"/>
      <c r="D680" s="997"/>
      <c r="E680" s="989">
        <f>IF(ISBLANK(SAOBINFR1!B9),"-",SAOBINFR1!B9)</f>
        <v>6760.94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2251</v>
      </c>
      <c r="B681" s="1151"/>
      <c r="C681" s="1151"/>
      <c r="D681" s="998"/>
      <c r="E681" s="999">
        <f>IF(ISBLANK(SAOBINFR1!B10),"-",SAOBINFR1!B10)</f>
        <v>48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1227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461"/>
      <c r="Z691" s="25"/>
    </row>
    <row r="692" spans="1:26" s="24" customFormat="1" ht="30" customHeight="1" x14ac:dyDescent="0.6">
      <c r="A692" s="470"/>
      <c r="B692" s="471"/>
      <c r="C692" s="472"/>
      <c r="D692" s="472"/>
      <c r="E692" s="471"/>
      <c r="F692" s="471"/>
      <c r="G692" s="471"/>
      <c r="H692" s="471"/>
      <c r="I692" s="471"/>
      <c r="J692" s="471"/>
      <c r="K692" s="471"/>
      <c r="L692" s="461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7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1215</v>
      </c>
      <c r="B694" s="316"/>
      <c r="C694" s="317"/>
      <c r="D694" s="317"/>
      <c r="E694" s="316"/>
      <c r="F694" s="5"/>
      <c r="G694" s="557" t="s">
        <v>1290</v>
      </c>
      <c r="I694" s="5"/>
      <c r="J694" s="5"/>
      <c r="L694" s="577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4" t="s">
        <v>1083</v>
      </c>
      <c r="B695" s="1104"/>
      <c r="C695" s="836">
        <f>IF(ISBLANK(INDEKSI1!B6),"-",INDEKSI1!B6)</f>
        <v>16.106059999999999</v>
      </c>
      <c r="D695" s="317"/>
      <c r="E695" s="316"/>
      <c r="F695" s="5"/>
      <c r="G695" s="5"/>
      <c r="H695" s="555" t="s">
        <v>1216</v>
      </c>
      <c r="I695" s="556" t="s">
        <v>1217</v>
      </c>
      <c r="L695" s="577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3" t="s">
        <v>1084</v>
      </c>
      <c r="B696" s="1103"/>
      <c r="C696" s="545">
        <f>IF(ISBLANK(INDEKSI1!B7),"-",INDEKSI1!B7)</f>
        <v>18</v>
      </c>
      <c r="D696" s="317"/>
      <c r="E696" s="316"/>
      <c r="F696" s="5"/>
      <c r="G696" s="839">
        <v>2012</v>
      </c>
      <c r="H696" s="837" t="str">
        <f>IF(ISBLANK(INDEKSI2!B5),"-",INDEKSI2!B5)</f>
        <v>-</v>
      </c>
      <c r="I696" s="837" t="str">
        <f>IF(ISBLANK(INDEKSI2!C5),"-",INDEKSI2!C5)</f>
        <v>-</v>
      </c>
      <c r="L696" s="577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7" t="s">
        <v>1085</v>
      </c>
      <c r="B697" s="1117"/>
      <c r="C697" s="808">
        <f>IF(ISBLANK(INDEKSI1!B8),"-",INDEKSI1!B8)</f>
        <v>52.85</v>
      </c>
      <c r="D697" s="317"/>
      <c r="E697" s="316"/>
      <c r="F697" s="5"/>
      <c r="G697" s="840">
        <v>2013</v>
      </c>
      <c r="H697" s="561" t="str">
        <f>IF(ISBLANK(INDEKSI2!B6),"-",INDEKSI2!B6)</f>
        <v>-</v>
      </c>
      <c r="I697" s="561" t="str">
        <f>IF(ISBLANK(INDEKSI2!C6),"-",INDEKSI2!C6)</f>
        <v>-</v>
      </c>
      <c r="L697" s="577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8"/>
      <c r="B698" s="1118"/>
      <c r="C698" s="545"/>
      <c r="D698" s="317"/>
      <c r="E698" s="316"/>
      <c r="F698" s="5"/>
      <c r="G698" s="841">
        <v>2014</v>
      </c>
      <c r="H698" s="838" t="str">
        <f>IF(ISBLANK(INDEKSI2!B7),"-",INDEKSI2!B7)</f>
        <v>-</v>
      </c>
      <c r="I698" s="838" t="str">
        <f>IF(ISBLANK(INDEKSI2!C7),"-",INDEKSI2!C7)</f>
        <v>-</v>
      </c>
      <c r="L698" s="577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L699" s="577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4"/>
      <c r="H700" s="561"/>
      <c r="I700" s="561"/>
      <c r="L700" s="577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4"/>
      <c r="H701" s="561"/>
      <c r="I701" s="561"/>
      <c r="L701" s="577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1934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1933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9" t="s">
        <v>1578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60" t="s">
        <v>1731</v>
      </c>
      <c r="B708" s="1160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1732</v>
      </c>
      <c r="B709" s="247"/>
      <c r="C709" s="954">
        <f>IF(ISBLANK(TURIZAM1!B6),"-",TURIZAM1!B6)</f>
        <v>4232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1733</v>
      </c>
      <c r="B710" s="407"/>
      <c r="C710" s="954">
        <f>IF(ISBLANK(TURIZAM1!B7),"-",TURIZAM1!B7)</f>
        <v>4723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1" t="s">
        <v>1734</v>
      </c>
      <c r="B711" s="1161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1732</v>
      </c>
      <c r="B712" s="247"/>
      <c r="C712" s="954">
        <f>IF(ISBLANK(TURIZAM1!B10),"-",TURIZAM1!B10)</f>
        <v>9680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1733</v>
      </c>
      <c r="B713" s="407"/>
      <c r="C713" s="952">
        <f>IF(ISBLANK(TURIZAM1!B11),"-",TURIZAM1!B11)</f>
        <v>7800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1735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1732</v>
      </c>
      <c r="B715" s="956"/>
      <c r="C715" s="409">
        <f>IF(ISBLANK(TURIZAM1!B13),"-",TURIZAM1!B13)</f>
        <v>2.2999999999999998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1733</v>
      </c>
      <c r="B716" s="958"/>
      <c r="C716" s="803">
        <f>IF(ISBLANK(TURIZAM1!B14),"-",TURIZAM1!B14)</f>
        <v>1.7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70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70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70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70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70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70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70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70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70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70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70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70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70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70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70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70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70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70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70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70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70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70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70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70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9"/>
      <c r="D741" s="579"/>
      <c r="E741" s="579"/>
      <c r="F741" s="579"/>
      <c r="G741" s="579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6"/>
      <c r="B742" s="1105" t="s">
        <v>1286</v>
      </c>
      <c r="C742" s="1105"/>
      <c r="D742" s="1105"/>
      <c r="E742" s="1105"/>
      <c r="F742" s="1105"/>
      <c r="G742" s="1105"/>
      <c r="H742" s="316"/>
      <c r="I742" s="316"/>
      <c r="J742" s="316"/>
      <c r="K742" s="316"/>
    </row>
    <row r="743" spans="1:26" ht="24.95" customHeight="1" x14ac:dyDescent="0.2">
      <c r="A743" s="316"/>
      <c r="B743" s="247"/>
      <c r="C743" s="248"/>
      <c r="D743" s="248"/>
      <c r="E743" s="247"/>
      <c r="F743" s="316"/>
      <c r="G743" s="316"/>
      <c r="H743" s="316"/>
      <c r="I743" s="316"/>
      <c r="J743" s="316"/>
      <c r="K743" s="316"/>
    </row>
    <row r="744" spans="1:26" ht="24.95" customHeight="1" x14ac:dyDescent="0.3">
      <c r="A744" s="316"/>
      <c r="B744" s="581" t="s">
        <v>1285</v>
      </c>
      <c r="C744" s="248"/>
      <c r="D744" s="248"/>
      <c r="E744" s="247"/>
      <c r="F744" s="316"/>
      <c r="G744" s="316"/>
      <c r="H744" s="316"/>
      <c r="I744" s="316"/>
      <c r="J744" s="316"/>
      <c r="K744" s="316"/>
    </row>
    <row r="745" spans="1:26" ht="24.95" customHeight="1" x14ac:dyDescent="0.3">
      <c r="A745" s="249"/>
      <c r="B745" s="578" t="s">
        <v>1284</v>
      </c>
      <c r="C745" s="248"/>
      <c r="D745" s="248"/>
      <c r="E745" s="247"/>
      <c r="F745" s="316"/>
      <c r="G745" s="316"/>
      <c r="H745" s="316"/>
      <c r="I745" s="316"/>
      <c r="J745" s="316"/>
      <c r="K745" s="316"/>
    </row>
    <row r="746" spans="1:26" ht="21.95" customHeight="1" x14ac:dyDescent="0.2"/>
    <row r="747" spans="1:26" ht="21.95" customHeight="1" x14ac:dyDescent="0.2"/>
    <row r="748" spans="1:26" ht="20.25" x14ac:dyDescent="0.3">
      <c r="B748" s="558" t="s">
        <v>1315</v>
      </c>
      <c r="K748" s="580"/>
    </row>
    <row r="749" spans="1:26" ht="20.25" x14ac:dyDescent="0.3">
      <c r="B749" s="578" t="s">
        <v>1590</v>
      </c>
    </row>
    <row r="750" spans="1:26" ht="21.95" customHeight="1" x14ac:dyDescent="0.3">
      <c r="A750" s="17"/>
      <c r="B750" s="559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8" t="s">
        <v>1314</v>
      </c>
    </row>
    <row r="753" spans="1:26" ht="24.95" customHeight="1" x14ac:dyDescent="0.3">
      <c r="B753" s="578" t="s">
        <v>1281</v>
      </c>
    </row>
    <row r="754" spans="1:26" ht="21.95" customHeight="1" x14ac:dyDescent="0.3">
      <c r="B754" s="559"/>
    </row>
    <row r="755" spans="1:26" ht="21.95" customHeight="1" x14ac:dyDescent="0.2">
      <c r="B755" s="3"/>
    </row>
    <row r="756" spans="1:26" ht="24.95" customHeight="1" x14ac:dyDescent="0.3">
      <c r="B756" s="560" t="s">
        <v>1280</v>
      </c>
    </row>
    <row r="757" spans="1:26" ht="24.95" customHeight="1" x14ac:dyDescent="0.3">
      <c r="B757" s="578" t="s">
        <v>1218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4" t="s">
        <v>1230</v>
      </c>
      <c r="B764" s="441"/>
      <c r="C764" s="441"/>
      <c r="D764" s="441"/>
      <c r="E764" s="441"/>
      <c r="F764" s="441"/>
      <c r="G764" s="441"/>
      <c r="H764" s="441"/>
      <c r="I764" s="441"/>
      <c r="J764" s="441"/>
      <c r="K764" s="441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8"/>
      <c r="C766" s="968"/>
      <c r="D766" s="968"/>
      <c r="E766" s="968"/>
      <c r="F766" s="968"/>
      <c r="G766" s="968"/>
      <c r="H766" s="968"/>
      <c r="I766" s="968"/>
      <c r="J766" s="968"/>
      <c r="K766" s="968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9" t="s">
        <v>872</v>
      </c>
      <c r="B767" s="860"/>
      <c r="C767" s="861"/>
      <c r="D767" s="861"/>
      <c r="E767" s="860"/>
      <c r="F767" s="862"/>
      <c r="G767" s="863" t="s">
        <v>874</v>
      </c>
      <c r="H767" s="862"/>
      <c r="I767" s="862"/>
      <c r="J767" s="862"/>
      <c r="K767" s="862"/>
    </row>
    <row r="768" spans="1:26" ht="27" customHeight="1" x14ac:dyDescent="0.2">
      <c r="A768" s="863" t="s">
        <v>873</v>
      </c>
      <c r="B768" s="860"/>
      <c r="C768" s="861"/>
      <c r="D768" s="861"/>
      <c r="E768" s="860"/>
      <c r="F768" s="862"/>
      <c r="G768" s="863" t="s">
        <v>826</v>
      </c>
      <c r="H768" s="862"/>
      <c r="I768" s="862"/>
      <c r="J768" s="862"/>
      <c r="K768" s="862"/>
    </row>
    <row r="769" spans="1:11" ht="27" customHeight="1" x14ac:dyDescent="0.2">
      <c r="A769" s="863" t="s">
        <v>1199</v>
      </c>
      <c r="B769" s="860"/>
      <c r="C769" s="861"/>
      <c r="D769" s="861"/>
      <c r="E769" s="860"/>
      <c r="F769" s="862"/>
      <c r="G769" s="863" t="s">
        <v>825</v>
      </c>
      <c r="H769" s="862"/>
      <c r="I769" s="862"/>
      <c r="J769" s="862"/>
      <c r="K769" s="862"/>
    </row>
    <row r="770" spans="1:11" ht="27" customHeight="1" x14ac:dyDescent="0.2">
      <c r="A770" s="863" t="s">
        <v>870</v>
      </c>
      <c r="B770" s="860"/>
      <c r="C770" s="861"/>
      <c r="D770" s="861"/>
      <c r="E770" s="860"/>
      <c r="F770" s="862"/>
      <c r="G770" s="863" t="s">
        <v>827</v>
      </c>
      <c r="H770" s="862"/>
      <c r="I770" s="862"/>
      <c r="J770" s="862"/>
      <c r="K770" s="862"/>
    </row>
    <row r="771" spans="1:11" ht="27" customHeight="1" x14ac:dyDescent="0.2">
      <c r="A771" s="863" t="s">
        <v>871</v>
      </c>
      <c r="B771" s="860"/>
      <c r="C771" s="861"/>
      <c r="D771" s="861"/>
      <c r="E771" s="860"/>
      <c r="F771" s="862"/>
      <c r="G771" s="863" t="s">
        <v>869</v>
      </c>
      <c r="H771" s="862"/>
      <c r="I771" s="862"/>
      <c r="J771" s="862"/>
      <c r="K771" s="862"/>
    </row>
    <row r="772" spans="1:11" ht="15" customHeight="1" x14ac:dyDescent="0.4">
      <c r="A772" s="967"/>
      <c r="B772" s="968"/>
      <c r="C772" s="968"/>
      <c r="D772" s="968"/>
      <c r="E772" s="968"/>
      <c r="F772" s="968"/>
      <c r="G772" s="968"/>
      <c r="H772" s="968"/>
      <c r="I772" s="968"/>
      <c r="J772" s="968"/>
      <c r="K772" s="968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5"/>
      <c r="B1" s="255"/>
      <c r="C1" s="932" t="s">
        <v>1082</v>
      </c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1042</v>
      </c>
      <c r="B4" s="479">
        <v>33.299999999999997</v>
      </c>
      <c r="C4" s="479">
        <v>2013</v>
      </c>
      <c r="D4" s="361" t="s">
        <v>1386</v>
      </c>
    </row>
    <row r="5" spans="1:4" x14ac:dyDescent="0.25">
      <c r="A5" s="76" t="s">
        <v>1043</v>
      </c>
      <c r="B5" s="464">
        <v>7.2</v>
      </c>
      <c r="C5" s="464">
        <v>2013</v>
      </c>
      <c r="D5" s="129" t="s">
        <v>1386</v>
      </c>
    </row>
    <row r="6" spans="1:4" x14ac:dyDescent="0.25">
      <c r="A6" s="494" t="s">
        <v>1044</v>
      </c>
      <c r="B6" s="253">
        <v>23.4</v>
      </c>
      <c r="C6" s="253">
        <v>2013</v>
      </c>
      <c r="D6" s="363" t="s">
        <v>1386</v>
      </c>
    </row>
    <row r="7" spans="1:4" x14ac:dyDescent="0.25">
      <c r="A7" s="233" t="s">
        <v>1045</v>
      </c>
      <c r="B7" s="215">
        <v>32</v>
      </c>
      <c r="C7" s="215">
        <v>2013</v>
      </c>
      <c r="D7" s="359" t="s">
        <v>1386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5"/>
      <c r="B1" s="255"/>
      <c r="C1" s="255"/>
      <c r="D1" s="255"/>
    </row>
    <row r="2" spans="1:5" x14ac:dyDescent="0.25">
      <c r="A2" s="255"/>
      <c r="B2" s="255"/>
      <c r="C2" s="255"/>
      <c r="D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5" x14ac:dyDescent="0.25">
      <c r="A4" s="232" t="s">
        <v>1046</v>
      </c>
      <c r="B4" s="479"/>
      <c r="C4" s="479"/>
      <c r="D4" s="361" t="s">
        <v>1387</v>
      </c>
      <c r="E4" s="56" t="s">
        <v>5</v>
      </c>
    </row>
    <row r="5" spans="1:5" x14ac:dyDescent="0.25">
      <c r="A5" s="233" t="s">
        <v>1047</v>
      </c>
      <c r="B5" s="215"/>
      <c r="C5" s="215"/>
      <c r="D5" s="359" t="s">
        <v>1387</v>
      </c>
      <c r="E5" s="95" t="s">
        <v>5</v>
      </c>
    </row>
    <row r="6" spans="1:5" x14ac:dyDescent="0.25">
      <c r="A6" s="69" t="s">
        <v>1083</v>
      </c>
      <c r="B6" s="479">
        <v>16.106059999999999</v>
      </c>
      <c r="C6" s="479">
        <v>2013</v>
      </c>
      <c r="D6" s="361" t="s">
        <v>1389</v>
      </c>
      <c r="E6" s="519">
        <v>2013</v>
      </c>
    </row>
    <row r="7" spans="1:5" x14ac:dyDescent="0.25">
      <c r="A7" s="53" t="s">
        <v>1084</v>
      </c>
      <c r="B7" s="464">
        <v>18</v>
      </c>
      <c r="C7" s="464">
        <v>2013</v>
      </c>
      <c r="D7" s="129" t="s">
        <v>1389</v>
      </c>
      <c r="E7" s="520">
        <v>2013</v>
      </c>
    </row>
    <row r="8" spans="1:5" x14ac:dyDescent="0.25">
      <c r="A8" s="54" t="s">
        <v>1085</v>
      </c>
      <c r="B8" s="215">
        <v>52.85</v>
      </c>
      <c r="C8" s="215">
        <v>2013</v>
      </c>
      <c r="D8" s="359" t="s">
        <v>1389</v>
      </c>
      <c r="E8" s="521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8" t="s">
        <v>4</v>
      </c>
      <c r="B3" s="503" t="s">
        <v>1046</v>
      </c>
      <c r="C3" s="117" t="s">
        <v>1047</v>
      </c>
      <c r="D3" s="529" t="s">
        <v>1083</v>
      </c>
      <c r="E3" s="503" t="s">
        <v>1084</v>
      </c>
      <c r="F3" s="530" t="s">
        <v>1085</v>
      </c>
    </row>
    <row r="4" spans="1:6" x14ac:dyDescent="0.25">
      <c r="A4" s="219">
        <v>2011</v>
      </c>
      <c r="B4" s="722"/>
      <c r="C4" s="723"/>
      <c r="D4" s="712"/>
      <c r="E4" s="713"/>
      <c r="F4" s="714"/>
    </row>
    <row r="5" spans="1:6" x14ac:dyDescent="0.25">
      <c r="A5" s="288">
        <v>2012</v>
      </c>
      <c r="B5" s="616"/>
      <c r="C5" s="724"/>
      <c r="D5" s="715"/>
      <c r="E5" s="643"/>
      <c r="F5" s="716"/>
    </row>
    <row r="6" spans="1:6" x14ac:dyDescent="0.25">
      <c r="A6" s="288">
        <v>2013</v>
      </c>
      <c r="B6" s="616"/>
      <c r="C6" s="724"/>
      <c r="D6" s="717">
        <v>16.106059999999999</v>
      </c>
      <c r="E6" s="611">
        <v>18</v>
      </c>
      <c r="F6" s="718">
        <v>52.85</v>
      </c>
    </row>
    <row r="7" spans="1:6" x14ac:dyDescent="0.25">
      <c r="A7" s="221">
        <v>2014</v>
      </c>
      <c r="B7" s="617"/>
      <c r="C7" s="725"/>
      <c r="D7" s="719"/>
      <c r="E7" s="720"/>
      <c r="F7" s="7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5"/>
      <c r="B1" s="255"/>
      <c r="C1" s="255"/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764</v>
      </c>
      <c r="B4" s="55">
        <v>1727</v>
      </c>
      <c r="C4" s="55">
        <v>2012</v>
      </c>
      <c r="D4" s="361" t="s">
        <v>1384</v>
      </c>
    </row>
    <row r="5" spans="1:4" x14ac:dyDescent="0.25">
      <c r="A5" s="76" t="s">
        <v>765</v>
      </c>
      <c r="B5" s="58">
        <v>1264</v>
      </c>
      <c r="C5" s="58">
        <v>2012</v>
      </c>
      <c r="D5" s="129" t="s">
        <v>1384</v>
      </c>
    </row>
    <row r="6" spans="1:4" x14ac:dyDescent="0.25">
      <c r="A6" s="233" t="s">
        <v>766</v>
      </c>
      <c r="B6" s="61">
        <v>1503</v>
      </c>
      <c r="C6" s="61">
        <v>2012</v>
      </c>
      <c r="D6" s="359" t="s">
        <v>1384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5" t="s">
        <v>777</v>
      </c>
      <c r="B1" s="255"/>
      <c r="G1" s="265" t="s">
        <v>778</v>
      </c>
      <c r="H1" s="255"/>
    </row>
    <row r="2" spans="1:9" x14ac:dyDescent="0.25">
      <c r="A2" s="213"/>
      <c r="B2" s="213"/>
      <c r="G2" s="213"/>
      <c r="H2" s="213"/>
    </row>
    <row r="3" spans="1:9" x14ac:dyDescent="0.25">
      <c r="A3" s="219" t="s">
        <v>767</v>
      </c>
      <c r="B3" s="71">
        <v>21.14</v>
      </c>
      <c r="G3" s="219" t="s">
        <v>773</v>
      </c>
      <c r="H3" s="71">
        <v>439</v>
      </c>
    </row>
    <row r="4" spans="1:9" x14ac:dyDescent="0.25">
      <c r="A4" s="288" t="s">
        <v>768</v>
      </c>
      <c r="B4" s="216">
        <v>1556.1</v>
      </c>
      <c r="G4" s="288" t="s">
        <v>774</v>
      </c>
      <c r="H4" s="216">
        <v>2037</v>
      </c>
    </row>
    <row r="5" spans="1:9" x14ac:dyDescent="0.25">
      <c r="A5" s="288" t="s">
        <v>769</v>
      </c>
      <c r="B5" s="216">
        <v>406.63</v>
      </c>
      <c r="G5" s="288" t="s">
        <v>775</v>
      </c>
      <c r="H5" s="216">
        <v>1779</v>
      </c>
    </row>
    <row r="6" spans="1:9" x14ac:dyDescent="0.25">
      <c r="A6" s="288" t="s">
        <v>770</v>
      </c>
      <c r="B6" s="216">
        <v>321.27999999999997</v>
      </c>
      <c r="G6" s="288" t="s">
        <v>776</v>
      </c>
      <c r="H6" s="216">
        <v>20700</v>
      </c>
    </row>
    <row r="7" spans="1:9" x14ac:dyDescent="0.25">
      <c r="A7" s="288" t="s">
        <v>771</v>
      </c>
      <c r="B7" s="216">
        <v>0.15</v>
      </c>
      <c r="G7" s="1" t="s">
        <v>24</v>
      </c>
      <c r="H7" s="290">
        <v>24955</v>
      </c>
    </row>
    <row r="8" spans="1:9" x14ac:dyDescent="0.25">
      <c r="A8" s="289" t="s">
        <v>772</v>
      </c>
      <c r="B8" s="73">
        <v>235.8</v>
      </c>
    </row>
    <row r="9" spans="1:9" x14ac:dyDescent="0.25">
      <c r="A9" s="1" t="s">
        <v>24</v>
      </c>
      <c r="B9" s="290">
        <v>2541.1</v>
      </c>
      <c r="I9" s="41" t="s">
        <v>884</v>
      </c>
    </row>
    <row r="10" spans="1:9" x14ac:dyDescent="0.25">
      <c r="G10" s="29" t="s">
        <v>783</v>
      </c>
      <c r="H10" s="58">
        <v>1434</v>
      </c>
      <c r="I10" s="246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5" t="s">
        <v>779</v>
      </c>
      <c r="B1" s="255"/>
      <c r="C1" s="255"/>
      <c r="D1" s="255"/>
    </row>
    <row r="2" spans="1:4" ht="18.75" x14ac:dyDescent="0.3">
      <c r="A2" s="265"/>
      <c r="B2" s="255"/>
      <c r="C2" s="255"/>
      <c r="D2" s="255"/>
    </row>
    <row r="3" spans="1:4" x14ac:dyDescent="0.25">
      <c r="A3" s="213"/>
      <c r="B3" s="270" t="s">
        <v>16</v>
      </c>
      <c r="C3" s="270" t="s">
        <v>126</v>
      </c>
      <c r="D3" s="270" t="s">
        <v>127</v>
      </c>
    </row>
    <row r="4" spans="1:4" x14ac:dyDescent="0.25">
      <c r="A4" s="275" t="s">
        <v>824</v>
      </c>
      <c r="B4" s="70">
        <v>1684</v>
      </c>
      <c r="C4" s="55">
        <v>208</v>
      </c>
      <c r="D4" s="110">
        <v>1476</v>
      </c>
    </row>
    <row r="5" spans="1:4" ht="30" customHeight="1" x14ac:dyDescent="0.25">
      <c r="A5" s="276" t="s">
        <v>892</v>
      </c>
      <c r="B5" s="214">
        <v>2207</v>
      </c>
      <c r="C5" s="58">
        <v>1395</v>
      </c>
      <c r="D5" s="162">
        <v>812</v>
      </c>
    </row>
    <row r="6" spans="1:4" x14ac:dyDescent="0.25">
      <c r="A6" s="276" t="s">
        <v>780</v>
      </c>
      <c r="B6" s="214">
        <v>0</v>
      </c>
      <c r="C6" s="58">
        <v>0</v>
      </c>
      <c r="D6" s="162">
        <v>0</v>
      </c>
    </row>
    <row r="7" spans="1:4" ht="30" x14ac:dyDescent="0.25">
      <c r="A7" s="276" t="s">
        <v>781</v>
      </c>
      <c r="B7" s="214">
        <v>2</v>
      </c>
      <c r="C7" s="58">
        <v>0</v>
      </c>
      <c r="D7" s="162">
        <v>2</v>
      </c>
    </row>
    <row r="8" spans="1:4" x14ac:dyDescent="0.25">
      <c r="A8" s="203" t="s">
        <v>782</v>
      </c>
      <c r="B8" s="72">
        <v>1727</v>
      </c>
      <c r="C8" s="61">
        <v>205</v>
      </c>
      <c r="D8" s="111">
        <v>1522</v>
      </c>
    </row>
    <row r="12" spans="1:4" ht="18.75" x14ac:dyDescent="0.3">
      <c r="A12" s="245" t="s">
        <v>963</v>
      </c>
    </row>
    <row r="13" spans="1:4" x14ac:dyDescent="0.25">
      <c r="A13" s="31"/>
      <c r="B13" s="42" t="s">
        <v>541</v>
      </c>
      <c r="C13" s="42" t="s">
        <v>542</v>
      </c>
    </row>
    <row r="14" spans="1:4" ht="30" x14ac:dyDescent="0.25">
      <c r="A14" s="277" t="s">
        <v>828</v>
      </c>
      <c r="B14" s="283" t="e">
        <f>C6/B6*100</f>
        <v>#DIV/0!</v>
      </c>
      <c r="C14" s="278" t="e">
        <f>D6/B6*100</f>
        <v>#DIV/0!</v>
      </c>
    </row>
    <row r="15" spans="1:4" ht="60" x14ac:dyDescent="0.25">
      <c r="A15" s="279" t="s">
        <v>893</v>
      </c>
      <c r="B15" s="284">
        <f>C5/B5*100</f>
        <v>63.207974626189397</v>
      </c>
      <c r="C15" s="280">
        <f>D5/B5*100</f>
        <v>36.792025373810603</v>
      </c>
    </row>
    <row r="16" spans="1:4" ht="30" x14ac:dyDescent="0.25">
      <c r="A16" s="281" t="s">
        <v>829</v>
      </c>
      <c r="B16" s="285">
        <f>C4/B4*100</f>
        <v>12.351543942992874</v>
      </c>
      <c r="C16" s="282">
        <f>D4/B4*100</f>
        <v>87.648456057007124</v>
      </c>
    </row>
    <row r="19" spans="1:3" ht="18.75" x14ac:dyDescent="0.3">
      <c r="A19" s="245" t="s">
        <v>964</v>
      </c>
    </row>
    <row r="20" spans="1:3" x14ac:dyDescent="0.25">
      <c r="A20" s="31"/>
      <c r="B20" s="42" t="s">
        <v>499</v>
      </c>
      <c r="C20" s="42" t="s">
        <v>500</v>
      </c>
    </row>
    <row r="21" spans="1:3" ht="30" x14ac:dyDescent="0.25">
      <c r="A21" s="277" t="s">
        <v>830</v>
      </c>
      <c r="B21" s="283" t="e">
        <f>B14</f>
        <v>#DIV/0!</v>
      </c>
      <c r="C21" s="278" t="e">
        <f>C14</f>
        <v>#DIV/0!</v>
      </c>
    </row>
    <row r="22" spans="1:3" ht="60" x14ac:dyDescent="0.25">
      <c r="A22" s="279" t="s">
        <v>831</v>
      </c>
      <c r="B22" s="284">
        <f t="shared" ref="B22:C23" si="0">B15</f>
        <v>63.207974626189397</v>
      </c>
      <c r="C22" s="280">
        <f t="shared" si="0"/>
        <v>36.792025373810603</v>
      </c>
    </row>
    <row r="23" spans="1:3" ht="30" x14ac:dyDescent="0.25">
      <c r="A23" s="281" t="s">
        <v>866</v>
      </c>
      <c r="B23" s="287">
        <f t="shared" si="0"/>
        <v>12.351543942992874</v>
      </c>
      <c r="C23" s="286">
        <f t="shared" si="0"/>
        <v>87.648456057007124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690" t="s">
        <v>189</v>
      </c>
      <c r="B4" s="55">
        <v>1</v>
      </c>
      <c r="C4" s="55">
        <v>2022</v>
      </c>
      <c r="D4" s="361" t="s">
        <v>1371</v>
      </c>
      <c r="E4" s="899" t="s">
        <v>5</v>
      </c>
    </row>
    <row r="5" spans="1:6" x14ac:dyDescent="0.25">
      <c r="A5" s="691" t="s">
        <v>190</v>
      </c>
      <c r="B5" s="58">
        <v>15</v>
      </c>
      <c r="C5" s="58">
        <v>2022</v>
      </c>
      <c r="D5" s="129" t="s">
        <v>1371</v>
      </c>
      <c r="E5" s="902" t="s">
        <v>5</v>
      </c>
    </row>
    <row r="6" spans="1:6" x14ac:dyDescent="0.25">
      <c r="A6" s="691" t="s">
        <v>191</v>
      </c>
      <c r="B6" s="58">
        <v>446</v>
      </c>
      <c r="C6" s="58">
        <v>2022</v>
      </c>
      <c r="D6" s="129" t="s">
        <v>1371</v>
      </c>
      <c r="E6" s="902" t="s">
        <v>5</v>
      </c>
    </row>
    <row r="7" spans="1:6" x14ac:dyDescent="0.25">
      <c r="A7" s="691" t="s">
        <v>192</v>
      </c>
      <c r="B7" s="58">
        <v>34.5</v>
      </c>
      <c r="C7" s="58">
        <v>2022</v>
      </c>
      <c r="D7" s="129" t="s">
        <v>1371</v>
      </c>
      <c r="E7" s="902" t="s">
        <v>5</v>
      </c>
    </row>
    <row r="8" spans="1:6" x14ac:dyDescent="0.25">
      <c r="A8" s="691" t="s">
        <v>193</v>
      </c>
      <c r="B8" s="58">
        <v>897</v>
      </c>
      <c r="C8" s="58">
        <v>2022</v>
      </c>
      <c r="D8" s="129" t="s">
        <v>1371</v>
      </c>
      <c r="E8" s="902" t="s">
        <v>5</v>
      </c>
    </row>
    <row r="9" spans="1:6" x14ac:dyDescent="0.25">
      <c r="A9" s="691" t="s">
        <v>194</v>
      </c>
      <c r="B9" s="58">
        <v>64.5</v>
      </c>
      <c r="C9" s="58">
        <v>2022</v>
      </c>
      <c r="D9" s="129" t="s">
        <v>1371</v>
      </c>
      <c r="E9" s="902" t="s">
        <v>5</v>
      </c>
    </row>
    <row r="10" spans="1:6" x14ac:dyDescent="0.25">
      <c r="A10" s="726" t="s">
        <v>195</v>
      </c>
      <c r="B10" s="61">
        <v>514</v>
      </c>
      <c r="C10" s="61">
        <v>2022</v>
      </c>
      <c r="D10" s="359" t="s">
        <v>1371</v>
      </c>
      <c r="E10" s="901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5"/>
    </row>
    <row r="2" spans="1:22" x14ac:dyDescent="0.25">
      <c r="B2" s="255"/>
    </row>
    <row r="3" spans="1:22" ht="18.75" x14ac:dyDescent="0.3">
      <c r="A3" s="660" t="s">
        <v>211</v>
      </c>
    </row>
    <row r="4" spans="1:22" x14ac:dyDescent="0.25">
      <c r="A4" s="694"/>
      <c r="B4" s="1216">
        <v>2019</v>
      </c>
      <c r="C4" s="1217"/>
      <c r="D4" s="1218"/>
      <c r="E4" s="1216">
        <v>2020</v>
      </c>
      <c r="F4" s="1217"/>
      <c r="G4" s="1218"/>
      <c r="H4" s="1216">
        <v>2021</v>
      </c>
      <c r="I4" s="1217"/>
      <c r="J4" s="1218"/>
      <c r="K4" s="5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</row>
    <row r="5" spans="1:22" x14ac:dyDescent="0.25">
      <c r="A5" s="705"/>
      <c r="B5" s="875" t="s">
        <v>16</v>
      </c>
      <c r="C5" s="876" t="s">
        <v>212</v>
      </c>
      <c r="D5" s="877" t="s">
        <v>213</v>
      </c>
      <c r="E5" s="875" t="s">
        <v>16</v>
      </c>
      <c r="F5" s="876" t="s">
        <v>212</v>
      </c>
      <c r="G5" s="877" t="s">
        <v>213</v>
      </c>
      <c r="H5" s="875" t="s">
        <v>16</v>
      </c>
      <c r="I5" s="876" t="s">
        <v>212</v>
      </c>
      <c r="J5" s="877" t="s">
        <v>213</v>
      </c>
      <c r="K5" s="365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</row>
    <row r="6" spans="1:22" x14ac:dyDescent="0.25">
      <c r="A6" s="706" t="s">
        <v>214</v>
      </c>
      <c r="B6" s="974">
        <v>1206</v>
      </c>
      <c r="C6" s="975">
        <v>1065</v>
      </c>
      <c r="D6" s="947">
        <v>141</v>
      </c>
      <c r="E6" s="975">
        <v>1515</v>
      </c>
      <c r="F6" s="975">
        <v>1378</v>
      </c>
      <c r="G6" s="947">
        <v>137</v>
      </c>
      <c r="H6" s="601">
        <v>1609</v>
      </c>
      <c r="I6" s="618">
        <v>1487</v>
      </c>
      <c r="J6" s="947">
        <v>122</v>
      </c>
      <c r="K6" s="442"/>
      <c r="L6" s="263"/>
      <c r="M6" s="213"/>
      <c r="N6" s="263"/>
      <c r="O6" s="263"/>
      <c r="P6" s="213"/>
      <c r="Q6" s="263"/>
      <c r="R6" s="263"/>
      <c r="S6" s="213"/>
      <c r="T6" s="213"/>
      <c r="U6" s="213"/>
      <c r="V6" s="213"/>
    </row>
    <row r="7" spans="1:22" x14ac:dyDescent="0.25">
      <c r="A7" s="707" t="s">
        <v>215</v>
      </c>
      <c r="B7" s="976">
        <v>93</v>
      </c>
      <c r="C7" s="977">
        <v>92</v>
      </c>
      <c r="D7" s="978">
        <v>1</v>
      </c>
      <c r="E7" s="977">
        <v>189</v>
      </c>
      <c r="F7" s="977">
        <v>189</v>
      </c>
      <c r="G7" s="978">
        <v>0</v>
      </c>
      <c r="H7" s="755">
        <v>242</v>
      </c>
      <c r="I7" s="692">
        <v>239</v>
      </c>
      <c r="J7" s="978">
        <v>3</v>
      </c>
      <c r="K7" s="443"/>
      <c r="L7" s="264"/>
      <c r="M7" s="213"/>
      <c r="N7" s="264"/>
      <c r="O7" s="264"/>
      <c r="P7" s="213"/>
      <c r="Q7" s="264"/>
      <c r="R7" s="264"/>
      <c r="S7" s="213"/>
      <c r="T7" s="213"/>
      <c r="U7" s="213"/>
      <c r="V7" s="213"/>
    </row>
    <row r="8" spans="1:22" x14ac:dyDescent="0.25">
      <c r="A8" s="708" t="s">
        <v>216</v>
      </c>
      <c r="B8" s="979">
        <v>401</v>
      </c>
      <c r="C8" s="980">
        <v>391</v>
      </c>
      <c r="D8" s="981">
        <v>10</v>
      </c>
      <c r="E8" s="980">
        <v>159</v>
      </c>
      <c r="F8" s="980">
        <v>159</v>
      </c>
      <c r="G8" s="981">
        <v>0</v>
      </c>
      <c r="H8" s="756">
        <v>236</v>
      </c>
      <c r="I8" s="693">
        <v>231</v>
      </c>
      <c r="J8" s="981">
        <v>5</v>
      </c>
      <c r="K8" s="443"/>
      <c r="L8" s="264"/>
      <c r="M8" s="213"/>
      <c r="N8" s="264"/>
      <c r="O8" s="264"/>
      <c r="P8" s="213"/>
      <c r="Q8" s="264"/>
      <c r="R8" s="264"/>
      <c r="S8" s="213"/>
      <c r="T8" s="213"/>
      <c r="U8" s="213"/>
      <c r="V8" s="213"/>
    </row>
    <row r="9" spans="1:22" x14ac:dyDescent="0.25">
      <c r="Q9" s="255"/>
      <c r="R9" s="255"/>
      <c r="S9" s="255"/>
    </row>
    <row r="10" spans="1:22" ht="18.75" x14ac:dyDescent="0.3">
      <c r="A10" s="660" t="s">
        <v>222</v>
      </c>
    </row>
    <row r="11" spans="1:22" x14ac:dyDescent="0.25">
      <c r="A11" s="208"/>
      <c r="B11" s="587">
        <v>2020</v>
      </c>
      <c r="C11" s="587">
        <v>2021</v>
      </c>
      <c r="D11" s="592">
        <v>2022</v>
      </c>
      <c r="E11" s="587"/>
      <c r="F11" s="587"/>
    </row>
    <row r="12" spans="1:22" x14ac:dyDescent="0.25">
      <c r="A12" s="709" t="s">
        <v>944</v>
      </c>
      <c r="B12" s="602">
        <v>10</v>
      </c>
      <c r="C12" s="602">
        <v>14</v>
      </c>
      <c r="D12" s="602">
        <v>0</v>
      </c>
      <c r="F12" s="264"/>
      <c r="I12" s="157"/>
      <c r="J12" s="157"/>
      <c r="K12" s="157"/>
      <c r="L12" s="255"/>
    </row>
    <row r="13" spans="1:22" x14ac:dyDescent="0.25">
      <c r="A13" s="710" t="s">
        <v>945</v>
      </c>
      <c r="B13" s="753">
        <v>0</v>
      </c>
      <c r="C13" s="753">
        <v>0</v>
      </c>
      <c r="D13" s="753">
        <v>0</v>
      </c>
      <c r="F13" s="264"/>
      <c r="I13" s="157"/>
      <c r="J13" s="157"/>
      <c r="K13" s="157"/>
      <c r="L13" s="255"/>
    </row>
    <row r="14" spans="1:22" x14ac:dyDescent="0.25">
      <c r="A14" s="710" t="s">
        <v>943</v>
      </c>
      <c r="B14" s="753">
        <v>1095</v>
      </c>
      <c r="C14" s="753">
        <v>1088</v>
      </c>
      <c r="D14" s="753">
        <v>1343</v>
      </c>
      <c r="F14" s="264"/>
      <c r="I14" s="157"/>
      <c r="J14" s="157"/>
      <c r="K14" s="157"/>
      <c r="L14" s="255"/>
    </row>
    <row r="15" spans="1:22" x14ac:dyDescent="0.25">
      <c r="A15" s="710" t="s">
        <v>946</v>
      </c>
      <c r="B15" s="753">
        <v>0</v>
      </c>
      <c r="C15" s="753">
        <v>0</v>
      </c>
      <c r="D15" s="753">
        <v>0</v>
      </c>
      <c r="I15" s="157"/>
      <c r="J15" s="157"/>
      <c r="K15" s="157"/>
      <c r="L15" s="255"/>
    </row>
    <row r="16" spans="1:22" x14ac:dyDescent="0.25">
      <c r="A16" s="710" t="s">
        <v>947</v>
      </c>
      <c r="B16" s="1038">
        <v>201</v>
      </c>
      <c r="C16" s="1038">
        <v>353</v>
      </c>
      <c r="D16" s="753">
        <v>269</v>
      </c>
      <c r="I16" s="157"/>
      <c r="J16" s="157"/>
      <c r="K16" s="157"/>
      <c r="L16" s="255"/>
    </row>
    <row r="17" spans="1:12" x14ac:dyDescent="0.25">
      <c r="A17" s="711" t="s">
        <v>948</v>
      </c>
      <c r="B17" s="754">
        <v>209</v>
      </c>
      <c r="C17" s="754">
        <v>154</v>
      </c>
      <c r="D17" s="754">
        <v>245</v>
      </c>
      <c r="I17" s="157"/>
      <c r="J17" s="157"/>
      <c r="K17" s="157"/>
      <c r="L17" s="255"/>
    </row>
    <row r="18" spans="1:12" x14ac:dyDescent="0.25">
      <c r="I18" s="157"/>
      <c r="J18" s="157"/>
      <c r="K18" s="157"/>
      <c r="L18" s="255"/>
    </row>
    <row r="19" spans="1:12" x14ac:dyDescent="0.25">
      <c r="I19" s="157"/>
      <c r="J19" s="157"/>
      <c r="K19" s="157"/>
      <c r="L19" s="255"/>
    </row>
    <row r="20" spans="1:12" x14ac:dyDescent="0.25">
      <c r="B20" s="587">
        <f>B11</f>
        <v>2020</v>
      </c>
      <c r="C20" s="587">
        <f>C11</f>
        <v>2021</v>
      </c>
      <c r="D20" s="592">
        <f>D11</f>
        <v>2022</v>
      </c>
      <c r="I20" s="157"/>
      <c r="J20" s="157"/>
      <c r="K20" s="157"/>
      <c r="L20" s="255"/>
    </row>
    <row r="21" spans="1:12" x14ac:dyDescent="0.25">
      <c r="A21" s="444" t="s">
        <v>944</v>
      </c>
      <c r="B21" s="291">
        <f>B12/SUM(B12:B17)*100</f>
        <v>0.66006600660066006</v>
      </c>
      <c r="C21" s="291">
        <f>C12/SUM(C12:C17)*100</f>
        <v>0.87010565568676201</v>
      </c>
      <c r="D21" s="291">
        <f>D12/SUM(D12:D17)*100</f>
        <v>0</v>
      </c>
      <c r="I21" s="157"/>
      <c r="J21" s="157"/>
      <c r="K21" s="157"/>
      <c r="L21" s="255"/>
    </row>
    <row r="22" spans="1:12" x14ac:dyDescent="0.25">
      <c r="A22" s="445" t="s">
        <v>945</v>
      </c>
      <c r="B22" s="292">
        <f>B13/SUM(B12:B17)*100</f>
        <v>0</v>
      </c>
      <c r="C22" s="292">
        <f>C13/SUM(C12:C17)*100</f>
        <v>0</v>
      </c>
      <c r="D22" s="292">
        <f>D13/SUM(D12:D17)*100</f>
        <v>0</v>
      </c>
      <c r="I22" s="157"/>
      <c r="J22" s="157"/>
      <c r="K22" s="157"/>
      <c r="L22" s="255"/>
    </row>
    <row r="23" spans="1:12" x14ac:dyDescent="0.25">
      <c r="A23" s="445" t="s">
        <v>943</v>
      </c>
      <c r="B23" s="292">
        <f>B14/SUM(B12:B17)*100</f>
        <v>72.277227722772281</v>
      </c>
      <c r="C23" s="292">
        <f>C14/SUM(C12:C17)*100</f>
        <v>67.619639527656929</v>
      </c>
      <c r="D23" s="292">
        <f>D14/SUM(D12:D17)*100</f>
        <v>72.320947765212708</v>
      </c>
      <c r="I23" s="157"/>
      <c r="J23" s="157"/>
      <c r="K23" s="157"/>
      <c r="L23" s="255"/>
    </row>
    <row r="24" spans="1:12" x14ac:dyDescent="0.25">
      <c r="A24" s="445" t="s">
        <v>946</v>
      </c>
      <c r="B24" s="292">
        <f>B15/SUM(B12:B17)*100</f>
        <v>0</v>
      </c>
      <c r="C24" s="292">
        <f>C15/SUM(C12:C17)*100</f>
        <v>0</v>
      </c>
      <c r="D24" s="292">
        <f>D15/SUM(D12:D17)*100</f>
        <v>0</v>
      </c>
      <c r="I24" s="157"/>
      <c r="J24" s="157"/>
      <c r="K24" s="157"/>
      <c r="L24" s="255"/>
    </row>
    <row r="25" spans="1:12" x14ac:dyDescent="0.25">
      <c r="A25" s="445" t="s">
        <v>947</v>
      </c>
      <c r="B25" s="292">
        <f>B16/SUM(B12:B17)*100</f>
        <v>13.267326732673268</v>
      </c>
      <c r="C25" s="292">
        <f>C16/SUM(C12:C17)*100</f>
        <v>21.939092604101926</v>
      </c>
      <c r="D25" s="292">
        <f>D16/SUM(D12:D17)*100</f>
        <v>14.485729671513193</v>
      </c>
      <c r="I25" s="157"/>
      <c r="J25" s="157"/>
      <c r="K25" s="157"/>
      <c r="L25" s="255"/>
    </row>
    <row r="26" spans="1:12" x14ac:dyDescent="0.25">
      <c r="A26" s="446" t="s">
        <v>948</v>
      </c>
      <c r="B26" s="293">
        <f>B17/SUM(B12:B17)*100</f>
        <v>13.795379537953794</v>
      </c>
      <c r="C26" s="293">
        <f>C17/SUM(C12:C17)*100</f>
        <v>9.5711622125543823</v>
      </c>
      <c r="D26" s="293">
        <f>D17/SUM(D12:D17)*100</f>
        <v>13.193322563274098</v>
      </c>
      <c r="I26" s="157"/>
      <c r="J26" s="157"/>
      <c r="K26" s="157"/>
      <c r="L26" s="255"/>
    </row>
    <row r="27" spans="1:12" x14ac:dyDescent="0.25">
      <c r="I27" s="157"/>
      <c r="J27" s="157"/>
      <c r="K27" s="157"/>
      <c r="L27" s="255"/>
    </row>
    <row r="28" spans="1:12" x14ac:dyDescent="0.25">
      <c r="I28" s="157"/>
      <c r="J28" s="157"/>
      <c r="K28" s="157"/>
      <c r="L28" s="255"/>
    </row>
    <row r="29" spans="1:12" x14ac:dyDescent="0.25">
      <c r="A29" s="748"/>
      <c r="B29" s="748"/>
      <c r="C29" s="748"/>
      <c r="D29" s="748"/>
      <c r="E29" s="748"/>
      <c r="I29" s="157"/>
      <c r="J29" s="157"/>
      <c r="K29" s="157"/>
      <c r="L29" s="255"/>
    </row>
    <row r="30" spans="1:12" x14ac:dyDescent="0.25">
      <c r="A30" s="749"/>
      <c r="B30" s="748"/>
      <c r="C30" s="748"/>
      <c r="D30" s="748"/>
      <c r="E30" s="585"/>
      <c r="I30" s="157"/>
      <c r="J30" s="157"/>
      <c r="K30" s="157"/>
      <c r="L30" s="255"/>
    </row>
    <row r="31" spans="1:12" x14ac:dyDescent="0.25">
      <c r="A31" s="749"/>
      <c r="B31" s="748"/>
      <c r="C31" s="748"/>
      <c r="D31" s="748"/>
      <c r="E31" s="748"/>
      <c r="I31" s="157"/>
      <c r="J31" s="157"/>
      <c r="K31" s="157"/>
      <c r="L31" s="255"/>
    </row>
    <row r="32" spans="1:12" x14ac:dyDescent="0.25">
      <c r="A32" s="749"/>
      <c r="B32" s="748"/>
      <c r="C32" s="748"/>
      <c r="D32" s="748"/>
      <c r="E32" s="748"/>
      <c r="I32" s="157"/>
      <c r="J32" s="157"/>
      <c r="K32" s="157"/>
      <c r="L32" s="255"/>
    </row>
    <row r="33" spans="1:12" x14ac:dyDescent="0.25">
      <c r="A33" s="749"/>
      <c r="B33" s="748"/>
      <c r="C33" s="748"/>
      <c r="D33" s="748"/>
      <c r="E33" s="748"/>
      <c r="I33" s="157"/>
      <c r="J33" s="157"/>
      <c r="K33" s="157"/>
      <c r="L33" s="255"/>
    </row>
    <row r="34" spans="1:12" x14ac:dyDescent="0.25">
      <c r="A34" s="749"/>
      <c r="B34" s="748"/>
      <c r="C34" s="748"/>
      <c r="D34" s="748"/>
      <c r="E34" s="748"/>
      <c r="I34" s="157"/>
      <c r="J34" s="157"/>
      <c r="K34" s="157"/>
      <c r="L34" s="255"/>
    </row>
    <row r="35" spans="1:12" x14ac:dyDescent="0.25">
      <c r="A35" s="749"/>
      <c r="B35" s="748"/>
      <c r="C35" s="748"/>
      <c r="D35" s="748"/>
      <c r="E35" s="748"/>
      <c r="I35" s="157"/>
      <c r="J35" s="157"/>
      <c r="K35" s="157"/>
      <c r="L35" s="255"/>
    </row>
    <row r="36" spans="1:12" x14ac:dyDescent="0.25">
      <c r="I36" s="157"/>
      <c r="J36" s="157"/>
      <c r="K36" s="157"/>
      <c r="L36" s="255"/>
    </row>
    <row r="37" spans="1:12" x14ac:dyDescent="0.25">
      <c r="I37" s="157"/>
      <c r="J37" s="157"/>
      <c r="K37" s="157"/>
      <c r="L37" s="255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5" customWidth="1"/>
    <col min="7" max="14" width="9.140625" style="255"/>
    <col min="15" max="16384" width="9.140625" style="29"/>
  </cols>
  <sheetData>
    <row r="1" spans="1:6" x14ac:dyDescent="0.25">
      <c r="A1" s="585"/>
      <c r="B1" s="213"/>
      <c r="C1" s="213"/>
      <c r="D1" s="213"/>
      <c r="E1" s="213"/>
    </row>
    <row r="2" spans="1:6" x14ac:dyDescent="0.25">
      <c r="A2" s="213"/>
      <c r="B2" s="213"/>
      <c r="C2" s="213"/>
      <c r="D2" s="213"/>
      <c r="E2" s="213"/>
    </row>
    <row r="3" spans="1:6" ht="18.75" x14ac:dyDescent="0.3">
      <c r="A3" s="660" t="s">
        <v>226</v>
      </c>
    </row>
    <row r="4" spans="1:6" ht="18.75" x14ac:dyDescent="0.3">
      <c r="A4" s="660" t="s">
        <v>227</v>
      </c>
    </row>
    <row r="5" spans="1:6" x14ac:dyDescent="0.25">
      <c r="B5" s="47"/>
      <c r="C5" s="47"/>
      <c r="D5" s="47"/>
      <c r="E5" s="47"/>
      <c r="F5" s="391"/>
    </row>
    <row r="6" spans="1:6" x14ac:dyDescent="0.25">
      <c r="A6" s="587"/>
      <c r="B6" s="587">
        <v>2018</v>
      </c>
      <c r="C6" s="587">
        <v>2019</v>
      </c>
      <c r="D6" s="587">
        <v>2020</v>
      </c>
    </row>
    <row r="7" spans="1:6" x14ac:dyDescent="0.25">
      <c r="A7" s="696" t="s">
        <v>225</v>
      </c>
      <c r="B7" s="602">
        <v>21.5</v>
      </c>
      <c r="C7" s="602">
        <v>21</v>
      </c>
      <c r="D7" s="602">
        <v>19.5</v>
      </c>
    </row>
    <row r="8" spans="1:6" x14ac:dyDescent="0.25">
      <c r="A8" s="697" t="s">
        <v>952</v>
      </c>
      <c r="B8" s="753">
        <v>76.8</v>
      </c>
      <c r="C8" s="753">
        <v>21.1</v>
      </c>
      <c r="D8" s="753">
        <v>21.2</v>
      </c>
    </row>
    <row r="9" spans="1:6" x14ac:dyDescent="0.25">
      <c r="A9" s="698" t="s">
        <v>224</v>
      </c>
      <c r="B9" s="754">
        <v>1.7</v>
      </c>
      <c r="C9" s="754">
        <v>57.9</v>
      </c>
      <c r="D9" s="754">
        <v>59.3</v>
      </c>
    </row>
    <row r="12" spans="1:6" x14ac:dyDescent="0.25">
      <c r="A12" s="587"/>
      <c r="B12" s="507">
        <f>B6</f>
        <v>2018</v>
      </c>
      <c r="C12" s="507">
        <f t="shared" ref="C12:D12" si="0">C6</f>
        <v>2019</v>
      </c>
      <c r="D12" s="507">
        <f t="shared" si="0"/>
        <v>2020</v>
      </c>
    </row>
    <row r="13" spans="1:6" x14ac:dyDescent="0.25">
      <c r="A13" s="702" t="s">
        <v>1669</v>
      </c>
      <c r="B13" s="699">
        <f>IF(ISBLANK(B7),"",B7)</f>
        <v>21.5</v>
      </c>
      <c r="C13" s="699">
        <f t="shared" ref="C13:D13" si="1">IF(ISBLANK(C7),"",C7)</f>
        <v>21</v>
      </c>
      <c r="D13" s="699">
        <f t="shared" si="1"/>
        <v>19.5</v>
      </c>
      <c r="E13" s="587" t="s">
        <v>502</v>
      </c>
    </row>
    <row r="14" spans="1:6" x14ac:dyDescent="0.25">
      <c r="A14" s="703" t="s">
        <v>1670</v>
      </c>
      <c r="B14" s="700">
        <f t="shared" ref="B14:D15" si="2">IF(ISBLANK(B8),"",B8)</f>
        <v>76.8</v>
      </c>
      <c r="C14" s="700">
        <f t="shared" si="2"/>
        <v>21.1</v>
      </c>
      <c r="D14" s="700">
        <f t="shared" si="2"/>
        <v>21.2</v>
      </c>
    </row>
    <row r="15" spans="1:6" x14ac:dyDescent="0.25">
      <c r="A15" s="704" t="s">
        <v>1671</v>
      </c>
      <c r="B15" s="701">
        <f t="shared" si="2"/>
        <v>1.7</v>
      </c>
      <c r="C15" s="701">
        <f t="shared" si="2"/>
        <v>57.9</v>
      </c>
      <c r="D15" s="701">
        <f t="shared" si="2"/>
        <v>59.3</v>
      </c>
    </row>
    <row r="16" spans="1:6" x14ac:dyDescent="0.25">
      <c r="A16" s="587"/>
      <c r="B16" s="587"/>
      <c r="C16" s="587"/>
    </row>
    <row r="17" spans="1:5" x14ac:dyDescent="0.25">
      <c r="A17" s="587"/>
      <c r="B17" s="507">
        <f>B6</f>
        <v>2018</v>
      </c>
      <c r="C17" s="507">
        <f t="shared" ref="C17:D17" si="3">C6</f>
        <v>2019</v>
      </c>
      <c r="D17" s="507">
        <f t="shared" si="3"/>
        <v>2020</v>
      </c>
      <c r="E17" s="161" t="s">
        <v>501</v>
      </c>
    </row>
    <row r="18" spans="1:5" x14ac:dyDescent="0.25">
      <c r="A18" s="702" t="s">
        <v>1672</v>
      </c>
      <c r="B18" s="699">
        <f>IF(ISBLANK(B7),"",B7)</f>
        <v>21.5</v>
      </c>
      <c r="C18" s="699">
        <f t="shared" ref="C18:D18" si="4">IF(ISBLANK(C7),"",C7)</f>
        <v>21</v>
      </c>
      <c r="D18" s="699">
        <f t="shared" si="4"/>
        <v>19.5</v>
      </c>
    </row>
    <row r="19" spans="1:5" x14ac:dyDescent="0.25">
      <c r="A19" s="703" t="s">
        <v>1673</v>
      </c>
      <c r="B19" s="700">
        <f t="shared" ref="B19:D20" si="5">IF(ISBLANK(B8),"",B8)</f>
        <v>76.8</v>
      </c>
      <c r="C19" s="700">
        <f t="shared" si="5"/>
        <v>21.1</v>
      </c>
      <c r="D19" s="700">
        <f t="shared" si="5"/>
        <v>21.2</v>
      </c>
    </row>
    <row r="20" spans="1:5" x14ac:dyDescent="0.25">
      <c r="A20" s="704" t="s">
        <v>1674</v>
      </c>
      <c r="B20" s="701">
        <f t="shared" si="5"/>
        <v>1.7</v>
      </c>
      <c r="C20" s="701">
        <f t="shared" si="5"/>
        <v>57.9</v>
      </c>
      <c r="D20" s="701">
        <f t="shared" si="5"/>
        <v>59.3</v>
      </c>
    </row>
    <row r="21" spans="1:5" x14ac:dyDescent="0.25">
      <c r="A21" s="448"/>
      <c r="B21" s="213"/>
    </row>
    <row r="22" spans="1:5" x14ac:dyDescent="0.25">
      <c r="A22" s="448"/>
      <c r="B22" s="21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5"/>
    </row>
    <row r="2" spans="1:10" x14ac:dyDescent="0.25">
      <c r="B2" s="255"/>
    </row>
    <row r="3" spans="1:10" ht="15.75" x14ac:dyDescent="0.25">
      <c r="A3" s="640" t="s">
        <v>236</v>
      </c>
      <c r="F3" s="44"/>
      <c r="G3" s="640" t="s">
        <v>2914</v>
      </c>
    </row>
    <row r="4" spans="1:10" x14ac:dyDescent="0.25">
      <c r="A4" s="31" t="s">
        <v>4</v>
      </c>
      <c r="B4" s="931" t="s">
        <v>666</v>
      </c>
      <c r="C4" s="931" t="s">
        <v>667</v>
      </c>
      <c r="D4" s="931" t="s">
        <v>16</v>
      </c>
      <c r="F4" s="28"/>
      <c r="G4" s="670"/>
      <c r="H4" s="661" t="s">
        <v>668</v>
      </c>
      <c r="I4" s="661" t="s">
        <v>669</v>
      </c>
    </row>
    <row r="5" spans="1:10" x14ac:dyDescent="0.25">
      <c r="A5" s="750">
        <v>2020</v>
      </c>
      <c r="B5" s="612">
        <v>89.2</v>
      </c>
      <c r="C5" s="613">
        <v>86.8</v>
      </c>
      <c r="D5" s="1039">
        <v>88</v>
      </c>
      <c r="F5" s="28"/>
      <c r="G5" s="695">
        <f>A5</f>
        <v>2020</v>
      </c>
      <c r="H5" s="671">
        <f>IF(ISBLANK(B5),"",B5)</f>
        <v>89.2</v>
      </c>
      <c r="I5" s="620">
        <f t="shared" ref="H5:I7" si="0">IF(ISBLANK(C5),"",C5)</f>
        <v>86.8</v>
      </c>
    </row>
    <row r="6" spans="1:10" x14ac:dyDescent="0.25">
      <c r="A6" s="751">
        <v>2021</v>
      </c>
      <c r="B6" s="603">
        <v>111.9</v>
      </c>
      <c r="C6" s="614">
        <v>104.3</v>
      </c>
      <c r="D6" s="948">
        <v>108.1</v>
      </c>
      <c r="F6" s="44"/>
      <c r="G6" s="695">
        <f t="shared" ref="G6:G7" si="1">A6</f>
        <v>2021</v>
      </c>
      <c r="H6" s="672">
        <f t="shared" si="0"/>
        <v>111.9</v>
      </c>
      <c r="I6" s="621">
        <f t="shared" si="0"/>
        <v>104.3</v>
      </c>
    </row>
    <row r="7" spans="1:10" x14ac:dyDescent="0.25">
      <c r="A7" s="752">
        <v>2022</v>
      </c>
      <c r="B7" s="603">
        <v>109.9</v>
      </c>
      <c r="C7" s="614">
        <v>105.7</v>
      </c>
      <c r="D7" s="948">
        <v>107.8</v>
      </c>
      <c r="F7" s="44"/>
      <c r="G7" s="695">
        <f t="shared" si="1"/>
        <v>2022</v>
      </c>
      <c r="H7" s="673">
        <f t="shared" si="0"/>
        <v>109.9</v>
      </c>
      <c r="I7" s="622">
        <f t="shared" si="0"/>
        <v>105.7</v>
      </c>
    </row>
    <row r="8" spans="1:10" x14ac:dyDescent="0.25">
      <c r="A8" s="593"/>
      <c r="B8" s="572"/>
      <c r="C8" s="572"/>
      <c r="D8" s="572"/>
      <c r="F8" s="21"/>
      <c r="G8" s="574"/>
      <c r="H8" s="572"/>
      <c r="I8" s="572"/>
    </row>
    <row r="9" spans="1:10" x14ac:dyDescent="0.25">
      <c r="A9" s="594"/>
      <c r="B9" s="199"/>
      <c r="C9" s="199"/>
      <c r="D9" s="199"/>
      <c r="F9" s="21"/>
      <c r="G9" s="262"/>
      <c r="H9" s="262"/>
      <c r="I9" s="255"/>
      <c r="J9" s="255"/>
    </row>
    <row r="10" spans="1:10" x14ac:dyDescent="0.25">
      <c r="A10" s="595"/>
      <c r="B10" s="199"/>
      <c r="C10" s="199"/>
      <c r="D10" s="199"/>
      <c r="E10" s="255"/>
      <c r="J10" s="255"/>
    </row>
    <row r="11" spans="1:10" ht="15.75" x14ac:dyDescent="0.25">
      <c r="A11" s="595"/>
      <c r="B11" s="213"/>
      <c r="C11" s="213"/>
      <c r="D11" s="213"/>
      <c r="G11" s="640" t="s">
        <v>2915</v>
      </c>
    </row>
    <row r="12" spans="1:10" x14ac:dyDescent="0.25">
      <c r="G12" s="670"/>
      <c r="H12" s="661" t="s">
        <v>670</v>
      </c>
      <c r="I12" s="661" t="s">
        <v>671</v>
      </c>
    </row>
    <row r="13" spans="1:10" x14ac:dyDescent="0.25">
      <c r="G13" s="695">
        <f>A5</f>
        <v>2020</v>
      </c>
      <c r="H13" s="671">
        <f>IF(ISBLANK(B5),"",B5)</f>
        <v>89.2</v>
      </c>
      <c r="I13" s="620">
        <f>IF(ISBLANK(C5),"",C5)</f>
        <v>86.8</v>
      </c>
      <c r="J13" s="374"/>
    </row>
    <row r="14" spans="1:10" x14ac:dyDescent="0.25">
      <c r="G14" s="695">
        <f t="shared" ref="G14:G15" si="2">A6</f>
        <v>2021</v>
      </c>
      <c r="H14" s="672">
        <f t="shared" ref="H14:I14" si="3">IF(ISBLANK(B6),"",B6)</f>
        <v>111.9</v>
      </c>
      <c r="I14" s="621">
        <f t="shared" si="3"/>
        <v>104.3</v>
      </c>
      <c r="J14" s="375"/>
    </row>
    <row r="15" spans="1:10" x14ac:dyDescent="0.25">
      <c r="G15" s="695">
        <f t="shared" si="2"/>
        <v>2022</v>
      </c>
      <c r="H15" s="673">
        <f t="shared" ref="H15:I15" si="4">IF(ISBLANK(B7),"",B7)</f>
        <v>109.9</v>
      </c>
      <c r="I15" s="622">
        <f t="shared" si="4"/>
        <v>105.7</v>
      </c>
      <c r="J15" s="375"/>
    </row>
    <row r="16" spans="1:10" x14ac:dyDescent="0.25">
      <c r="G16" s="574"/>
      <c r="H16" s="572"/>
      <c r="I16" s="572"/>
      <c r="J16" s="199"/>
    </row>
    <row r="17" spans="7:10" x14ac:dyDescent="0.25">
      <c r="G17" s="213"/>
      <c r="H17" s="213"/>
      <c r="I17" s="213"/>
      <c r="J17" s="1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457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457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457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457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457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457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457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457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457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457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457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457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457"/>
    </row>
    <row r="15" spans="1:26" ht="60" customHeight="1" x14ac:dyDescent="0.2">
      <c r="A15" s="1119" t="str">
        <f>'DEM1'!B2</f>
        <v>Пантелеј</v>
      </c>
      <c r="B15" s="1119"/>
      <c r="C15" s="1119"/>
      <c r="D15" s="1119"/>
      <c r="E15" s="1119"/>
      <c r="F15" s="1119"/>
      <c r="G15" s="1119"/>
      <c r="H15" s="1119"/>
      <c r="I15" s="1119"/>
      <c r="J15" s="1119"/>
      <c r="K15" s="1119"/>
    </row>
    <row r="16" spans="1:26" s="18" customFormat="1" ht="59.25" customHeight="1" x14ac:dyDescent="0.25">
      <c r="A16" s="846"/>
      <c r="B16" s="846"/>
      <c r="C16" s="846"/>
      <c r="D16" s="846"/>
      <c r="E16" s="846"/>
      <c r="F16" s="846"/>
      <c r="G16" s="846"/>
      <c r="H16" s="846"/>
      <c r="I16" s="846"/>
      <c r="J16" s="846"/>
      <c r="K16" s="846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5"/>
      <c r="B26" s="845"/>
      <c r="C26" s="845"/>
      <c r="D26" s="845"/>
      <c r="E26" s="845"/>
      <c r="F26" s="845"/>
      <c r="G26" s="845"/>
      <c r="H26" s="845"/>
      <c r="I26" s="845"/>
      <c r="J26" s="845"/>
      <c r="K26" s="845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5"/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5"/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5" t="s">
        <v>2792</v>
      </c>
      <c r="B33" s="1135"/>
      <c r="C33" s="1135"/>
      <c r="D33" s="1135"/>
      <c r="E33" s="1135"/>
      <c r="F33" s="1135"/>
      <c r="G33" s="1135"/>
      <c r="H33" s="1135"/>
      <c r="I33" s="1135"/>
      <c r="J33" s="1135"/>
      <c r="K33" s="1135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7"/>
      <c r="B34" s="567"/>
      <c r="C34" s="567"/>
      <c r="D34" s="567"/>
      <c r="E34" s="567"/>
      <c r="F34" s="567"/>
      <c r="G34" s="567"/>
      <c r="H34" s="567"/>
      <c r="I34" s="567"/>
      <c r="J34" s="567"/>
      <c r="K34" s="567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7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9" t="s">
        <v>991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1579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5" t="s">
        <v>1316</v>
      </c>
      <c r="B40" s="550">
        <f>IF(ISBLANK('DEM1'!B7),"-",'DEM1'!B7)</f>
        <v>141</v>
      </c>
      <c r="C40" s="796" t="str">
        <f>IF(LEN('DEM1'!C7)&gt;0,"(" &amp; 'DEM1'!C7 &amp; ")", "-")</f>
        <v>(2022)</v>
      </c>
      <c r="D40" s="150"/>
      <c r="E40" s="316"/>
      <c r="F40" s="5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1317</v>
      </c>
      <c r="B41" s="319">
        <f>IF(ISBLANK('DEM1'!B8),"-",'DEM1'!B8)</f>
        <v>13</v>
      </c>
      <c r="C41" s="320" t="str">
        <f>IF(LEN('DEM1'!C8)&gt;0,"(" &amp; 'DEM1'!C8 &amp; ")", "-")</f>
        <v>(2022)</v>
      </c>
      <c r="D41" s="150"/>
      <c r="E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1318</v>
      </c>
      <c r="B42" s="319">
        <f>IF(ISBLANK('DEM1'!B9),"-",'DEM1'!B9)</f>
        <v>54180</v>
      </c>
      <c r="C42" s="320" t="str">
        <f>IF(LEN('DEM1'!C9)&gt;0,"(" &amp; 'DEM1'!C9 &amp; ")", "-")</f>
        <v>(2022)</v>
      </c>
      <c r="D42" s="150"/>
      <c r="E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1319</v>
      </c>
      <c r="B43" s="347">
        <f>IF(ISBLANK('DEM1'!B10),"-",'DEM1'!B10)</f>
        <v>384</v>
      </c>
      <c r="C43" s="348" t="str">
        <f>IF(LEN('DEM1'!C10)&gt;0,"(" &amp; 'DEM1'!C10 &amp; ")", "-")</f>
        <v>(2022)</v>
      </c>
      <c r="D43" s="150"/>
      <c r="E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1320</v>
      </c>
      <c r="B44" s="350">
        <f>IF(ISBLANK('DEM1'!B11),"-",'DEM1'!B11)</f>
        <v>8.8000000000000007</v>
      </c>
      <c r="C44" s="351" t="str">
        <f>IF(LEN('DEM1'!C11)&gt;0,"(" &amp; 'DEM1'!C11 &amp; ")", "-")</f>
        <v>(2022)</v>
      </c>
      <c r="D44" s="150"/>
      <c r="E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1321</v>
      </c>
      <c r="B45" s="319">
        <f>IF(ISBLANK('DEM1'!B12),"-",'DEM1'!B12)</f>
        <v>12.3</v>
      </c>
      <c r="C45" s="320" t="str">
        <f>IF(LEN('DEM1'!C12)&gt;0,"(" &amp; 'DEM1'!C12 &amp; ")", "-")</f>
        <v>(2022)</v>
      </c>
      <c r="D45" s="150"/>
      <c r="E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1322</v>
      </c>
      <c r="B46" s="347">
        <f>IF(ISBLANK('DEM1'!B13),"-",'DEM1'!B13)</f>
        <v>-3.5</v>
      </c>
      <c r="C46" s="348" t="str">
        <f>IF(LEN('DEM1'!C13)&gt;0,"(" &amp; 'DEM1'!C13 &amp; ")", "-")</f>
        <v>(2022)</v>
      </c>
      <c r="D46" s="150"/>
      <c r="E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9" t="s">
        <v>1323</v>
      </c>
      <c r="B47" s="350">
        <f>IF(ISBLANK('DEM1'!B14),"-",'DEM1'!B14)</f>
        <v>75.819999999999993</v>
      </c>
      <c r="C47" s="351" t="str">
        <f>IF(LEN('DEM1'!C14)&gt;0,"(" &amp; 'DEM1'!C14 &amp; ")", "-")</f>
        <v>(2022)</v>
      </c>
      <c r="D47" s="150"/>
      <c r="E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1324</v>
      </c>
      <c r="B48" s="319">
        <f>IF(ISBLANK('DEM1'!B15),"-",'DEM1'!B15)</f>
        <v>42.8</v>
      </c>
      <c r="C48" s="320" t="str">
        <f>IF(LEN('DEM1'!C15)&gt;0,"(" &amp; 'DEM1'!C15 &amp; ")", "-")</f>
        <v>(2022)</v>
      </c>
      <c r="D48" s="150"/>
      <c r="E48" s="352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1325</v>
      </c>
      <c r="B49" s="319">
        <f>IF(ISBLANK('DEM1'!B16),"-",'DEM1'!B16)</f>
        <v>134.69999999999999</v>
      </c>
      <c r="C49" s="320" t="str">
        <f>IF(LEN('DEM1'!C16)&gt;0,"(" &amp; 'DEM1'!C16 &amp; ")", "-")</f>
        <v>(2022)</v>
      </c>
      <c r="D49" s="150"/>
      <c r="E49" s="316"/>
    </row>
    <row r="50" spans="1:26" ht="24.95" customHeight="1" x14ac:dyDescent="0.2">
      <c r="A50" s="346" t="s">
        <v>1326</v>
      </c>
      <c r="B50" s="388">
        <f>IF(ISBLANK('DEM6'!L34),"-",'DEM6'!L34)</f>
        <v>2.52</v>
      </c>
      <c r="C50" s="348" t="str">
        <f>IF(LEN('DEM6'!N36)&gt;0,"(" &amp; 'DEM6'!N36 &amp; ")", "-")</f>
        <v>(2022)</v>
      </c>
      <c r="D50" s="150"/>
      <c r="E50" s="316"/>
    </row>
    <row r="51" spans="1:26" ht="36" customHeight="1" x14ac:dyDescent="0.25">
      <c r="A51" s="389" t="s">
        <v>1327</v>
      </c>
      <c r="B51" s="319">
        <f>IF(ISBLANK('DEM7'!B4),"-",'DEM7'!B4)</f>
        <v>45607</v>
      </c>
      <c r="C51" s="320" t="str">
        <f>IF(LEN('DEM7'!B8)&gt;0,"(" &amp; 'DEM7'!B8 &amp; ")", "-")</f>
        <v>(2041)</v>
      </c>
      <c r="D51" s="150"/>
      <c r="E51" s="316"/>
      <c r="Y51" s="11"/>
      <c r="Z51" s="15"/>
    </row>
    <row r="52" spans="1:26" ht="24.95" customHeight="1" thickBot="1" x14ac:dyDescent="0.3">
      <c r="A52" s="797" t="s">
        <v>1328</v>
      </c>
      <c r="B52" s="465">
        <f>IF(ISBLANK('DEM7'!B5),"-",'DEM7'!B5)</f>
        <v>55591</v>
      </c>
      <c r="C52" s="798" t="str">
        <f>IF(LEN('DEM7'!B8)&gt;0,"(" &amp; 'DEM7'!B8 &amp; ")", "-")</f>
        <v>(2041)</v>
      </c>
      <c r="D52" s="150"/>
      <c r="E52" s="357"/>
      <c r="Y52" s="11"/>
      <c r="Z52" s="15"/>
    </row>
    <row r="53" spans="1:26" ht="24.95" customHeight="1" x14ac:dyDescent="0.25">
      <c r="A53" s="16"/>
      <c r="B53" s="26"/>
      <c r="C53" s="27"/>
      <c r="D53" s="27"/>
      <c r="E53" s="316"/>
      <c r="Y53" s="11"/>
      <c r="Z53" s="15"/>
    </row>
    <row r="54" spans="1:26" ht="24.95" customHeight="1" x14ac:dyDescent="0.25">
      <c r="A54" s="16"/>
      <c r="B54" s="26"/>
      <c r="C54" s="27"/>
      <c r="D54" s="27"/>
      <c r="E54" s="316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5"/>
      <c r="B58" s="151"/>
      <c r="C58" s="150"/>
      <c r="D58" s="150"/>
      <c r="E58" s="247"/>
      <c r="F58" s="247"/>
      <c r="Y58" s="11"/>
      <c r="Z58" s="15"/>
    </row>
    <row r="59" spans="1:26" ht="24.95" customHeight="1" x14ac:dyDescent="0.3">
      <c r="A59" s="390" t="s">
        <v>2471</v>
      </c>
      <c r="B59" s="390"/>
      <c r="C59" s="390"/>
      <c r="D59" s="390"/>
      <c r="E59" s="390"/>
      <c r="F59" s="390"/>
      <c r="G59" s="149"/>
      <c r="Y59" s="11"/>
      <c r="Z59" s="15"/>
    </row>
    <row r="60" spans="1:26" ht="12" customHeight="1" x14ac:dyDescent="0.25">
      <c r="A60" s="213"/>
      <c r="B60" s="1121">
        <f>'DEM2'!A7</f>
        <v>2021</v>
      </c>
      <c r="C60" s="1121"/>
      <c r="D60" s="391"/>
      <c r="E60" s="1121">
        <f>'DEM2'!A8</f>
        <v>2022</v>
      </c>
      <c r="F60" s="1121"/>
      <c r="Y60" s="11"/>
      <c r="Z60" s="15"/>
    </row>
    <row r="61" spans="1:26" ht="18" customHeight="1" x14ac:dyDescent="0.25">
      <c r="A61" s="213"/>
      <c r="B61" s="1121"/>
      <c r="C61" s="1121"/>
      <c r="D61" s="392"/>
      <c r="E61" s="1121"/>
      <c r="F61" s="1121"/>
      <c r="Y61" s="11"/>
      <c r="Z61" s="15"/>
    </row>
    <row r="62" spans="1:26" ht="24.95" customHeight="1" thickBot="1" x14ac:dyDescent="0.3">
      <c r="A62" s="393"/>
      <c r="B62" s="799" t="s">
        <v>1202</v>
      </c>
      <c r="C62" s="799" t="s">
        <v>1203</v>
      </c>
      <c r="D62" s="394"/>
      <c r="E62" s="799" t="s">
        <v>1202</v>
      </c>
      <c r="F62" s="799" t="s">
        <v>1203</v>
      </c>
      <c r="Y62" s="11"/>
      <c r="Z62" s="15"/>
    </row>
    <row r="63" spans="1:26" ht="24.95" customHeight="1" x14ac:dyDescent="0.25">
      <c r="A63" s="800" t="s">
        <v>1329</v>
      </c>
      <c r="B63" s="550">
        <f>IF(ISBLANK('DEM2'!D7),"-",'DEM2'!D7)</f>
        <v>1612</v>
      </c>
      <c r="C63" s="550">
        <f>IF(ISBLANK('DEM2'!C7),"-",'DEM2'!C7)</f>
        <v>1703</v>
      </c>
      <c r="D63" s="550"/>
      <c r="E63" s="550">
        <f>IF(ISBLANK('DEM2'!D8),"-",'DEM2'!D8)</f>
        <v>1849</v>
      </c>
      <c r="F63" s="550">
        <f>IF(ISBLANK('DEM2'!C8),"-",'DEM2'!C8)</f>
        <v>1888</v>
      </c>
      <c r="Y63" s="11"/>
      <c r="Z63" s="15"/>
    </row>
    <row r="64" spans="1:26" ht="39.950000000000003" customHeight="1" x14ac:dyDescent="0.25">
      <c r="A64" s="783" t="s">
        <v>1330</v>
      </c>
      <c r="B64" s="319">
        <f>IF(ISBLANK('DEM2'!G7),"-",'DEM2'!G7)</f>
        <v>1867</v>
      </c>
      <c r="C64" s="319">
        <f>IF(ISBLANK('DEM2'!F7),"-",'DEM2'!F7)</f>
        <v>1886</v>
      </c>
      <c r="D64" s="791"/>
      <c r="E64" s="319">
        <f>IF(ISBLANK('DEM2'!G8),"-",'DEM2'!G8)</f>
        <v>2097</v>
      </c>
      <c r="F64" s="319">
        <f>IF(ISBLANK('DEM2'!F8),"-",'DEM2'!F8)</f>
        <v>2143</v>
      </c>
      <c r="Y64" s="11"/>
      <c r="Z64" s="15"/>
    </row>
    <row r="65" spans="1:26" ht="39.950000000000003" customHeight="1" x14ac:dyDescent="0.25">
      <c r="A65" s="346" t="s">
        <v>1331</v>
      </c>
      <c r="B65" s="347">
        <f>IF(ISBLANK('DEM2'!J7),"-",'DEM2'!J7)</f>
        <v>983</v>
      </c>
      <c r="C65" s="347">
        <f>IF(ISBLANK('DEM2'!I7),"-",'DEM2'!I7)</f>
        <v>1113</v>
      </c>
      <c r="D65" s="395"/>
      <c r="E65" s="347">
        <f>IF(ISBLANK('DEM2'!J8),"-",'DEM2'!J8)</f>
        <v>1020</v>
      </c>
      <c r="F65" s="347">
        <f>IF(ISBLANK('DEM2'!I8),"-",'DEM2'!I8)</f>
        <v>1091</v>
      </c>
      <c r="Y65" s="11"/>
      <c r="Z65" s="15"/>
    </row>
    <row r="66" spans="1:26" ht="24.95" customHeight="1" x14ac:dyDescent="0.25">
      <c r="A66" s="349" t="s">
        <v>1332</v>
      </c>
      <c r="B66" s="350">
        <f>IF(ISBLANK('DEM2'!M7),"-",'DEM2'!M7)</f>
        <v>4191</v>
      </c>
      <c r="C66" s="350">
        <f>IF(ISBLANK('DEM2'!L7),"-",'DEM2'!L7)</f>
        <v>4422</v>
      </c>
      <c r="D66" s="396"/>
      <c r="E66" s="350">
        <f>IF(ISBLANK('DEM2'!M8),"-",'DEM2'!M8)</f>
        <v>4692</v>
      </c>
      <c r="F66" s="350">
        <f>IF(ISBLANK('DEM2'!L8),"-",'DEM2'!L8)</f>
        <v>4835</v>
      </c>
      <c r="Y66" s="11"/>
      <c r="Z66" s="15"/>
    </row>
    <row r="67" spans="1:26" s="316" customFormat="1" ht="39.950000000000003" customHeight="1" x14ac:dyDescent="0.25">
      <c r="A67" s="346" t="s">
        <v>1333</v>
      </c>
      <c r="B67" s="347">
        <f>IF(ISBLANK('DEM2'!P7),"-",'DEM2'!P7)</f>
        <v>4278</v>
      </c>
      <c r="C67" s="347">
        <f>IF(ISBLANK('DEM2'!O7),"-",'DEM2'!O7)</f>
        <v>4555</v>
      </c>
      <c r="D67" s="395"/>
      <c r="E67" s="347">
        <f>IF(ISBLANK('DEM2'!P8),"-",'DEM2'!P8)</f>
        <v>4366</v>
      </c>
      <c r="F67" s="347">
        <f>IF(ISBLANK('DEM2'!O8),"-",'DEM2'!O8)</f>
        <v>4518</v>
      </c>
      <c r="Y67" s="583"/>
      <c r="Z67" s="584"/>
    </row>
    <row r="68" spans="1:26" ht="24.95" customHeight="1" x14ac:dyDescent="0.25">
      <c r="A68" s="345" t="s">
        <v>1334</v>
      </c>
      <c r="B68" s="319">
        <f>IF(ISBLANK('DEM2'!S7),"-",'DEM2'!S7)</f>
        <v>17648</v>
      </c>
      <c r="C68" s="319">
        <f>IF(ISBLANK('DEM2'!R7),"-",'DEM2'!R7)</f>
        <v>17201</v>
      </c>
      <c r="D68" s="397"/>
      <c r="E68" s="319">
        <f>IF(ISBLANK('DEM2'!S8),"-",'DEM2'!S8)</f>
        <v>18002</v>
      </c>
      <c r="F68" s="319">
        <f>IF(ISBLANK('DEM2'!R8),"-",'DEM2'!R8)</f>
        <v>17280</v>
      </c>
      <c r="Y68" s="11"/>
      <c r="Z68" s="15"/>
    </row>
    <row r="69" spans="1:26" ht="24.95" customHeight="1" thickBot="1" x14ac:dyDescent="0.3">
      <c r="A69" s="797" t="s">
        <v>868</v>
      </c>
      <c r="B69" s="465">
        <f>IF(ISBLANK('DEM2'!V7),"-",'DEM2'!V7)</f>
        <v>27159</v>
      </c>
      <c r="C69" s="465">
        <f>IF(ISBLANK('DEM2'!U7),"-",'DEM2'!U7)</f>
        <v>25799</v>
      </c>
      <c r="D69" s="801"/>
      <c r="E69" s="465">
        <f>IF(ISBLANK('DEM2'!V8),"-",'DEM2'!V8)</f>
        <v>27967</v>
      </c>
      <c r="F69" s="465">
        <f>IF(ISBLANK('DEM2'!U8),"-",'DEM2'!U8)</f>
        <v>26213</v>
      </c>
      <c r="Y69" s="11"/>
      <c r="Z69" s="15"/>
    </row>
    <row r="70" spans="1:26" ht="24.95" customHeight="1" x14ac:dyDescent="0.25">
      <c r="A70" s="1127" t="s">
        <v>1564</v>
      </c>
      <c r="B70" s="1127"/>
      <c r="C70" s="1127"/>
      <c r="D70" s="1127"/>
      <c r="E70" s="1127"/>
      <c r="F70" s="1127"/>
      <c r="Y70" s="11"/>
      <c r="Z70" s="15"/>
    </row>
    <row r="71" spans="1:26" ht="24.95" customHeight="1" x14ac:dyDescent="0.25">
      <c r="A71" s="201"/>
      <c r="B71" s="151"/>
      <c r="C71" s="150"/>
      <c r="D71" s="150"/>
      <c r="E71" s="247"/>
      <c r="F71" s="247"/>
      <c r="Y71" s="11"/>
      <c r="Z71" s="15"/>
    </row>
    <row r="72" spans="1:26" ht="24.95" customHeight="1" x14ac:dyDescent="0.25">
      <c r="A72" s="201"/>
      <c r="B72" s="151"/>
      <c r="C72" s="150"/>
      <c r="D72" s="150"/>
      <c r="E72" s="247"/>
      <c r="F72" s="247"/>
      <c r="Y72" s="11"/>
      <c r="Z72" s="15"/>
    </row>
    <row r="73" spans="1:26" ht="24.95" customHeight="1" x14ac:dyDescent="0.25">
      <c r="A73" s="201"/>
      <c r="B73" s="151"/>
      <c r="C73" s="150"/>
      <c r="D73" s="150"/>
      <c r="E73" s="247"/>
      <c r="F73" s="247"/>
      <c r="Y73" s="11"/>
      <c r="Z73" s="15"/>
    </row>
    <row r="74" spans="1:26" ht="24.95" customHeight="1" x14ac:dyDescent="0.25">
      <c r="A74" s="201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6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9" t="s">
        <v>2731</v>
      </c>
      <c r="G114" s="1059" t="s">
        <v>2732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0</v>
      </c>
      <c r="G115" s="802">
        <f>IF(ISBLANK('DEM2'!E23),"-",'DEM2'!E23)</f>
        <v>6.7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4.3</v>
      </c>
      <c r="G116" s="409">
        <f>IF(ISBLANK('DEM2'!E24),"-",'DEM2'!E24)</f>
        <v>6.4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8.4</v>
      </c>
      <c r="G117" s="803">
        <f>IF(ISBLANK('DEM2'!E25),"-",'DEM2'!E25)</f>
        <v>8.3000000000000007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177" t="s">
        <v>2733</v>
      </c>
      <c r="G118" s="1177"/>
      <c r="H118" s="1177"/>
      <c r="I118" s="1177"/>
      <c r="J118" s="353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60" t="s">
        <v>2734</v>
      </c>
      <c r="G119" s="1061"/>
      <c r="H119" s="1062"/>
      <c r="I119" s="1062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9" t="s">
        <v>1000</v>
      </c>
      <c r="B156" s="473"/>
      <c r="C156" s="474"/>
      <c r="D156" s="474"/>
      <c r="E156" s="473"/>
      <c r="F156" s="473"/>
      <c r="G156" s="473"/>
      <c r="H156" s="473"/>
      <c r="I156" s="473"/>
      <c r="J156" s="473"/>
      <c r="K156" s="473"/>
      <c r="L156" s="316"/>
      <c r="Z156" s="25"/>
    </row>
    <row r="157" spans="1:26" s="24" customFormat="1" ht="39.950000000000003" customHeight="1" x14ac:dyDescent="0.4">
      <c r="A157" s="341"/>
      <c r="B157" s="369"/>
      <c r="C157" s="370"/>
      <c r="D157" s="370"/>
      <c r="E157" s="369"/>
      <c r="F157" s="369"/>
      <c r="G157" s="369"/>
      <c r="H157" s="369"/>
      <c r="I157" s="369"/>
      <c r="J157" s="369"/>
      <c r="K157" s="369"/>
      <c r="Z157" s="25"/>
    </row>
    <row r="158" spans="1:26" s="2" customFormat="1" ht="30.75" customHeight="1" thickBot="1" x14ac:dyDescent="0.4">
      <c r="A158" s="851" t="s">
        <v>1580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1655</v>
      </c>
      <c r="B159" s="550"/>
      <c r="C159" s="796"/>
      <c r="D159" s="150"/>
      <c r="E159" s="316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1518</v>
      </c>
      <c r="B160" s="319">
        <f>IF(ISBLANK('EKO1'!B5),"-",'EKO1'!B5)</f>
        <v>9005</v>
      </c>
      <c r="C160" s="320" t="str">
        <f>IF(LEN('EKO1'!C5)&gt;0,"(" &amp; 'EKO1'!C5 &amp; ")", "-")</f>
        <v>(2022)</v>
      </c>
      <c r="D160" s="150"/>
      <c r="E160" s="316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1519</v>
      </c>
      <c r="B161" s="319">
        <f>IF(ISBLANK('EKO1'!B6),"-",'EKO1'!B6)</f>
        <v>17940</v>
      </c>
      <c r="C161" s="320" t="str">
        <f>IF(LEN('EKO1'!C6)&gt;0,"(" &amp; 'EKO1'!C6 &amp; ")", "-")</f>
        <v>(2022)</v>
      </c>
      <c r="D161" s="150"/>
      <c r="E161" s="316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1520</v>
      </c>
      <c r="B162" s="347">
        <f>IF(ISBLANK('EKO1'!B7),"-",'EKO1'!B7)</f>
        <v>33.1</v>
      </c>
      <c r="C162" s="348" t="str">
        <f>IF(LEN('EKO1'!C7)&gt;0,"(" &amp; 'EKO1'!C7 &amp; ")", "-")</f>
        <v>(2022)</v>
      </c>
      <c r="D162" s="150"/>
      <c r="E162" s="316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5" t="s">
        <v>1567</v>
      </c>
      <c r="B163" s="319">
        <f>IF(ISBLANK('EKO1'!B8),"-",'EKO1'!B8)</f>
        <v>68023</v>
      </c>
      <c r="C163" s="320" t="str">
        <f>IF(LEN('EKO1'!C8)&gt;0,"(" &amp; 'EKO1'!C8 &amp; ")", "-")</f>
        <v>(2022)</v>
      </c>
      <c r="D163" s="150"/>
      <c r="E163" s="316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1654</v>
      </c>
      <c r="B164" s="350">
        <f>IF(ISBLANK('EKO1'!B9),"-",'EKO1'!B9)</f>
        <v>3535</v>
      </c>
      <c r="C164" s="351" t="str">
        <f>IF(LEN('EKO1'!C9)&gt;0,"(" &amp; 'EKO1'!C9 &amp; ")", "-")</f>
        <v>(2023)</v>
      </c>
      <c r="D164" s="150"/>
      <c r="E164" s="316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6" t="s">
        <v>1337</v>
      </c>
      <c r="B165" s="465">
        <f>IF(ISBLANK('EKO1'!B10),"-",'EKO1'!B10)</f>
        <v>70</v>
      </c>
      <c r="C165" s="798" t="str">
        <f>IF(LEN('EKO1'!C10)&gt;0,"(" &amp; 'EKO1'!C10 &amp; ")", "-")</f>
        <v>(2022)</v>
      </c>
      <c r="D165" s="150"/>
      <c r="E165" s="316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1207</v>
      </c>
      <c r="B233" s="316"/>
      <c r="C233" s="317"/>
      <c r="D233" s="317"/>
      <c r="E233" s="316"/>
      <c r="F233" s="5"/>
      <c r="G233" s="548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4" t="s">
        <v>1461</v>
      </c>
      <c r="B234" s="1104"/>
      <c r="C234" s="807">
        <f>IF(ISBLANK(SIROMASTVO1!B6),"-",SIROMASTVO1!B6)</f>
        <v>23.4</v>
      </c>
      <c r="D234" s="317"/>
      <c r="E234" s="316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3" t="s">
        <v>1205</v>
      </c>
      <c r="B235" s="1103"/>
      <c r="C235" s="545">
        <f>IF(ISBLANK(SIROMASTVO1!B7),"-",SIROMASTVO1!B7)</f>
        <v>32</v>
      </c>
      <c r="D235" s="317"/>
      <c r="E235" s="316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4" t="s">
        <v>1206</v>
      </c>
      <c r="B236" s="1144"/>
      <c r="C236" s="545">
        <f>IF(ISBLANK(SIROMASTVO1!B4),"-",SIROMASTVO1!B4)</f>
        <v>33.299999999999997</v>
      </c>
      <c r="D236" s="317"/>
      <c r="E236" s="316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7" t="s">
        <v>1462</v>
      </c>
      <c r="B237" s="1117"/>
      <c r="C237" s="808">
        <f>IF(ISBLANK(SIROMASTVO1!B5),"-",SIROMASTVO1!B5)</f>
        <v>7.2</v>
      </c>
      <c r="D237" s="317"/>
      <c r="E237" s="316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2" t="s">
        <v>2801</v>
      </c>
      <c r="B242" s="1162"/>
      <c r="C242" s="1162"/>
      <c r="D242" s="1162"/>
      <c r="E242" s="1162"/>
      <c r="F242" s="1162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6" t="s">
        <v>969</v>
      </c>
      <c r="B243" s="1106"/>
      <c r="C243" s="1106"/>
      <c r="D243" s="1106"/>
      <c r="E243" s="1136">
        <f>IF(ISBLANK('EKO4'!B8),"-",'EKO4'!B8)</f>
        <v>994205</v>
      </c>
      <c r="F243" s="1136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10" t="s">
        <v>965</v>
      </c>
      <c r="B244" s="1110"/>
      <c r="C244" s="1110"/>
      <c r="D244" s="1110"/>
      <c r="E244" s="1141">
        <f>IF(ISBLANK('EKO4'!B9),"-",'EKO4'!B9)</f>
        <v>18350</v>
      </c>
      <c r="F244" s="1141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5" t="s">
        <v>1463</v>
      </c>
      <c r="B245" s="1175"/>
      <c r="C245" s="1175"/>
      <c r="D245" s="1175"/>
      <c r="E245" s="1142">
        <f>IF(ISBLANK('EKO6'!D6),"-",'EKO6'!D6)</f>
        <v>604886</v>
      </c>
      <c r="F245" s="1142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6" t="s">
        <v>983</v>
      </c>
      <c r="B246" s="1166"/>
      <c r="C246" s="1166"/>
      <c r="D246" s="1166"/>
      <c r="E246" s="1137">
        <f>IF(ISBLANK(OBRAZ9!B5),"-",OBRAZ9!B5)</f>
        <v>604886</v>
      </c>
      <c r="F246" s="113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7" t="s">
        <v>1464</v>
      </c>
      <c r="B247" s="1167"/>
      <c r="C247" s="1167"/>
      <c r="D247" s="1167"/>
      <c r="E247" s="1169">
        <f>IF(ISBLANK('EKO6'!E6),"-",'EKO6'!E6)</f>
        <v>11164</v>
      </c>
      <c r="F247" s="1169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8" t="s">
        <v>1465</v>
      </c>
      <c r="B248" s="1168"/>
      <c r="C248" s="1168"/>
      <c r="D248" s="1168"/>
      <c r="E248" s="1170">
        <f>IF(ISBLANK('EKO6'!B6),"-",'EKO6'!B6)</f>
        <v>0</v>
      </c>
      <c r="F248" s="1170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7" t="s">
        <v>1466</v>
      </c>
      <c r="B249" s="1167"/>
      <c r="C249" s="1167"/>
      <c r="D249" s="1167"/>
      <c r="E249" s="1169">
        <f>IF(ISBLANK('EKO6'!C6),"-",'EKO6'!C6)</f>
        <v>0</v>
      </c>
      <c r="F249" s="1169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9" t="s">
        <v>1467</v>
      </c>
      <c r="B250" s="1139"/>
      <c r="C250" s="1139"/>
      <c r="D250" s="1139"/>
      <c r="E250" s="1170">
        <f>IF(ISBLANK('EKO6'!F6),"-",'EKO6'!F6)</f>
        <v>106528</v>
      </c>
      <c r="F250" s="1170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0" t="s">
        <v>1468</v>
      </c>
      <c r="B251" s="1140"/>
      <c r="C251" s="1140"/>
      <c r="D251" s="1140"/>
      <c r="E251" s="1138">
        <f>IF(ISBLANK('EKO6'!G6),"-",'EKO6'!G6)</f>
        <v>1966</v>
      </c>
      <c r="F251" s="1138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6"/>
      <c r="B253" s="566"/>
      <c r="C253" s="566"/>
      <c r="D253" s="566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8" t="s">
        <v>2802</v>
      </c>
      <c r="B255" s="1128"/>
      <c r="C255" s="1128"/>
      <c r="D255" s="1128"/>
      <c r="E255" s="1128"/>
      <c r="F255" s="1128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6" t="s">
        <v>966</v>
      </c>
      <c r="B256" s="1106"/>
      <c r="C256" s="1106"/>
      <c r="D256" s="1106"/>
      <c r="E256" s="1136">
        <f>IF(ISBLANK('EKO4'!B4),"-",'EKO4'!B4)</f>
        <v>149259</v>
      </c>
      <c r="F256" s="1136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10" t="s">
        <v>971</v>
      </c>
      <c r="B257" s="1110"/>
      <c r="C257" s="1110"/>
      <c r="D257" s="1110"/>
      <c r="E257" s="1141">
        <f>IF(ISBLANK('EKO4'!B5),"-",'EKO4'!B5)</f>
        <v>2133</v>
      </c>
      <c r="F257" s="1141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9" t="s">
        <v>967</v>
      </c>
      <c r="B258" s="1109"/>
      <c r="C258" s="1109"/>
      <c r="D258" s="1109"/>
      <c r="E258" s="1142">
        <f>IF(ISBLANK('EKO4'!B6),"-",'EKO4'!B6)</f>
        <v>150028</v>
      </c>
      <c r="F258" s="1142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7" t="s">
        <v>968</v>
      </c>
      <c r="B259" s="1107"/>
      <c r="C259" s="1107"/>
      <c r="D259" s="1107"/>
      <c r="E259" s="1138">
        <f>IF(ISBLANK('EKO4'!B7),"-",'EKO4'!B7)</f>
        <v>2144</v>
      </c>
      <c r="F259" s="1138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5"/>
      <c r="B261" s="565"/>
      <c r="C261" s="565"/>
      <c r="D261" s="565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6" t="s">
        <v>1575</v>
      </c>
      <c r="B262" s="1176"/>
      <c r="C262" s="1176"/>
      <c r="D262" s="1176"/>
      <c r="E262" s="1176"/>
      <c r="F262" s="1176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1335</v>
      </c>
      <c r="B263" s="800"/>
      <c r="C263" s="1136">
        <f>IF(ISBLANK('EKO4'!B10),"-",'EKO4'!B10)</f>
        <v>597</v>
      </c>
      <c r="D263" s="1136"/>
      <c r="E263" s="1136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1336</v>
      </c>
      <c r="B264" s="847"/>
      <c r="C264" s="847"/>
      <c r="D264" s="847"/>
      <c r="E264" s="319">
        <f>IF(ISBLANK('EKO4'!B13),"-",'EKO4'!B13)</f>
        <v>2073</v>
      </c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7" t="s">
        <v>970</v>
      </c>
      <c r="B265" s="1107"/>
      <c r="C265" s="1138">
        <f>IF(ISBLANK('EKO4'!B16),"-",'EKO4'!B16)</f>
        <v>93352</v>
      </c>
      <c r="D265" s="1138"/>
      <c r="E265" s="1138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9" t="s">
        <v>992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6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49" t="s">
        <v>1579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1338</v>
      </c>
      <c r="B290" s="550">
        <f>IF(ISBLANK(POLJ1!B4),"-",POLJ1!B4)</f>
        <v>1727</v>
      </c>
      <c r="C290" s="796" t="str">
        <f>IF(LEN(POLJ1!C4)&gt;0,"(" &amp; POLJ1!C4 &amp; ")", "-")</f>
        <v>(2012)</v>
      </c>
      <c r="D290" s="150"/>
      <c r="E290" s="316"/>
      <c r="F290" s="234"/>
      <c r="G290" s="234"/>
      <c r="H290" s="234"/>
      <c r="I290" s="234"/>
      <c r="J290" s="234"/>
      <c r="K290" s="23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1469</v>
      </c>
      <c r="B291" s="319">
        <f>IF(ISBLANK(POLJ1!B6),"-",POLJ1!B6)</f>
        <v>1503</v>
      </c>
      <c r="C291" s="320" t="str">
        <f>IF(LEN(POLJ1!C6)&gt;0,"(" &amp; POLJ1!C6 &amp; ")", "-")</f>
        <v>(2012)</v>
      </c>
      <c r="D291" s="150"/>
      <c r="E291" s="316"/>
      <c r="F291" s="234"/>
      <c r="G291" s="242"/>
      <c r="H291" s="242"/>
      <c r="I291" s="242"/>
      <c r="J291" s="234"/>
      <c r="K291" s="23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849</v>
      </c>
      <c r="B292" s="319">
        <f>IF(ISBLANK(POLJ1!B5),"-",POLJ1!B5)</f>
        <v>1264</v>
      </c>
      <c r="C292" s="320" t="str">
        <f>IF(LEN(POLJ1!C5)&gt;0,"(" &amp; POLJ1!C5 &amp; ")", "-")</f>
        <v>(2012)</v>
      </c>
      <c r="D292" s="150"/>
      <c r="E292" s="316"/>
      <c r="F292" s="29"/>
      <c r="G292" s="238"/>
      <c r="H292" s="239"/>
      <c r="I292" s="241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1470</v>
      </c>
      <c r="B293" s="809">
        <f>IF(ISBLANK(POLJ2!H10),"-",POLJ2!H10)</f>
        <v>1434</v>
      </c>
      <c r="C293" s="798" t="str">
        <f>IF(LEN(POLJ2!I10)&gt;0,"(" &amp; POLJ2!I10 &amp; ")", "-")</f>
        <v>(2012)</v>
      </c>
      <c r="D293" s="150"/>
      <c r="E293" s="316"/>
      <c r="G293" s="238"/>
      <c r="H293" s="239"/>
      <c r="I293" s="241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1568</v>
      </c>
      <c r="B294" s="316"/>
      <c r="C294" s="317"/>
      <c r="D294" s="317"/>
      <c r="E294" s="316"/>
      <c r="G294" s="238"/>
      <c r="H294" s="239"/>
      <c r="I294" s="241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G295" s="238"/>
      <c r="H295" s="239"/>
      <c r="I295" s="563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G296" s="238"/>
      <c r="H296" s="239"/>
      <c r="I296" s="563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G297" s="238"/>
      <c r="H297" s="239"/>
      <c r="I297" s="241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3" t="s">
        <v>867</v>
      </c>
      <c r="B298" s="1153"/>
      <c r="C298" s="1153"/>
      <c r="D298" s="1153"/>
      <c r="E298" s="1153"/>
      <c r="G298" s="238"/>
      <c r="H298" s="239"/>
      <c r="I298" s="241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458" t="s">
        <v>506</v>
      </c>
      <c r="C299" s="458" t="s">
        <v>496</v>
      </c>
      <c r="D299" s="1121" t="s">
        <v>497</v>
      </c>
      <c r="E299" s="1121"/>
      <c r="G299" s="243"/>
      <c r="H299" s="239"/>
      <c r="I299" s="241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850</v>
      </c>
      <c r="B300" s="810">
        <f>IF(ISBLANK(POLJ3!B4),"-",POLJ3!B4)</f>
        <v>1684</v>
      </c>
      <c r="C300" s="810">
        <f>IF(ISBLANK(POLJ3!C4),"-",POLJ3!C4)</f>
        <v>208</v>
      </c>
      <c r="D300" s="1154">
        <f>IF(ISBLANK(POLJ3!D4),"-",POLJ3!D4)</f>
        <v>1476</v>
      </c>
      <c r="E300" s="1154"/>
      <c r="G300" s="240"/>
      <c r="H300" s="239"/>
      <c r="I300" s="241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3" t="s">
        <v>851</v>
      </c>
      <c r="B301" s="791">
        <f>IF(ISBLANK(POLJ3!B5),"-",POLJ3!B5)</f>
        <v>2207</v>
      </c>
      <c r="C301" s="791">
        <f>IF(ISBLANK(POLJ3!C5),"-",POLJ3!C5)</f>
        <v>1395</v>
      </c>
      <c r="D301" s="1155">
        <f>IF(ISBLANK(POLJ3!D5),"-",POLJ3!D5)</f>
        <v>812</v>
      </c>
      <c r="E301" s="1155"/>
      <c r="G301" s="244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3" t="s">
        <v>852</v>
      </c>
      <c r="B302" s="792">
        <f>IF(ISBLANK(POLJ3!B6),"-",POLJ3!B6)</f>
        <v>0</v>
      </c>
      <c r="C302" s="792">
        <f>IF(ISBLANK(POLJ3!C6),"-",POLJ3!C6)</f>
        <v>0</v>
      </c>
      <c r="D302" s="1156">
        <f>IF(ISBLANK(POLJ3!D6),"-",POLJ3!D6)</f>
        <v>0</v>
      </c>
      <c r="E302" s="1156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853</v>
      </c>
      <c r="B303" s="793">
        <f>IF(ISBLANK(POLJ3!B7),"-",POLJ3!B7)</f>
        <v>2</v>
      </c>
      <c r="C303" s="793">
        <f>IF(ISBLANK(POLJ3!C7),"-",POLJ3!C7)</f>
        <v>0</v>
      </c>
      <c r="D303" s="1165">
        <f>IF(ISBLANK(POLJ3!D7),"-",POLJ3!D7)</f>
        <v>2</v>
      </c>
      <c r="E303" s="1165"/>
      <c r="F303" s="5"/>
      <c r="G303" s="238"/>
      <c r="H303" s="235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854</v>
      </c>
      <c r="B304" s="809">
        <f>IF(ISBLANK(POLJ3!B8),"-",POLJ3!B8)</f>
        <v>1727</v>
      </c>
      <c r="C304" s="809">
        <f>IF(ISBLANK(POLJ3!C8),"-",POLJ3!C8)</f>
        <v>205</v>
      </c>
      <c r="D304" s="1123">
        <f>IF(ISBLANK(POLJ3!D8),"-",POLJ3!D8)</f>
        <v>1522</v>
      </c>
      <c r="E304" s="1123"/>
      <c r="F304" s="238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7" t="s">
        <v>1582</v>
      </c>
      <c r="B309" s="5"/>
      <c r="C309" s="3"/>
      <c r="D309" s="3"/>
      <c r="E309" s="5"/>
      <c r="F309" s="5"/>
      <c r="G309" s="149" t="s">
        <v>929</v>
      </c>
      <c r="H309" s="23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856</v>
      </c>
      <c r="B310" s="1124">
        <f>IF(ISBLANK(POLJ2!B3),"-",POLJ2!B3)</f>
        <v>21.14</v>
      </c>
      <c r="C310" s="1124"/>
      <c r="D310" s="3"/>
      <c r="E310" s="5"/>
      <c r="F310" s="5"/>
      <c r="G310" s="817" t="s">
        <v>862</v>
      </c>
      <c r="H310" s="818">
        <f>IF(ISBLANK(POLJ2!H3),"-",POLJ2!H3)</f>
        <v>439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857</v>
      </c>
      <c r="B311" s="1125">
        <f>IF(ISBLANK(POLJ2!B4),"-",POLJ2!B4)</f>
        <v>1556.1</v>
      </c>
      <c r="C311" s="1125"/>
      <c r="D311" s="3"/>
      <c r="E311" s="5"/>
      <c r="F311" s="5"/>
      <c r="G311" s="812" t="s">
        <v>863</v>
      </c>
      <c r="H311" s="250">
        <f>IF(ISBLANK(POLJ2!H4),"-",POLJ2!H4)</f>
        <v>2037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858</v>
      </c>
      <c r="B312" s="1125">
        <f>IF(ISBLANK(POLJ2!B5),"-",POLJ2!B5)</f>
        <v>406.63</v>
      </c>
      <c r="C312" s="1125"/>
      <c r="D312" s="3"/>
      <c r="E312" s="5"/>
      <c r="F312" s="5"/>
      <c r="G312" s="812" t="s">
        <v>864</v>
      </c>
      <c r="H312" s="250">
        <f>IF(ISBLANK(POLJ2!H5),"-",POLJ2!H5)</f>
        <v>1779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859</v>
      </c>
      <c r="B313" s="1125">
        <f>IF(ISBLANK(POLJ2!B6),"-",POLJ2!B6)</f>
        <v>321.27999999999997</v>
      </c>
      <c r="C313" s="1125"/>
      <c r="D313" s="3"/>
      <c r="E313" s="5"/>
      <c r="F313" s="5"/>
      <c r="G313" s="814" t="s">
        <v>865</v>
      </c>
      <c r="H313" s="251">
        <f>IF(ISBLANK(POLJ2!H6),"-",POLJ2!H6)</f>
        <v>20700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860</v>
      </c>
      <c r="B314" s="1125">
        <f>IF(ISBLANK(POLJ2!B7),"-",POLJ2!B7)</f>
        <v>0.15</v>
      </c>
      <c r="C314" s="1125"/>
      <c r="D314" s="3"/>
      <c r="E314" s="5"/>
      <c r="F314" s="5"/>
      <c r="G314" s="816" t="s">
        <v>855</v>
      </c>
      <c r="H314" s="819">
        <f>IF(ISBLANK(POLJ2!H7),"-",POLJ2!H7)</f>
        <v>24955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861</v>
      </c>
      <c r="B315" s="1126">
        <f>IF(ISBLANK(POLJ2!B8),"-",POLJ2!B8)</f>
        <v>235.8</v>
      </c>
      <c r="C315" s="1126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1" t="s">
        <v>855</v>
      </c>
      <c r="B316" s="1152">
        <f>IF(ISBLANK(POLJ2!B9),"-",POLJ2!B9)</f>
        <v>2541.1</v>
      </c>
      <c r="C316" s="115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41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9" t="s">
        <v>993</v>
      </c>
      <c r="B320" s="473"/>
      <c r="C320" s="474"/>
      <c r="D320" s="474"/>
      <c r="E320" s="473"/>
      <c r="F320" s="473"/>
      <c r="G320" s="473"/>
      <c r="H320" s="473"/>
      <c r="I320" s="473"/>
      <c r="J320" s="473"/>
      <c r="K320" s="473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Z357" s="25"/>
    </row>
    <row r="358" spans="1:26" s="24" customFormat="1" ht="43.5" customHeight="1" x14ac:dyDescent="0.4">
      <c r="A358" s="146" t="s">
        <v>507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9" t="s">
        <v>899</v>
      </c>
      <c r="B361" s="1179"/>
      <c r="C361" s="343">
        <f>IF(ISBLANK(OBRAZ1!B4),"-",OBRAZ1!B4)</f>
        <v>1</v>
      </c>
      <c r="D361" s="402"/>
      <c r="E361" s="344" t="str">
        <f>IF(LEN(OBRAZ1!C4)&gt;0,"(" &amp; OBRAZ1!C4 &amp; ")", "-")</f>
        <v>(2022)</v>
      </c>
      <c r="F361" s="316"/>
      <c r="G361" s="1178" t="s">
        <v>2066</v>
      </c>
      <c r="H361" s="1178"/>
      <c r="I361" s="1178"/>
      <c r="J361" s="1178"/>
      <c r="K361" s="1178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10" t="s">
        <v>900</v>
      </c>
      <c r="B362" s="1110"/>
      <c r="C362" s="347">
        <f>IF(ISBLANK(OBRAZ1!B5),"-",OBRAZ1!B5)</f>
        <v>15</v>
      </c>
      <c r="D362" s="403"/>
      <c r="E362" s="348" t="str">
        <f>IF(LEN(OBRAZ1!C5)&gt;0,"(" &amp; OBRAZ1!C5 &amp; ")", "-")</f>
        <v>(2022)</v>
      </c>
      <c r="F362" s="316"/>
      <c r="G362" s="255"/>
      <c r="H362" s="391"/>
      <c r="I362" s="391"/>
      <c r="J362" s="391"/>
      <c r="K362" s="316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9" t="s">
        <v>1339</v>
      </c>
      <c r="B363" s="1109"/>
      <c r="C363" s="350">
        <f>IF(ISBLANK(OBRAZ1!B6),"-",OBRAZ1!B6)</f>
        <v>446</v>
      </c>
      <c r="D363" s="404"/>
      <c r="E363" s="351" t="str">
        <f>IF(LEN(OBRAZ1!C6)&gt;0,"(" &amp; OBRAZ1!C6 &amp; ")", "-")</f>
        <v>(2022)</v>
      </c>
      <c r="F363" s="316"/>
      <c r="G363" s="431"/>
      <c r="H363" s="789" t="s">
        <v>506</v>
      </c>
      <c r="I363" s="789" t="s">
        <v>509</v>
      </c>
      <c r="J363" s="789" t="s">
        <v>2435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10" t="s">
        <v>508</v>
      </c>
      <c r="B364" s="1110"/>
      <c r="C364" s="411">
        <f>IF(ISBLANK(OBRAZ1!B7),"-",OBRAZ1!B7)</f>
        <v>34.5</v>
      </c>
      <c r="D364" s="403"/>
      <c r="E364" s="348" t="str">
        <f>IF(LEN(OBRAZ1!C7)&gt;0,"(" &amp; OBRAZ1!C7 &amp; ")", "-")</f>
        <v>(2022)</v>
      </c>
      <c r="F364" s="316"/>
      <c r="G364" s="800" t="s">
        <v>1587</v>
      </c>
      <c r="H364" s="810">
        <f>IF(ISBLANK(OBRAZ2!H6),"-",OBRAZ2!H6)</f>
        <v>1609</v>
      </c>
      <c r="I364" s="810">
        <f>IF(ISBLANK(OBRAZ2!I6),"-",OBRAZ2!I6)</f>
        <v>1487</v>
      </c>
      <c r="J364" s="810">
        <f>IF(ISBLANK(OBRAZ2!J6),"-",OBRAZ2!J6)</f>
        <v>122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9" t="s">
        <v>1340</v>
      </c>
      <c r="B365" s="1109"/>
      <c r="C365" s="350">
        <f>IF(ISBLANK(OBRAZ1!B8),"-",OBRAZ1!B8)</f>
        <v>897</v>
      </c>
      <c r="D365" s="404"/>
      <c r="E365" s="351" t="str">
        <f>IF(LEN(OBRAZ1!C8)&gt;0,"(" &amp; OBRAZ1!C8 &amp; ")", "-")</f>
        <v>(2022)</v>
      </c>
      <c r="F365" s="316"/>
      <c r="G365" s="783" t="s">
        <v>1588</v>
      </c>
      <c r="H365" s="418">
        <f>IF(ISBLANK(OBRAZ2!H7),"-",OBRAZ2!H7)</f>
        <v>242</v>
      </c>
      <c r="I365" s="418">
        <f>IF(ISBLANK(OBRAZ2!I7),"-",OBRAZ2!I7)</f>
        <v>239</v>
      </c>
      <c r="J365" s="418">
        <f>IF(ISBLANK(OBRAZ2!J7),"-",OBRAZ2!J7)</f>
        <v>3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10" t="s">
        <v>930</v>
      </c>
      <c r="B366" s="1110"/>
      <c r="C366" s="411">
        <f>IF(ISBLANK(OBRAZ1!B9),"-",OBRAZ1!B9)</f>
        <v>64.5</v>
      </c>
      <c r="D366" s="403"/>
      <c r="E366" s="348" t="str">
        <f>IF(LEN(OBRAZ1!C9)&gt;0,"(" &amp; OBRAZ1!C9 &amp; ")", "-")</f>
        <v>(2022)</v>
      </c>
      <c r="F366" s="316"/>
      <c r="G366" s="824" t="s">
        <v>511</v>
      </c>
      <c r="H366" s="809">
        <f>IF(ISBLANK(OBRAZ2!H8),"-",OBRAZ2!H8)</f>
        <v>236</v>
      </c>
      <c r="I366" s="809">
        <f>IF(ISBLANK(OBRAZ2!I8),"-",OBRAZ2!I8)</f>
        <v>231</v>
      </c>
      <c r="J366" s="809">
        <f>IF(ISBLANK(OBRAZ2!J8),"-",OBRAZ2!J8)</f>
        <v>5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4" t="s">
        <v>1341</v>
      </c>
      <c r="B367" s="1174"/>
      <c r="C367" s="355">
        <f>IF(ISBLANK(OBRAZ1!B10),"-",OBRAZ1!B10)</f>
        <v>514</v>
      </c>
      <c r="D367" s="410"/>
      <c r="E367" s="356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9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9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9"/>
      <c r="B370" s="316"/>
      <c r="C370" s="317"/>
      <c r="D370" s="317"/>
      <c r="E370" s="316"/>
      <c r="F370" s="316"/>
      <c r="G370" s="316"/>
      <c r="H370" s="316"/>
      <c r="I370" s="316"/>
      <c r="J370" s="316"/>
      <c r="K370" s="372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7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2"/>
      <c r="L372" s="33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2"/>
      <c r="L373" s="337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K374" s="372"/>
      <c r="L374" s="337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1422</v>
      </c>
      <c r="H375" s="852">
        <f>IF(ISBLANK(OBRAZ2!B12),"-",OBRAZ2!B21)</f>
        <v>0.66006600660066006</v>
      </c>
      <c r="I375" s="852">
        <f>IF(ISBLANK(OBRAZ2!C12),"-",OBRAZ2!C21)</f>
        <v>0.87010565568676201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1423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949</v>
      </c>
      <c r="H377" s="853">
        <f>IF(ISBLANK(OBRAZ2!B14),"-",OBRAZ2!B23)</f>
        <v>72.277227722772281</v>
      </c>
      <c r="I377" s="853">
        <f>IF(ISBLANK(OBRAZ2!C14),"-",OBRAZ2!C23)</f>
        <v>67.619639527656929</v>
      </c>
      <c r="J377" s="853">
        <f>IF(ISBLANK(OBRAZ2!D14),"-",OBRAZ2!D23)</f>
        <v>72.320947765212708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1424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950</v>
      </c>
      <c r="H379" s="853">
        <f>IF(ISBLANK(OBRAZ2!B16),"-",OBRAZ2!B25)</f>
        <v>13.267326732673268</v>
      </c>
      <c r="I379" s="853">
        <f>IF(ISBLANK(OBRAZ2!C16),"-",OBRAZ2!C25)</f>
        <v>21.939092604101926</v>
      </c>
      <c r="J379" s="853">
        <f>IF(ISBLANK(OBRAZ2!D16),"-",OBRAZ2!D25)</f>
        <v>14.485729671513193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951</v>
      </c>
      <c r="H380" s="854">
        <f>IF(ISBLANK(OBRAZ2!B17),"-",OBRAZ2!B26)</f>
        <v>13.795379537953794</v>
      </c>
      <c r="I380" s="854">
        <f>IF(ISBLANK(OBRAZ2!C17),"-",OBRAZ2!C26)</f>
        <v>9.5711622125543823</v>
      </c>
      <c r="J380" s="854">
        <f>IF(ISBLANK(OBRAZ2!D17),"-",OBRAZ2!D26)</f>
        <v>13.193322563274098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855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512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61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71"/>
      <c r="B406" s="371"/>
      <c r="C406" s="371"/>
      <c r="D406" s="371"/>
      <c r="E406" s="371"/>
      <c r="F406" s="371"/>
      <c r="G406" s="371"/>
      <c r="H406" s="371"/>
      <c r="I406" s="371"/>
      <c r="J406" s="371"/>
      <c r="K406" s="371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5"/>
      <c r="B407" s="316"/>
      <c r="C407" s="317"/>
      <c r="D407" s="317"/>
      <c r="E407" s="316"/>
      <c r="F407" s="316"/>
      <c r="G407" s="316"/>
      <c r="H407" s="316"/>
      <c r="I407" s="316"/>
      <c r="J407" s="316"/>
      <c r="K407" s="372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2" t="s">
        <v>1342</v>
      </c>
      <c r="B408" s="1122"/>
      <c r="C408" s="550">
        <f>IF(ISBLANK(OBRAZ5!B4),"-",OBRAZ5!B4)</f>
        <v>7</v>
      </c>
      <c r="D408" s="820"/>
      <c r="E408" s="796" t="str">
        <f>IF(LEN(OBRAZ5!C4)&gt;0,"(" &amp; OBRAZ5!C4 &amp; ")", "-")</f>
        <v>(2022)</v>
      </c>
      <c r="F408" s="316"/>
      <c r="G408" s="51"/>
      <c r="H408" s="5"/>
      <c r="I408" s="5"/>
      <c r="J408" s="5"/>
      <c r="L408" s="337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4" t="s">
        <v>1343</v>
      </c>
      <c r="B409" s="1114"/>
      <c r="C409" s="347">
        <f>IF(ISBLANK(OBRAZ5!B5),"-",OBRAZ5!B5)</f>
        <v>9</v>
      </c>
      <c r="D409" s="403"/>
      <c r="E409" s="348" t="str">
        <f>IF(LEN(OBRAZ5!C5)&gt;0,"(" &amp; OBRAZ5!C5 &amp; ")", "-")</f>
        <v>(2022)</v>
      </c>
      <c r="F409" s="316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9" t="s">
        <v>1344</v>
      </c>
      <c r="B410" s="1109"/>
      <c r="C410" s="350"/>
      <c r="D410" s="404"/>
      <c r="E410" s="351"/>
      <c r="F410" s="316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5" t="s">
        <v>1406</v>
      </c>
      <c r="B411" s="247"/>
      <c r="C411" s="319">
        <f>IF(ISBLANK(OBRAZ5!B7),"-",OBRAZ5!B7)</f>
        <v>1781</v>
      </c>
      <c r="D411" s="151"/>
      <c r="E411" s="320" t="str">
        <f>IF(LEN(OBRAZ5!C7)&gt;0,"(" &amp; OBRAZ5!C7 &amp; ")", "-")</f>
        <v>(2022)</v>
      </c>
      <c r="F411" s="316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513</v>
      </c>
      <c r="B412" s="247"/>
      <c r="C412" s="319">
        <f>IF(ISBLANK(OBRAZ5!B8),"-",OBRAZ5!B8)</f>
        <v>1821</v>
      </c>
      <c r="D412" s="151"/>
      <c r="E412" s="320" t="str">
        <f>IF(LEN(OBRAZ5!C8)&gt;0,"(" &amp; OBRAZ5!C8 &amp; ")", "-")</f>
        <v>(2022)</v>
      </c>
      <c r="F412" s="316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3" t="s">
        <v>1345</v>
      </c>
      <c r="B413" s="1113"/>
      <c r="C413" s="319"/>
      <c r="D413" s="151"/>
      <c r="E413" s="320"/>
      <c r="F413" s="316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5" t="s">
        <v>1406</v>
      </c>
      <c r="B414" s="247"/>
      <c r="C414" s="319">
        <f>IF(ISBLANK(OBRAZ5!B10),"-",OBRAZ5!B10)</f>
        <v>124</v>
      </c>
      <c r="D414" s="151"/>
      <c r="E414" s="320" t="str">
        <f>IF(LEN(OBRAZ5!C10)&gt;0,"(" &amp; OBRAZ5!C10 &amp; ")", "-")</f>
        <v>(2022)</v>
      </c>
      <c r="F414" s="316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6" t="s">
        <v>513</v>
      </c>
      <c r="B415" s="407"/>
      <c r="C415" s="347">
        <f>IF(ISBLANK(OBRAZ5!B11),"-",OBRAZ5!B11)</f>
        <v>38</v>
      </c>
      <c r="D415" s="403"/>
      <c r="E415" s="348" t="str">
        <f>IF(LEN(OBRAZ5!C11)&gt;0,"(" &amp; OBRAZ5!C11 &amp; ")", "-")</f>
        <v>(2022)</v>
      </c>
      <c r="F415" s="316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30" t="s">
        <v>1008</v>
      </c>
      <c r="B416" s="1130"/>
      <c r="C416" s="408">
        <f>IF(ISBLANK(OBRAZ5!B12),"-",OBRAZ5!B12)</f>
        <v>87.5</v>
      </c>
      <c r="D416" s="404"/>
      <c r="E416" s="351" t="str">
        <f>IF(LEN(OBRAZ5!C12)&gt;0,"(" &amp; OBRAZ5!C12 &amp; ")", "-")</f>
        <v>(2022)</v>
      </c>
      <c r="F416" s="316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1346</v>
      </c>
      <c r="B417" s="1113"/>
      <c r="C417" s="319">
        <f>IF(ISBLANK(OBRAZ5!B13),"-",OBRAZ5!B13)</f>
        <v>467</v>
      </c>
      <c r="D417" s="151"/>
      <c r="E417" s="320" t="str">
        <f>IF(LEN(OBRAZ5!C13)&gt;0,"(" &amp; OBRAZ5!C13 &amp; ")", "-")</f>
        <v>(2022)</v>
      </c>
      <c r="F417" s="316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1" t="s">
        <v>514</v>
      </c>
      <c r="B418" s="1111"/>
      <c r="C418" s="409">
        <f>IF(ISBLANK(OBRAZ5!B14),"-",OBRAZ5!B14)</f>
        <v>87.1</v>
      </c>
      <c r="D418" s="151"/>
      <c r="E418" s="320" t="str">
        <f>IF(LEN(OBRAZ5!C14)&gt;0,"(" &amp; OBRAZ5!C14 &amp; ")", "-")</f>
        <v>(2022)</v>
      </c>
      <c r="F418" s="316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1471</v>
      </c>
      <c r="B419" s="1110"/>
      <c r="C419" s="411">
        <f>IF(ISBLANK(OBRAZ5!B15),"-",OBRAZ5!B15)</f>
        <v>0.2</v>
      </c>
      <c r="D419" s="403"/>
      <c r="E419" s="348" t="str">
        <f>IF(LEN(OBRAZ5!C15)&gt;0,"(" &amp; OBRAZ5!C15 &amp; ")", "-")</f>
        <v>(2022)</v>
      </c>
      <c r="F419" s="316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3" t="s">
        <v>515</v>
      </c>
      <c r="B420" s="1113"/>
      <c r="C420" s="319">
        <f>IF(ISBLANK(OBRAZ5!B16),"-",OBRAZ5!B16)</f>
        <v>0</v>
      </c>
      <c r="D420" s="151"/>
      <c r="E420" s="320" t="str">
        <f>IF(LEN(OBRAZ5!C16)&gt;0,"(" &amp; OBRAZ5!C16 &amp; ")", "-")</f>
        <v>(2022)</v>
      </c>
      <c r="F420" s="316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7" t="s">
        <v>516</v>
      </c>
      <c r="B421" s="1107"/>
      <c r="C421" s="465">
        <f>IF(ISBLANK(OBRAZ5!B17),"-",OBRAZ5!B17)</f>
        <v>98</v>
      </c>
      <c r="D421" s="821"/>
      <c r="E421" s="798" t="str">
        <f>IF(LEN(OBRAZ5!C17)&gt;0,"(" &amp; OBRAZ5!C17 &amp; ")", "-")</f>
        <v>(2022)</v>
      </c>
      <c r="F421" s="316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5"/>
      <c r="B422" s="316"/>
      <c r="C422" s="317"/>
      <c r="D422" s="317"/>
      <c r="E422" s="316"/>
      <c r="F422" s="316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3" t="s">
        <v>1347</v>
      </c>
      <c r="B444" s="1133"/>
      <c r="C444" s="550">
        <f>IF(ISBLANK(OBRAZ7!B4),"-",OBRAZ7!B4)</f>
        <v>0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4" t="s">
        <v>1348</v>
      </c>
      <c r="B445" s="1134"/>
      <c r="C445" s="319">
        <f>IF(COUNT(OBRAZ8!B7,OBRAZ8!E7,OBRAZ8!H7)=0,"-",OBRAZ8!K7)</f>
        <v>0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1" t="s">
        <v>520</v>
      </c>
      <c r="B446" s="1131"/>
      <c r="C446" s="411" t="str">
        <f>IF(ISBLANK(OBRAZ7!B6),"-",OBRAZ7!B6)</f>
        <v>-</v>
      </c>
      <c r="D446" s="403"/>
      <c r="E446" s="348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9" t="s">
        <v>1349</v>
      </c>
      <c r="B447" s="1159"/>
      <c r="C447" s="350">
        <f>IF(COUNT(OBRAZ8!B23,OBRAZ8!E23,OBRAZ8!H23)=0,"-",OBRAZ8!K23)</f>
        <v>0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1" t="s">
        <v>1472</v>
      </c>
      <c r="B448" s="1131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8" t="s">
        <v>1473</v>
      </c>
      <c r="B449" s="1108"/>
      <c r="C449" s="409">
        <f>IF(ISBLANK(OBRAZ7!B9),"-",OBRAZ7!B9)</f>
        <v>0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7" t="s">
        <v>521</v>
      </c>
      <c r="B450" s="1157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1229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2743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800" t="s">
        <v>1208</v>
      </c>
      <c r="B477" s="550" t="str">
        <f>IF(ISBLANK(KULT1!B4),"-",KULT1!B4)</f>
        <v>-</v>
      </c>
      <c r="C477" s="320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3" t="s">
        <v>1209</v>
      </c>
      <c r="B478" s="347" t="str">
        <f>IF(ISBLANK(KULT1!B5),"-",KULT1!B5)</f>
        <v>-</v>
      </c>
      <c r="C478" s="320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2" t="s">
        <v>1210</v>
      </c>
      <c r="B479" s="350" t="str">
        <f>IF(ISBLANK(KULT1!B6),"-",KULT1!B6)</f>
        <v>-</v>
      </c>
      <c r="C479" s="320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3" t="s">
        <v>1211</v>
      </c>
      <c r="B480" s="347" t="str">
        <f>IF(ISBLANK(KULT1!B7),"-",KULT1!B7)</f>
        <v>-</v>
      </c>
      <c r="C480" s="320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3" t="s">
        <v>1212</v>
      </c>
      <c r="B481" s="350" t="str">
        <f>IF(ISBLANK(KULT1!B8),"-",KULT1!B8)</f>
        <v>-</v>
      </c>
      <c r="C481" s="320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3" t="s">
        <v>1213</v>
      </c>
      <c r="B482" s="319" t="str">
        <f>IF(ISBLANK(KULT1!B9),"-",KULT1!B9)</f>
        <v>-</v>
      </c>
      <c r="C482" s="320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4" t="s">
        <v>1214</v>
      </c>
      <c r="B483" s="465" t="str">
        <f>IF(ISBLANK(KULT1!B10),"-",KULT1!B10)</f>
        <v>-</v>
      </c>
      <c r="C483" s="320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994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316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L487" s="373"/>
      <c r="M487" s="373"/>
      <c r="N487" s="373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L488" s="373"/>
      <c r="M488" s="373"/>
      <c r="N488" s="373"/>
      <c r="Z488" s="25"/>
    </row>
    <row r="489" spans="1:26" s="2" customFormat="1" ht="30" customHeight="1" thickBot="1" x14ac:dyDescent="0.4">
      <c r="A489" s="848" t="s">
        <v>2743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337"/>
      <c r="M489" s="316"/>
      <c r="N489" s="316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6" t="s">
        <v>525</v>
      </c>
      <c r="B490" s="1106"/>
      <c r="C490" s="1106"/>
      <c r="D490" s="826"/>
      <c r="E490" s="550" t="str">
        <f>IF(ISBLANK(ZDRAV1!B4),"-",ZDRAV1!B4)</f>
        <v>-</v>
      </c>
      <c r="F490" s="320"/>
      <c r="G490" s="316"/>
      <c r="H490" s="315"/>
      <c r="I490" s="316"/>
      <c r="J490" s="316"/>
      <c r="K490" s="372"/>
      <c r="L490" s="337"/>
      <c r="M490" s="316"/>
      <c r="N490" s="316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3" t="s">
        <v>2242</v>
      </c>
      <c r="B491" s="1113"/>
      <c r="C491" s="1113"/>
      <c r="D491" s="787"/>
      <c r="E491" s="409">
        <f>IF(ISBLANK(ZDRAV1!B5),"-",ZDRAV1!B5)</f>
        <v>0</v>
      </c>
      <c r="F491" s="320"/>
      <c r="G491" s="316"/>
      <c r="H491" s="315"/>
      <c r="I491" s="316"/>
      <c r="J491" s="316"/>
      <c r="K491" s="372"/>
      <c r="L491" s="337"/>
      <c r="M491" s="316"/>
      <c r="N491" s="316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3" t="s">
        <v>2751</v>
      </c>
      <c r="B492" s="1113"/>
      <c r="C492" s="1113"/>
      <c r="D492" s="787"/>
      <c r="E492" s="409">
        <f>IF(ISBLANK(ZDRAV1!B6),"-",ZDRAV1!B6)</f>
        <v>0</v>
      </c>
      <c r="F492" s="320"/>
      <c r="G492" s="316"/>
      <c r="H492" s="315"/>
      <c r="I492" s="316"/>
      <c r="J492" s="316"/>
      <c r="K492" s="372"/>
      <c r="L492" s="337"/>
      <c r="M492" s="316"/>
      <c r="N492" s="316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3" t="s">
        <v>2750</v>
      </c>
      <c r="B493" s="1113"/>
      <c r="C493" s="1113"/>
      <c r="D493" s="787"/>
      <c r="E493" s="409" t="str">
        <f>IF(ISBLANK(ZDRAV1!B7),"-",ZDRAV1!B7)</f>
        <v>-</v>
      </c>
      <c r="F493" s="320"/>
      <c r="G493" s="316"/>
      <c r="H493" s="315"/>
      <c r="I493" s="316"/>
      <c r="J493" s="316"/>
      <c r="K493" s="372"/>
      <c r="L493" s="3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3" t="s">
        <v>2752</v>
      </c>
      <c r="B494" s="1113"/>
      <c r="C494" s="1113"/>
      <c r="D494" s="787"/>
      <c r="E494" s="409" t="str">
        <f>IF(ISBLANK(ZDRAV1!B8),"-",ZDRAV1!B8)</f>
        <v>-</v>
      </c>
      <c r="F494" s="320"/>
      <c r="G494" s="316"/>
      <c r="H494" s="315"/>
      <c r="I494" s="316"/>
      <c r="J494" s="316"/>
      <c r="K494" s="372"/>
      <c r="L494" s="3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10" t="s">
        <v>2745</v>
      </c>
      <c r="B495" s="1110"/>
      <c r="C495" s="1110"/>
      <c r="D495" s="785"/>
      <c r="E495" s="411" t="str">
        <f>IF(ISBLANK(ZDRAV1!B9),"-",ZDRAV1!B9)</f>
        <v>-</v>
      </c>
      <c r="F495" s="320"/>
      <c r="G495" s="316"/>
      <c r="H495" s="315"/>
      <c r="I495" s="316"/>
      <c r="J495" s="316"/>
      <c r="K495" s="372"/>
      <c r="L495" s="337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9" t="s">
        <v>526</v>
      </c>
      <c r="B496" s="1109"/>
      <c r="C496" s="1109"/>
      <c r="D496" s="784"/>
      <c r="E496" s="408" t="str">
        <f>IF(ISBLANK(ZDRAV1!B10),"-",ZDRAV1!B10)</f>
        <v>-</v>
      </c>
      <c r="F496" s="320"/>
      <c r="G496" s="316"/>
      <c r="H496" s="315"/>
      <c r="I496" s="316"/>
      <c r="J496" s="316"/>
      <c r="K496" s="372"/>
      <c r="L496" s="337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10" t="s">
        <v>528</v>
      </c>
      <c r="B497" s="1110"/>
      <c r="C497" s="1110"/>
      <c r="D497" s="785"/>
      <c r="E497" s="411" t="str">
        <f>IF(ISBLANK(ZDRAV1!B11),"-",ZDRAV1!B11)</f>
        <v>-</v>
      </c>
      <c r="F497" s="320"/>
      <c r="G497" s="316"/>
      <c r="H497" s="315"/>
      <c r="I497" s="315"/>
      <c r="J497" s="315"/>
      <c r="K497" s="315"/>
      <c r="L497" s="337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9" t="s">
        <v>1675</v>
      </c>
      <c r="B498" s="1109"/>
      <c r="C498" s="1109"/>
      <c r="D498" s="784"/>
      <c r="E498" s="350">
        <f>IF(ISBLANK(ZDRAV1!B14),"-",ZDRAV1!B14)</f>
        <v>0</v>
      </c>
      <c r="F498" s="320"/>
      <c r="G498" s="316"/>
      <c r="H498" s="372"/>
      <c r="I498" s="372"/>
      <c r="J498" s="372"/>
      <c r="K498" s="372"/>
      <c r="L498" s="337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10" t="s">
        <v>2746</v>
      </c>
      <c r="B499" s="1110"/>
      <c r="C499" s="1110"/>
      <c r="D499" s="790"/>
      <c r="E499" s="411">
        <f>IF(ISBLANK(ZDRAV1!B15),"-",ZDRAV1!B15)</f>
        <v>0</v>
      </c>
      <c r="F499" s="320"/>
      <c r="G499" s="316"/>
      <c r="H499" s="372"/>
      <c r="I499" s="372"/>
      <c r="J499" s="372"/>
      <c r="K499" s="372"/>
      <c r="L499" s="3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3" t="s">
        <v>2243</v>
      </c>
      <c r="B500" s="1113"/>
      <c r="C500" s="1113"/>
      <c r="D500" s="391"/>
      <c r="E500" s="409" t="str">
        <f>IF(ISBLANK(ZDRAV1!B18),"-",ZDRAV1!B18)</f>
        <v>-</v>
      </c>
      <c r="F500" s="320"/>
      <c r="G500" s="391"/>
      <c r="H500" s="372"/>
      <c r="I500" s="372"/>
      <c r="J500" s="372"/>
      <c r="K500" s="372"/>
      <c r="L500" s="3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7" t="s">
        <v>2244</v>
      </c>
      <c r="B501" s="1107"/>
      <c r="C501" s="1107"/>
      <c r="D501" s="827"/>
      <c r="E501" s="803" t="str">
        <f>IF(ISBLANK(ZDRAV1!B19),"-",ZDRAV1!B19)</f>
        <v>-</v>
      </c>
      <c r="F501" s="320"/>
      <c r="G501" s="391"/>
      <c r="H501" s="372"/>
      <c r="I501" s="372"/>
      <c r="J501" s="316"/>
      <c r="K501" s="372"/>
      <c r="L501" s="3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3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5"/>
      <c r="B503" s="316"/>
      <c r="C503" s="317"/>
      <c r="D503" s="317"/>
      <c r="E503" s="316"/>
      <c r="F503" s="316"/>
      <c r="G503" s="316"/>
      <c r="H503" s="315"/>
      <c r="I503" s="316"/>
      <c r="J503" s="316"/>
      <c r="K503" s="372"/>
      <c r="L503" s="337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5"/>
      <c r="B504" s="316"/>
      <c r="C504" s="317"/>
      <c r="D504" s="317"/>
      <c r="E504" s="316"/>
      <c r="F504" s="316"/>
      <c r="G504" s="316"/>
      <c r="H504" s="315"/>
      <c r="I504" s="316"/>
      <c r="J504" s="316"/>
      <c r="K504" s="372"/>
      <c r="L504" s="3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5"/>
      <c r="B505" s="316"/>
      <c r="C505" s="317"/>
      <c r="D505" s="317"/>
      <c r="E505" s="316"/>
      <c r="F505" s="316"/>
      <c r="G505" s="316"/>
      <c r="H505" s="315"/>
      <c r="I505" s="316"/>
      <c r="J505" s="316"/>
      <c r="K505" s="372"/>
      <c r="L505" s="3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3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5"/>
      <c r="B507" s="345"/>
      <c r="C507" s="345"/>
      <c r="D507" s="345"/>
      <c r="E507" s="319"/>
      <c r="F507" s="32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5"/>
      <c r="E508" s="378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5"/>
      <c r="E509" s="378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5"/>
      <c r="E510" s="378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5"/>
      <c r="E511" s="378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5"/>
      <c r="E512" s="378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5"/>
      <c r="E513" s="378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5"/>
      <c r="E514" s="378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5"/>
      <c r="E515" s="378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5"/>
      <c r="E516" s="378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5"/>
      <c r="E517" s="378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5"/>
      <c r="E518" s="378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5"/>
      <c r="E519" s="378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5"/>
      <c r="E520" s="378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5"/>
      <c r="E521" s="378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5"/>
      <c r="E522" s="378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5"/>
      <c r="E523" s="378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1231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x14ac:dyDescent="0.4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06" t="s">
        <v>1350</v>
      </c>
      <c r="B527" s="1106"/>
      <c r="C527" s="1106"/>
      <c r="D527" s="800"/>
      <c r="E527" s="550" t="str">
        <f>IF(ISBLANK('SOC1'!B4),"-",'SOC1'!B4)</f>
        <v>-</v>
      </c>
      <c r="F527" s="796" t="str">
        <f>IF(LEN('SOC1'!C4)&gt;0,"(" &amp; 'SOC1'!C4 &amp; ")", "-")</f>
        <v>-</v>
      </c>
      <c r="G527" s="160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0" t="s">
        <v>1562</v>
      </c>
      <c r="B528" s="1110"/>
      <c r="C528" s="1110"/>
      <c r="D528" s="785"/>
      <c r="E528" s="411" t="str">
        <f>IF(ISBLANK('SOC1'!B5),"-",'SOC1'!B5)</f>
        <v>-</v>
      </c>
      <c r="F528" s="348" t="str">
        <f>IF(LEN('SOC1'!C5)&gt;0,"(" &amp; 'SOC1'!C5 &amp; ")", "-")</f>
        <v>-</v>
      </c>
      <c r="G528" s="159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3" t="s">
        <v>1563</v>
      </c>
      <c r="B529" s="1113"/>
      <c r="C529" s="1113"/>
      <c r="D529" s="787"/>
      <c r="E529" s="319" t="str">
        <f>IF(ISBLANK('SOC1'!B8),"-",'SOC1'!B8)</f>
        <v>-</v>
      </c>
      <c r="F529" s="320" t="str">
        <f>IF(LEN('SOC1'!C8)&gt;0,"(" &amp; 'SOC1'!C8 &amp; ")", "-")</f>
        <v>-</v>
      </c>
      <c r="G529" s="159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3" t="s">
        <v>960</v>
      </c>
      <c r="B530" s="1113"/>
      <c r="C530" s="1113"/>
      <c r="D530" s="787"/>
      <c r="E530" s="319" t="str">
        <f>IF(ISBLANK('SOC1'!B9),"-",'SOC1'!B9)</f>
        <v>-</v>
      </c>
      <c r="F530" s="320" t="str">
        <f>IF(LEN('SOC1'!C9)&gt;0,"(" &amp; 'SOC1'!C9 &amp; ")", "-")</f>
        <v>-</v>
      </c>
      <c r="G530" s="159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7" t="s">
        <v>961</v>
      </c>
      <c r="B531" s="1107"/>
      <c r="C531" s="1107"/>
      <c r="D531" s="828"/>
      <c r="E531" s="465" t="str">
        <f>IF(ISBLANK('SOC1'!B10),"-",'SOC1'!B10)</f>
        <v>-</v>
      </c>
      <c r="F531" s="798" t="str">
        <f>IF(LEN('SOC1'!C10)&gt;0,"(" &amp; 'SOC1'!C10 &amp; ")", "-")</f>
        <v>-</v>
      </c>
      <c r="G531" s="159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529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61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9"/>
      <c r="B543" s="379"/>
      <c r="C543" s="379"/>
      <c r="D543" s="379"/>
      <c r="E543" s="379"/>
      <c r="F543" s="379"/>
      <c r="G543" s="379"/>
      <c r="H543" s="379"/>
      <c r="I543" s="379"/>
      <c r="J543" s="379"/>
      <c r="K543" s="379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5"/>
      <c r="B544" s="316"/>
      <c r="C544" s="317"/>
      <c r="D544" s="317"/>
      <c r="E544" s="316"/>
      <c r="F544" s="316"/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3" t="s">
        <v>1499</v>
      </c>
      <c r="B545" s="1143"/>
      <c r="C545" s="1143"/>
      <c r="D545" s="829"/>
      <c r="E545" s="830" t="str">
        <f>IF(ISBLANK('SOC9'!E7),"-",'SOC9'!E7)</f>
        <v/>
      </c>
      <c r="F545" s="831" t="str">
        <f>IF(LEN('SOC9'!D7)&gt;0,"(" &amp; 'SOC9'!D7 &amp; ")", "-")</f>
        <v>-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1" t="s">
        <v>1500</v>
      </c>
      <c r="B546" s="1111"/>
      <c r="C546" s="1111"/>
      <c r="D546" s="786"/>
      <c r="E546" s="319" t="str">
        <f>IF(ISBLANK('SOC3'!B4),"-",'SOC3'!B4)</f>
        <v>-</v>
      </c>
      <c r="F546" s="320" t="str">
        <f>IF(LEN('SOC3'!C4)&gt;0,"(" &amp; 'SOC3'!C4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1501</v>
      </c>
      <c r="B547" s="1114"/>
      <c r="C547" s="1114"/>
      <c r="D547" s="782"/>
      <c r="E547" s="411" t="str">
        <f>IF(ISBLANK('SOC3'!B5),"-",'SOC3'!B5)</f>
        <v>-</v>
      </c>
      <c r="F547" s="348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30" t="s">
        <v>1502</v>
      </c>
      <c r="B548" s="1130"/>
      <c r="C548" s="1130"/>
      <c r="D548" s="788"/>
      <c r="E548" s="408" t="str">
        <f>IF(ISBLANK('SOC3'!B6),"-",'SOC3'!B6)</f>
        <v>-</v>
      </c>
      <c r="F548" s="351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4" t="s">
        <v>1503</v>
      </c>
      <c r="B549" s="1114"/>
      <c r="C549" s="1114"/>
      <c r="D549" s="782"/>
      <c r="E549" s="411" t="str">
        <f>IF(ISBLANK('SOC3'!B7),"-",'SOC3'!B7)</f>
        <v>-</v>
      </c>
      <c r="F549" s="348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3" t="s">
        <v>1504</v>
      </c>
      <c r="B550" s="1173"/>
      <c r="C550" s="1173"/>
      <c r="D550" s="794"/>
      <c r="E550" s="416" t="str">
        <f>IF(ISBLANK('SOC3'!B8),"-",'SOC3'!B8)</f>
        <v>-</v>
      </c>
      <c r="F550" s="417" t="str">
        <f>IF(LEN('SOC3'!C8)&gt;0,"(" &amp; 'SOC3'!C8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3" t="s">
        <v>1679</v>
      </c>
      <c r="B551" s="1113"/>
      <c r="C551" s="1113"/>
      <c r="D551" s="787"/>
      <c r="E551" s="319" t="str">
        <f>IF(ISBLANK('SOC3'!B9),"-",'SOC3'!B9)</f>
        <v>-</v>
      </c>
      <c r="F551" s="320" t="str">
        <f>IF(LEN('SOC3'!C9)&gt;0,"(" &amp; 'SOC3'!C9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7" t="s">
        <v>1680</v>
      </c>
      <c r="B552" s="1107"/>
      <c r="C552" s="1107"/>
      <c r="D552" s="828"/>
      <c r="E552" s="803" t="str">
        <f>IF(ISBLANK('SOC3'!B10),"-",'SOC3'!B10)</f>
        <v>-</v>
      </c>
      <c r="F552" s="798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2"/>
      <c r="B553" s="1112"/>
      <c r="C553" s="111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2"/>
      <c r="B556" s="382"/>
      <c r="C556" s="382"/>
      <c r="D556" s="248"/>
      <c r="E556" s="151"/>
      <c r="F556" s="320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4"/>
      <c r="B559" s="247"/>
      <c r="C559" s="248"/>
      <c r="D559" s="248"/>
      <c r="E559" s="247"/>
      <c r="F559" s="247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532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61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9"/>
      <c r="B562" s="379"/>
      <c r="C562" s="379"/>
      <c r="D562" s="379"/>
      <c r="E562" s="379"/>
      <c r="F562" s="379"/>
      <c r="G562" s="379"/>
      <c r="H562" s="379"/>
      <c r="I562" s="379"/>
      <c r="J562" s="379"/>
      <c r="K562" s="379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5"/>
      <c r="B563" s="316"/>
      <c r="C563" s="317"/>
      <c r="D563" s="317"/>
      <c r="E563" s="316"/>
      <c r="F563" s="316"/>
      <c r="G563" s="316"/>
      <c r="H563" s="316"/>
      <c r="I563" s="316"/>
      <c r="J563" s="316"/>
      <c r="K563" s="372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6" t="s">
        <v>1505</v>
      </c>
      <c r="B564" s="1106"/>
      <c r="C564" s="1106"/>
      <c r="D564" s="826"/>
      <c r="E564" s="550" t="str">
        <f>IF(ISBLANK('SOC5'!B4),"-",'SOC5'!B4)</f>
        <v>-</v>
      </c>
      <c r="F564" s="796" t="str">
        <f>IF(LEN('SOC5'!C4)&gt;0,"(" &amp; 'SOC5'!C4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10" t="s">
        <v>1506</v>
      </c>
      <c r="B565" s="1110"/>
      <c r="C565" s="1110"/>
      <c r="D565" s="785"/>
      <c r="E565" s="411" t="str">
        <f>IF(ISBLANK('SOC5'!B5),"-",'SOC5'!B5)</f>
        <v>-</v>
      </c>
      <c r="F565" s="348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9" t="s">
        <v>1507</v>
      </c>
      <c r="B566" s="1109"/>
      <c r="C566" s="1109"/>
      <c r="D566" s="784"/>
      <c r="E566" s="350">
        <f>IF(ISBLANK('SOC5'!B6),"-",'SOC5'!B6)</f>
        <v>478</v>
      </c>
      <c r="F566" s="351" t="str">
        <f>IF(LEN('SOC5'!C6)&gt;0,"(" &amp; 'SOC5'!C6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1508</v>
      </c>
      <c r="B567" s="1110"/>
      <c r="C567" s="1110"/>
      <c r="D567" s="785"/>
      <c r="E567" s="411">
        <f>IF(ISBLANK('SOC5'!B7),"-",'SOC5'!B7)</f>
        <v>5</v>
      </c>
      <c r="F567" s="348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9" t="s">
        <v>1509</v>
      </c>
      <c r="B568" s="1109"/>
      <c r="C568" s="1109"/>
      <c r="D568" s="784"/>
      <c r="E568" s="350">
        <f>IF(ISBLANK('SOC5'!B8),"-",'SOC5'!B8)</f>
        <v>317</v>
      </c>
      <c r="F568" s="351" t="str">
        <f>IF(LEN('SOC5'!C8)&gt;0,"(" &amp; 'SOC5'!C8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10" t="s">
        <v>1510</v>
      </c>
      <c r="B569" s="1110"/>
      <c r="C569" s="1110"/>
      <c r="D569" s="785"/>
      <c r="E569" s="411">
        <f>IF(ISBLANK('SOC5'!B9),"-",'SOC5'!B9)</f>
        <v>3.3</v>
      </c>
      <c r="F569" s="348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3" t="s">
        <v>1511</v>
      </c>
      <c r="B570" s="1113"/>
      <c r="C570" s="1113"/>
      <c r="D570" s="787"/>
      <c r="E570" s="319" t="str">
        <f>IF('SOC6'!E7&gt;0,'SOC6'!E7,"-")</f>
        <v>-</v>
      </c>
      <c r="F570" s="320" t="str">
        <f>IF('SOC6'!E7&gt;0,"(" &amp; 'SOC6'!A7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3" t="s">
        <v>1512</v>
      </c>
      <c r="B571" s="1113"/>
      <c r="C571" s="1113"/>
      <c r="D571" s="787"/>
      <c r="E571" s="319" t="str">
        <f>IF(ISBLANK('SOC5'!B11),"-",'SOC5'!B11)</f>
        <v>-</v>
      </c>
      <c r="F571" s="320" t="str">
        <f>IF(LEN('SOC5'!C11)&gt;0,"(" &amp; 'SOC5'!C11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7" t="s">
        <v>1513</v>
      </c>
      <c r="B572" s="1107"/>
      <c r="C572" s="1107"/>
      <c r="D572" s="828"/>
      <c r="E572" s="803" t="str">
        <f>IF(ISBLANK('SOC5'!B12),"-",'SOC5'!B12)</f>
        <v>-</v>
      </c>
      <c r="F572" s="798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533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61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9"/>
      <c r="B595" s="379"/>
      <c r="C595" s="379"/>
      <c r="D595" s="379"/>
      <c r="E595" s="379"/>
      <c r="F595" s="379"/>
      <c r="G595" s="379"/>
      <c r="H595" s="379"/>
      <c r="I595" s="379"/>
      <c r="J595" s="379"/>
      <c r="K595" s="379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5"/>
      <c r="B596" s="316"/>
      <c r="C596" s="317"/>
      <c r="D596" s="317"/>
      <c r="E596" s="316"/>
      <c r="F596" s="316"/>
      <c r="G596" s="316"/>
      <c r="H596" s="316"/>
      <c r="I596" s="316"/>
      <c r="J596" s="316"/>
      <c r="K596" s="372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2" t="s">
        <v>1278</v>
      </c>
      <c r="B597" s="1122"/>
      <c r="C597" s="1122"/>
      <c r="D597" s="832"/>
      <c r="E597" s="550" t="str">
        <f>IF(ISBLANK('SOC7'!B5),"-",'SOC7'!B5)</f>
        <v>-</v>
      </c>
      <c r="F597" s="796" t="str">
        <f>IF(LEN('SOC7'!C5)&gt;0,"(" &amp; 'SOC7'!C5 &amp; ")", "-")</f>
        <v>-</v>
      </c>
      <c r="G597" s="316"/>
      <c r="H597" s="316"/>
      <c r="I597" s="316"/>
      <c r="J597" s="316"/>
      <c r="K597" s="372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1279</v>
      </c>
      <c r="B598" s="1114"/>
      <c r="C598" s="1114"/>
      <c r="D598" s="782"/>
      <c r="E598" s="347" t="str">
        <f>IF(ISBLANK('SOC7'!B6),"-",'SOC7'!B6)</f>
        <v>-</v>
      </c>
      <c r="F598" s="348" t="str">
        <f>IF(LEN('SOC7'!C6)&gt;0,"(" &amp; 'SOC7'!C6 &amp; ")", "-")</f>
        <v>-</v>
      </c>
      <c r="G598" s="316"/>
      <c r="H598" s="316"/>
      <c r="I598" s="316"/>
      <c r="J598" s="316"/>
      <c r="K598" s="372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1" t="s">
        <v>534</v>
      </c>
      <c r="B599" s="1111"/>
      <c r="C599" s="1111"/>
      <c r="D599" s="786"/>
      <c r="E599" s="319" t="str">
        <f>IF(ISBLANK('SOC7'!B9),"-",'SOC7'!B9)</f>
        <v>-</v>
      </c>
      <c r="F599" s="320" t="str">
        <f>IF(LEN('SOC7'!C9)&gt;0,"(" &amp; 'SOC7'!C9 &amp; ")", "-")</f>
        <v>-</v>
      </c>
      <c r="G599" s="316"/>
      <c r="H599" s="316"/>
      <c r="I599" s="316"/>
      <c r="J599" s="316"/>
      <c r="K599" s="372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5" t="s">
        <v>931</v>
      </c>
      <c r="B600" s="1115"/>
      <c r="C600" s="1115"/>
      <c r="D600" s="833"/>
      <c r="E600" s="465" t="str">
        <f>IF(ISBLANK('SOC7'!B10),"-",'SOC7'!B10)</f>
        <v>-</v>
      </c>
      <c r="F600" s="798" t="str">
        <f>IF(LEN('SOC7'!C10)&gt;0,"(" &amp; 'SOC7'!C10 &amp; ")", "-")</f>
        <v>-</v>
      </c>
      <c r="G600" s="316"/>
      <c r="H600" s="316"/>
      <c r="I600" s="316"/>
      <c r="J600" s="316"/>
      <c r="K600" s="372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316"/>
      <c r="H601" s="316"/>
      <c r="I601" s="316"/>
      <c r="J601" s="316"/>
      <c r="K601" s="372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316"/>
      <c r="H602" s="316"/>
      <c r="I602" s="316"/>
      <c r="J602" s="316"/>
      <c r="K602" s="372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8"/>
      <c r="B603" s="318"/>
      <c r="C603" s="318"/>
      <c r="D603" s="318"/>
      <c r="E603" s="319"/>
      <c r="F603" s="320"/>
      <c r="G603" s="316"/>
      <c r="H603" s="316"/>
      <c r="I603" s="316"/>
      <c r="J603" s="316"/>
      <c r="K603" s="372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5"/>
      <c r="B604" s="316"/>
      <c r="C604" s="317"/>
      <c r="D604" s="317"/>
      <c r="E604" s="316"/>
      <c r="F604" s="316"/>
      <c r="G604" s="316"/>
      <c r="H604" s="316"/>
      <c r="I604" s="316"/>
      <c r="J604" s="316"/>
      <c r="K604" s="372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7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7" t="s">
        <v>995</v>
      </c>
      <c r="B623" s="477"/>
      <c r="C623" s="477"/>
      <c r="D623" s="477"/>
      <c r="E623" s="477"/>
      <c r="F623" s="477"/>
      <c r="G623" s="477"/>
      <c r="H623" s="477"/>
      <c r="I623" s="477"/>
      <c r="J623" s="477"/>
      <c r="K623" s="477"/>
      <c r="L623" s="461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8" t="s">
        <v>1579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6" t="s">
        <v>953</v>
      </c>
      <c r="B626" s="1106"/>
      <c r="C626" s="1106"/>
      <c r="D626" s="826"/>
      <c r="E626" s="802">
        <f>IF(ISBLANK(IZBORI!B4),"-",IZBORI!B4)</f>
        <v>43.4</v>
      </c>
      <c r="F626" s="796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7" t="s">
        <v>1558</v>
      </c>
      <c r="B627" s="1107"/>
      <c r="C627" s="1107"/>
      <c r="D627" s="828"/>
      <c r="E627" s="803">
        <f>IF(ISBLANK(IZBORI!B5),"-",IZBORI!B5)</f>
        <v>30.4</v>
      </c>
      <c r="F627" s="798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996</v>
      </c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8" t="s">
        <v>1579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6" t="s">
        <v>1351</v>
      </c>
      <c r="B635" s="1106"/>
      <c r="C635" s="1106"/>
      <c r="D635" s="826"/>
      <c r="E635" s="550">
        <f>IF(ISBLANK(PRAV1!B4),"-",PRAV1!B4)</f>
        <v>6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3" t="s">
        <v>1352</v>
      </c>
      <c r="B636" s="1113"/>
      <c r="C636" s="1113"/>
      <c r="D636" s="787"/>
      <c r="E636" s="319">
        <f>IF(ISBLANK(PRAV1!B5),"-",PRAV1!B5)</f>
        <v>1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7" t="s">
        <v>1353</v>
      </c>
      <c r="B637" s="1107"/>
      <c r="C637" s="1107"/>
      <c r="D637" s="828"/>
      <c r="E637" s="465">
        <f>IF(ISBLANK(PRAV1!B6),"-",PRAV1!B6)</f>
        <v>0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9" t="s">
        <v>997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8" t="s">
        <v>1579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2" t="s">
        <v>1474</v>
      </c>
      <c r="B649" s="1122"/>
      <c r="C649" s="1122"/>
      <c r="D649" s="832"/>
      <c r="E649" s="550">
        <f>IF(ISBLANK(SAOBINFR1!B4),"-",SAOBINFR1!B4)</f>
        <v>76.106999999999999</v>
      </c>
      <c r="F649" s="796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3" t="s">
        <v>2253</v>
      </c>
      <c r="B650" s="1113"/>
      <c r="C650" s="1113"/>
      <c r="D650" s="787"/>
      <c r="E650" s="319">
        <f>IF(ISBLANK(SAOBINFR1!B11),"-",SAOBINFR1!B11)</f>
        <v>6.3</v>
      </c>
      <c r="F650" s="320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7" t="s">
        <v>1475</v>
      </c>
      <c r="B651" s="1107"/>
      <c r="C651" s="1107"/>
      <c r="D651" s="828"/>
      <c r="E651" s="465" t="str">
        <f>IF(ISBLANK(SAOBINFR1!B12),"-",SAOBINFR1!B12)</f>
        <v>-</v>
      </c>
      <c r="F651" s="798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1001" t="s">
        <v>2260</v>
      </c>
      <c r="B673" s="471"/>
      <c r="C673" s="472"/>
      <c r="D673" s="472"/>
      <c r="E673" s="471"/>
      <c r="F673" s="471"/>
      <c r="G673" s="471"/>
      <c r="H673" s="471"/>
      <c r="I673" s="471"/>
      <c r="J673" s="471"/>
      <c r="K673" s="471"/>
      <c r="L673" s="316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8" t="s">
        <v>1579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1" t="s">
        <v>2254</v>
      </c>
      <c r="B676" s="1171"/>
      <c r="C676" s="1171"/>
      <c r="D676" s="985"/>
      <c r="E676" s="986" t="str">
        <f>IF(ISBLANK(SAOBINFR1!B5),"-",SAOBINFR1!B5)</f>
        <v>-</v>
      </c>
      <c r="F676" s="987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2255</v>
      </c>
      <c r="B677" s="1147"/>
      <c r="C677" s="1147"/>
      <c r="D677" s="988"/>
      <c r="E677" s="989" t="str">
        <f>IF(ISBLANK(SAOBINFR1!B6),"-",SAOBINFR1!B6)</f>
        <v>-</v>
      </c>
      <c r="F677" s="990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2256</v>
      </c>
      <c r="B678" s="1148"/>
      <c r="C678" s="1148"/>
      <c r="D678" s="991"/>
      <c r="E678" s="992" t="str">
        <f>IF(ISBLANK(SAOBINFR1!B7),"-",SAOBINFR1!B7)</f>
        <v>-</v>
      </c>
      <c r="F678" s="993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2257</v>
      </c>
      <c r="B679" s="1149"/>
      <c r="C679" s="1149"/>
      <c r="D679" s="994"/>
      <c r="E679" s="995" t="str">
        <f>IF(ISBLANK(SAOBINFR1!B8),"-",SAOBINFR1!B8)</f>
        <v>-</v>
      </c>
      <c r="F679" s="996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2258</v>
      </c>
      <c r="B680" s="1150"/>
      <c r="C680" s="1150"/>
      <c r="D680" s="997"/>
      <c r="E680" s="989">
        <f>IF(ISBLANK(SAOBINFR1!B9),"-",SAOBINFR1!B9)</f>
        <v>6760.94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2259</v>
      </c>
      <c r="B681" s="1151"/>
      <c r="C681" s="1151"/>
      <c r="D681" s="998"/>
      <c r="E681" s="999">
        <f>IF(ISBLANK(SAOBINFR1!B10),"-",SAOBINFR1!B10)</f>
        <v>48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1226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316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1219</v>
      </c>
      <c r="B694" s="316"/>
      <c r="C694" s="317"/>
      <c r="D694" s="3"/>
      <c r="E694" s="5"/>
      <c r="F694" s="5"/>
      <c r="G694" s="557" t="s">
        <v>1354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4" t="s">
        <v>1220</v>
      </c>
      <c r="B695" s="1104"/>
      <c r="C695" s="836">
        <f>IF(ISBLANK(INDEKSI1!B6),"-",INDEKSI1!B6)</f>
        <v>16.106059999999999</v>
      </c>
      <c r="D695" s="3"/>
      <c r="E695" s="5"/>
      <c r="F695" s="5"/>
      <c r="G695" s="5"/>
      <c r="H695" s="555" t="s">
        <v>1223</v>
      </c>
      <c r="I695" s="556" t="s">
        <v>1224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3" t="s">
        <v>1221</v>
      </c>
      <c r="B696" s="1103"/>
      <c r="C696" s="545">
        <f>IF(ISBLANK(INDEKSI1!B7),"-",INDEKSI1!B7)</f>
        <v>18</v>
      </c>
      <c r="D696" s="3"/>
      <c r="E696" s="5"/>
      <c r="F696" s="5"/>
      <c r="G696" s="839">
        <v>2012</v>
      </c>
      <c r="H696" s="837" t="str">
        <f>IF(ISBLANK(INDEKSI2!B5),"-",INDEKSI2!B5)</f>
        <v>-</v>
      </c>
      <c r="I696" s="837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7" t="s">
        <v>1222</v>
      </c>
      <c r="B697" s="1117"/>
      <c r="C697" s="808">
        <f>IF(ISBLANK(INDEKSI1!B8),"-",INDEKSI1!B8)</f>
        <v>52.85</v>
      </c>
      <c r="D697" s="3"/>
      <c r="E697" s="5"/>
      <c r="F697" s="5"/>
      <c r="G697" s="840">
        <v>2013</v>
      </c>
      <c r="H697" s="561" t="str">
        <f>IF(ISBLANK(INDEKSI2!B6),"-",INDEKSI2!B6)</f>
        <v>-</v>
      </c>
      <c r="I697" s="561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41">
        <v>2014</v>
      </c>
      <c r="H698" s="838" t="str">
        <f>IF(ISBLANK(INDEKSI2!B7),"-",INDEKSI2!B7)</f>
        <v>-</v>
      </c>
      <c r="I698" s="838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1929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3" t="s">
        <v>1579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60" t="s">
        <v>1930</v>
      </c>
      <c r="B708" s="1160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1736</v>
      </c>
      <c r="B709" s="247"/>
      <c r="C709" s="954">
        <f>IF(ISBLANK(TURIZAM1!B6),"-",TURIZAM1!B6)</f>
        <v>4232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1737</v>
      </c>
      <c r="B710" s="407"/>
      <c r="C710" s="954">
        <f>IF(ISBLANK(TURIZAM1!B7),"-",TURIZAM1!B7)</f>
        <v>4723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1" t="s">
        <v>1931</v>
      </c>
      <c r="B711" s="1161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1736</v>
      </c>
      <c r="B712" s="247"/>
      <c r="C712" s="954">
        <f>IF(ISBLANK(TURIZAM1!B10),"-",TURIZAM1!B10)</f>
        <v>9680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1737</v>
      </c>
      <c r="B713" s="407"/>
      <c r="C713" s="952">
        <f>IF(ISBLANK(TURIZAM1!B11),"-",TURIZAM1!B11)</f>
        <v>7800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1932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1736</v>
      </c>
      <c r="B715" s="956"/>
      <c r="C715" s="409">
        <f>IF(ISBLANK(TURIZAM1!B13),"-",TURIZAM1!B13)</f>
        <v>2.2999999999999998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1737</v>
      </c>
      <c r="B716" s="958"/>
      <c r="C716" s="803">
        <f>IF(ISBLANK(TURIZAM1!B14),"-",TURIZAM1!B14)</f>
        <v>1.7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2"/>
      <c r="D741" s="582"/>
      <c r="E741" s="582"/>
      <c r="F741" s="582"/>
      <c r="G741" s="582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2" t="s">
        <v>1287</v>
      </c>
      <c r="C742" s="1172"/>
      <c r="D742" s="1172"/>
      <c r="E742" s="1172"/>
      <c r="F742" s="1172"/>
      <c r="G742" s="1172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81" t="s">
        <v>1288</v>
      </c>
    </row>
    <row r="745" spans="1:26" ht="24.95" customHeight="1" x14ac:dyDescent="0.3">
      <c r="B745" s="578" t="s">
        <v>1289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8" t="s">
        <v>1356</v>
      </c>
      <c r="C748" s="316"/>
      <c r="D748" s="316"/>
      <c r="E748" s="316"/>
      <c r="F748" s="316"/>
    </row>
    <row r="749" spans="1:26" ht="24.95" customHeight="1" x14ac:dyDescent="0.3">
      <c r="B749" s="578" t="s">
        <v>1282</v>
      </c>
      <c r="C749" s="316"/>
      <c r="D749" s="316"/>
      <c r="E749" s="316"/>
      <c r="F749" s="316"/>
    </row>
    <row r="750" spans="1:26" ht="21.95" customHeight="1" x14ac:dyDescent="0.2">
      <c r="B750" s="317"/>
      <c r="C750" s="316"/>
      <c r="D750" s="316"/>
      <c r="E750" s="316"/>
      <c r="F750" s="316"/>
    </row>
    <row r="751" spans="1:26" ht="21.95" customHeight="1" x14ac:dyDescent="0.2">
      <c r="B751" s="317"/>
      <c r="C751" s="316"/>
      <c r="D751" s="316"/>
      <c r="E751" s="316"/>
      <c r="F751" s="316"/>
    </row>
    <row r="752" spans="1:26" ht="24.95" customHeight="1" x14ac:dyDescent="0.3">
      <c r="B752" s="558" t="s">
        <v>1355</v>
      </c>
      <c r="C752" s="316"/>
      <c r="D752" s="316"/>
      <c r="E752" s="316"/>
      <c r="F752" s="316"/>
    </row>
    <row r="753" spans="1:26" ht="24.95" customHeight="1" x14ac:dyDescent="0.3">
      <c r="B753" s="578" t="s">
        <v>1281</v>
      </c>
    </row>
    <row r="754" spans="1:26" ht="21.95" customHeight="1" x14ac:dyDescent="0.2">
      <c r="B754" s="317"/>
    </row>
    <row r="755" spans="1:26" ht="21.95" customHeight="1" x14ac:dyDescent="0.2">
      <c r="B755" s="317"/>
    </row>
    <row r="756" spans="1:26" ht="24.95" customHeight="1" x14ac:dyDescent="0.3">
      <c r="B756" s="560" t="s">
        <v>1283</v>
      </c>
    </row>
    <row r="757" spans="1:26" ht="24.95" customHeight="1" x14ac:dyDescent="0.3">
      <c r="B757" s="578" t="s">
        <v>1218</v>
      </c>
    </row>
    <row r="758" spans="1:26" ht="24.95" customHeight="1" x14ac:dyDescent="0.3">
      <c r="B758" s="578"/>
    </row>
    <row r="759" spans="1:26" ht="24.95" customHeight="1" x14ac:dyDescent="0.3">
      <c r="B759" s="578"/>
    </row>
    <row r="760" spans="1:26" ht="24.95" customHeight="1" x14ac:dyDescent="0.3">
      <c r="B760" s="578"/>
    </row>
    <row r="761" spans="1:26" ht="24.95" customHeight="1" x14ac:dyDescent="0.3">
      <c r="B761" s="578"/>
    </row>
    <row r="762" spans="1:26" ht="24.95" customHeight="1" x14ac:dyDescent="0.3">
      <c r="B762" s="578"/>
    </row>
    <row r="763" spans="1:26" ht="24.95" customHeight="1" x14ac:dyDescent="0.2"/>
    <row r="764" spans="1:26" s="2" customFormat="1" ht="24.95" customHeight="1" x14ac:dyDescent="0.4">
      <c r="A764" s="864" t="s">
        <v>1232</v>
      </c>
      <c r="B764" s="247"/>
      <c r="C764" s="248"/>
      <c r="D764" s="248"/>
      <c r="E764" s="247"/>
      <c r="F764" s="316"/>
      <c r="G764" s="316"/>
      <c r="H764" s="316"/>
      <c r="I764" s="316"/>
      <c r="J764" s="316"/>
      <c r="K764" s="372"/>
      <c r="L764" s="337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247"/>
      <c r="C765" s="248"/>
      <c r="D765" s="248"/>
      <c r="E765" s="247"/>
      <c r="F765" s="316"/>
      <c r="G765" s="316"/>
      <c r="H765" s="316"/>
      <c r="I765" s="316"/>
      <c r="J765" s="316"/>
      <c r="K765" s="372"/>
      <c r="L765" s="337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9"/>
      <c r="C766" s="970"/>
      <c r="D766" s="970"/>
      <c r="E766" s="969"/>
      <c r="F766" s="971"/>
      <c r="G766" s="971"/>
      <c r="H766" s="971"/>
      <c r="I766" s="971"/>
      <c r="J766" s="971"/>
      <c r="K766" s="972"/>
      <c r="L766" s="337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3" t="s">
        <v>1225</v>
      </c>
      <c r="B767" s="860"/>
      <c r="C767" s="861"/>
      <c r="D767" s="861"/>
      <c r="E767" s="860"/>
      <c r="F767" s="862"/>
      <c r="G767" s="863" t="s">
        <v>879</v>
      </c>
      <c r="H767" s="862"/>
      <c r="I767" s="862"/>
      <c r="J767" s="862"/>
      <c r="K767" s="862"/>
      <c r="L767" s="316"/>
    </row>
    <row r="768" spans="1:26" ht="27" customHeight="1" x14ac:dyDescent="0.2">
      <c r="A768" s="863" t="s">
        <v>875</v>
      </c>
      <c r="B768" s="860"/>
      <c r="C768" s="861"/>
      <c r="D768" s="861"/>
      <c r="E768" s="860"/>
      <c r="F768" s="862"/>
      <c r="G768" s="863" t="s">
        <v>880</v>
      </c>
      <c r="H768" s="862"/>
      <c r="I768" s="862"/>
      <c r="J768" s="862"/>
      <c r="K768" s="862"/>
      <c r="L768" s="316"/>
    </row>
    <row r="769" spans="1:12" ht="27" customHeight="1" x14ac:dyDescent="0.2">
      <c r="A769" s="863" t="s">
        <v>876</v>
      </c>
      <c r="B769" s="860"/>
      <c r="C769" s="861"/>
      <c r="D769" s="861"/>
      <c r="E769" s="860"/>
      <c r="F769" s="862"/>
      <c r="G769" s="863" t="s">
        <v>881</v>
      </c>
      <c r="H769" s="862"/>
      <c r="I769" s="862"/>
      <c r="J769" s="862"/>
      <c r="K769" s="862"/>
      <c r="L769" s="316"/>
    </row>
    <row r="770" spans="1:12" ht="27" customHeight="1" x14ac:dyDescent="0.2">
      <c r="A770" s="863" t="s">
        <v>877</v>
      </c>
      <c r="B770" s="860"/>
      <c r="C770" s="861"/>
      <c r="D770" s="861"/>
      <c r="E770" s="860"/>
      <c r="F770" s="862"/>
      <c r="G770" s="863" t="s">
        <v>882</v>
      </c>
      <c r="H770" s="862"/>
      <c r="I770" s="862"/>
      <c r="J770" s="862"/>
      <c r="K770" s="862"/>
      <c r="L770" s="316"/>
    </row>
    <row r="771" spans="1:12" ht="27" customHeight="1" x14ac:dyDescent="0.2">
      <c r="A771" s="863" t="s">
        <v>878</v>
      </c>
      <c r="B771" s="860"/>
      <c r="C771" s="861"/>
      <c r="D771" s="861"/>
      <c r="E771" s="860"/>
      <c r="F771" s="862"/>
      <c r="G771" s="863" t="s">
        <v>883</v>
      </c>
      <c r="H771" s="862"/>
      <c r="I771" s="862"/>
      <c r="J771" s="862"/>
      <c r="K771" s="862"/>
      <c r="L771" s="316"/>
    </row>
    <row r="772" spans="1:12" ht="15" customHeight="1" x14ac:dyDescent="0.2">
      <c r="A772" s="971"/>
      <c r="B772" s="969"/>
      <c r="C772" s="970"/>
      <c r="D772" s="970"/>
      <c r="E772" s="969"/>
      <c r="F772" s="971"/>
      <c r="G772" s="971"/>
      <c r="H772" s="971"/>
      <c r="I772" s="971"/>
      <c r="J772" s="971"/>
      <c r="K772" s="971"/>
      <c r="L772" s="316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7" t="s">
        <v>4</v>
      </c>
      <c r="B3" s="515" t="s">
        <v>189</v>
      </c>
      <c r="C3" s="1182" t="s">
        <v>190</v>
      </c>
      <c r="D3" s="1183"/>
      <c r="E3" s="1221"/>
      <c r="F3" s="1219" t="s">
        <v>191</v>
      </c>
      <c r="G3" s="1189"/>
      <c r="H3" s="1190"/>
      <c r="I3" s="1188" t="s">
        <v>192</v>
      </c>
      <c r="J3" s="1189"/>
      <c r="K3" s="1220"/>
      <c r="L3" s="1219" t="s">
        <v>193</v>
      </c>
      <c r="M3" s="1189"/>
      <c r="N3" s="1189"/>
      <c r="O3" s="1188" t="s">
        <v>194</v>
      </c>
      <c r="P3" s="1189"/>
      <c r="Q3" s="1189"/>
      <c r="R3" s="1219" t="s">
        <v>195</v>
      </c>
      <c r="S3" s="1189"/>
      <c r="T3" s="1220"/>
    </row>
    <row r="4" spans="1:20" ht="18.75" customHeight="1" x14ac:dyDescent="0.25">
      <c r="A4" s="1198"/>
      <c r="B4" s="512" t="s">
        <v>16</v>
      </c>
      <c r="C4" s="509" t="s">
        <v>16</v>
      </c>
      <c r="D4" s="510" t="s">
        <v>212</v>
      </c>
      <c r="E4" s="510" t="s">
        <v>213</v>
      </c>
      <c r="F4" s="513" t="s">
        <v>16</v>
      </c>
      <c r="G4" s="510" t="s">
        <v>17</v>
      </c>
      <c r="H4" s="511" t="s">
        <v>18</v>
      </c>
      <c r="I4" s="509" t="s">
        <v>16</v>
      </c>
      <c r="J4" s="510" t="s">
        <v>17</v>
      </c>
      <c r="K4" s="514" t="s">
        <v>18</v>
      </c>
      <c r="L4" s="513" t="s">
        <v>16</v>
      </c>
      <c r="M4" s="510" t="s">
        <v>17</v>
      </c>
      <c r="N4" s="510" t="s">
        <v>18</v>
      </c>
      <c r="O4" s="509" t="s">
        <v>16</v>
      </c>
      <c r="P4" s="510" t="s">
        <v>17</v>
      </c>
      <c r="Q4" s="510" t="s">
        <v>18</v>
      </c>
      <c r="R4" s="513" t="s">
        <v>16</v>
      </c>
      <c r="S4" s="510" t="s">
        <v>17</v>
      </c>
      <c r="T4" s="514" t="s">
        <v>18</v>
      </c>
    </row>
    <row r="5" spans="1:20" x14ac:dyDescent="0.25">
      <c r="A5" s="219">
        <v>2019</v>
      </c>
      <c r="B5" s="657"/>
      <c r="C5" s="612"/>
      <c r="D5" s="613"/>
      <c r="E5" s="613"/>
      <c r="F5" s="1040"/>
      <c r="G5" s="613"/>
      <c r="H5" s="947"/>
      <c r="I5" s="601"/>
      <c r="J5" s="613"/>
      <c r="K5" s="1041"/>
      <c r="L5" s="1040"/>
      <c r="M5" s="613"/>
      <c r="N5" s="618"/>
      <c r="O5" s="601"/>
      <c r="P5" s="613"/>
      <c r="Q5" s="618"/>
      <c r="R5" s="1040"/>
      <c r="S5" s="613"/>
      <c r="T5" s="1041"/>
    </row>
    <row r="6" spans="1:20" x14ac:dyDescent="0.25">
      <c r="A6" s="288">
        <v>2020</v>
      </c>
      <c r="B6" s="604">
        <v>1</v>
      </c>
      <c r="C6" s="603">
        <v>17</v>
      </c>
      <c r="D6" s="614">
        <v>8</v>
      </c>
      <c r="E6" s="614">
        <v>9</v>
      </c>
      <c r="F6" s="1042">
        <v>389</v>
      </c>
      <c r="G6" s="614">
        <v>198</v>
      </c>
      <c r="H6" s="982">
        <v>191</v>
      </c>
      <c r="I6" s="1043">
        <v>32.200000000000003</v>
      </c>
      <c r="J6" s="614">
        <v>32.4</v>
      </c>
      <c r="K6" s="1044">
        <v>32</v>
      </c>
      <c r="L6" s="1042">
        <v>716</v>
      </c>
      <c r="M6" s="614">
        <v>369</v>
      </c>
      <c r="N6" s="1037">
        <v>347</v>
      </c>
      <c r="O6" s="1043">
        <v>60.6</v>
      </c>
      <c r="P6" s="614">
        <v>60</v>
      </c>
      <c r="Q6" s="1037">
        <v>61.3</v>
      </c>
      <c r="R6" s="1042">
        <v>410</v>
      </c>
      <c r="S6" s="614">
        <v>211</v>
      </c>
      <c r="T6" s="1044">
        <v>199</v>
      </c>
    </row>
    <row r="7" spans="1:20" x14ac:dyDescent="0.25">
      <c r="A7" s="288">
        <v>2021</v>
      </c>
      <c r="B7" s="604">
        <v>1</v>
      </c>
      <c r="C7" s="603">
        <v>15</v>
      </c>
      <c r="D7" s="614">
        <v>10</v>
      </c>
      <c r="E7" s="614">
        <v>5</v>
      </c>
      <c r="F7" s="1042">
        <v>366</v>
      </c>
      <c r="G7" s="614">
        <v>190</v>
      </c>
      <c r="H7" s="982">
        <v>176</v>
      </c>
      <c r="I7" s="1043">
        <v>30.9</v>
      </c>
      <c r="J7" s="614">
        <v>31</v>
      </c>
      <c r="K7" s="1044">
        <v>30.8</v>
      </c>
      <c r="L7" s="1042">
        <v>736</v>
      </c>
      <c r="M7" s="614">
        <v>378</v>
      </c>
      <c r="N7" s="1037">
        <v>358</v>
      </c>
      <c r="O7" s="1043">
        <v>61</v>
      </c>
      <c r="P7" s="614">
        <v>62</v>
      </c>
      <c r="Q7" s="1037">
        <v>60</v>
      </c>
      <c r="R7" s="1042">
        <v>507</v>
      </c>
      <c r="S7" s="614">
        <v>244</v>
      </c>
      <c r="T7" s="1044">
        <v>263</v>
      </c>
    </row>
    <row r="8" spans="1:20" x14ac:dyDescent="0.25">
      <c r="A8" s="221">
        <v>2022</v>
      </c>
      <c r="B8" s="619">
        <v>1</v>
      </c>
      <c r="C8" s="949">
        <v>15</v>
      </c>
      <c r="D8" s="983">
        <v>10</v>
      </c>
      <c r="E8" s="983">
        <v>5</v>
      </c>
      <c r="F8" s="1045">
        <v>446</v>
      </c>
      <c r="G8" s="983">
        <v>237</v>
      </c>
      <c r="H8" s="981">
        <v>209</v>
      </c>
      <c r="I8" s="756">
        <v>34.5</v>
      </c>
      <c r="J8" s="983">
        <v>35.9</v>
      </c>
      <c r="K8" s="1046">
        <v>33</v>
      </c>
      <c r="L8" s="1045">
        <v>897</v>
      </c>
      <c r="M8" s="983">
        <v>449</v>
      </c>
      <c r="N8" s="693">
        <v>448</v>
      </c>
      <c r="O8" s="756">
        <v>64.5</v>
      </c>
      <c r="P8" s="983">
        <v>66.099999999999994</v>
      </c>
      <c r="Q8" s="693">
        <v>63.1</v>
      </c>
      <c r="R8" s="1045">
        <v>514</v>
      </c>
      <c r="S8" s="983">
        <v>259</v>
      </c>
      <c r="T8" s="1046">
        <v>255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</row>
    <row r="2" spans="1:10" x14ac:dyDescent="0.25">
      <c r="A2" s="255"/>
      <c r="B2" s="255"/>
      <c r="C2" s="255"/>
      <c r="D2" s="255"/>
      <c r="E2" s="255"/>
      <c r="F2" s="255"/>
      <c r="G2" s="255"/>
      <c r="H2" s="255"/>
      <c r="I2" s="255"/>
      <c r="J2" s="255"/>
    </row>
    <row r="3" spans="1:10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  <c r="J3" s="255"/>
    </row>
    <row r="4" spans="1:10" x14ac:dyDescent="0.25">
      <c r="A4" s="120" t="s">
        <v>923</v>
      </c>
      <c r="B4" s="55">
        <v>7</v>
      </c>
      <c r="C4" s="55">
        <v>2022</v>
      </c>
      <c r="D4" s="927" t="s">
        <v>5</v>
      </c>
      <c r="E4" s="255"/>
      <c r="F4" s="255"/>
      <c r="G4" s="255"/>
      <c r="H4" s="255"/>
      <c r="I4" s="255"/>
      <c r="J4" s="255"/>
    </row>
    <row r="5" spans="1:10" x14ac:dyDescent="0.25">
      <c r="A5" s="126" t="s">
        <v>924</v>
      </c>
      <c r="B5" s="58">
        <v>9</v>
      </c>
      <c r="C5" s="58">
        <v>2022</v>
      </c>
      <c r="D5" s="928" t="s">
        <v>5</v>
      </c>
      <c r="E5" s="255"/>
      <c r="F5" s="255"/>
      <c r="G5" s="255"/>
      <c r="H5" s="255"/>
      <c r="I5" s="255"/>
      <c r="J5" s="255"/>
    </row>
    <row r="6" spans="1:10" x14ac:dyDescent="0.25">
      <c r="A6" s="126" t="s">
        <v>925</v>
      </c>
      <c r="B6" s="76"/>
      <c r="C6" s="76"/>
      <c r="D6" s="928"/>
      <c r="E6" s="255"/>
      <c r="F6" s="255"/>
      <c r="G6" s="255"/>
      <c r="H6" s="255"/>
      <c r="I6" s="255"/>
      <c r="J6" s="255"/>
    </row>
    <row r="7" spans="1:10" x14ac:dyDescent="0.25">
      <c r="A7" s="50" t="s">
        <v>239</v>
      </c>
      <c r="B7" s="870">
        <v>1781</v>
      </c>
      <c r="C7" s="870">
        <v>2022</v>
      </c>
      <c r="D7" s="929" t="s">
        <v>5</v>
      </c>
      <c r="E7" s="255"/>
      <c r="F7" s="255"/>
      <c r="G7" s="255"/>
      <c r="H7" s="255"/>
      <c r="I7" s="255"/>
      <c r="J7" s="255"/>
    </row>
    <row r="8" spans="1:10" x14ac:dyDescent="0.25">
      <c r="A8" s="50" t="s">
        <v>240</v>
      </c>
      <c r="B8" s="870">
        <v>1821</v>
      </c>
      <c r="C8" s="870">
        <v>2022</v>
      </c>
      <c r="D8" s="929" t="s">
        <v>5</v>
      </c>
      <c r="E8" s="255"/>
      <c r="F8" s="255"/>
      <c r="G8" s="255"/>
      <c r="H8" s="255"/>
      <c r="I8" s="255"/>
      <c r="J8" s="255"/>
    </row>
    <row r="9" spans="1:10" x14ac:dyDescent="0.25">
      <c r="A9" s="126" t="s">
        <v>926</v>
      </c>
      <c r="B9" s="76"/>
      <c r="C9" s="76"/>
      <c r="D9" s="928"/>
      <c r="E9" s="255"/>
      <c r="F9" s="255"/>
      <c r="G9" s="255"/>
      <c r="H9" s="255"/>
      <c r="I9" s="255"/>
      <c r="J9" s="255"/>
    </row>
    <row r="10" spans="1:10" x14ac:dyDescent="0.25">
      <c r="A10" s="50" t="s">
        <v>239</v>
      </c>
      <c r="B10" s="870">
        <v>124</v>
      </c>
      <c r="C10" s="870">
        <v>2022</v>
      </c>
      <c r="D10" s="929" t="s">
        <v>5</v>
      </c>
      <c r="E10" s="255"/>
      <c r="F10" s="255"/>
      <c r="G10" s="255"/>
      <c r="H10" s="255"/>
      <c r="I10" s="255"/>
      <c r="J10" s="255"/>
    </row>
    <row r="11" spans="1:10" x14ac:dyDescent="0.25">
      <c r="A11" s="50" t="s">
        <v>240</v>
      </c>
      <c r="B11" s="870">
        <v>38</v>
      </c>
      <c r="C11" s="870">
        <v>2022</v>
      </c>
      <c r="D11" s="929" t="s">
        <v>5</v>
      </c>
      <c r="E11" s="255"/>
      <c r="F11" s="255"/>
      <c r="G11" s="255"/>
      <c r="H11" s="255"/>
      <c r="I11" s="255"/>
      <c r="J11" s="255"/>
    </row>
    <row r="12" spans="1:10" x14ac:dyDescent="0.25">
      <c r="A12" s="485" t="s">
        <v>1007</v>
      </c>
      <c r="B12" s="58">
        <v>87.5</v>
      </c>
      <c r="C12" s="58">
        <v>2022</v>
      </c>
      <c r="D12" s="928" t="s">
        <v>5</v>
      </c>
      <c r="E12" s="255"/>
      <c r="F12" s="255"/>
      <c r="G12" s="255"/>
      <c r="H12" s="255"/>
      <c r="I12" s="255"/>
      <c r="J12" s="255"/>
    </row>
    <row r="13" spans="1:10" x14ac:dyDescent="0.25">
      <c r="A13" s="126" t="s">
        <v>927</v>
      </c>
      <c r="B13" s="58">
        <v>467</v>
      </c>
      <c r="C13" s="58">
        <v>2022</v>
      </c>
      <c r="D13" s="928" t="s">
        <v>5</v>
      </c>
      <c r="E13" s="255"/>
      <c r="F13" s="255"/>
      <c r="G13" s="255"/>
      <c r="H13" s="255"/>
      <c r="I13" s="255"/>
      <c r="J13" s="255"/>
    </row>
    <row r="14" spans="1:10" x14ac:dyDescent="0.25">
      <c r="A14" s="126" t="s">
        <v>928</v>
      </c>
      <c r="B14" s="58">
        <v>87.1</v>
      </c>
      <c r="C14" s="58">
        <v>2022</v>
      </c>
      <c r="D14" s="928" t="s">
        <v>5</v>
      </c>
      <c r="E14" s="255"/>
      <c r="F14" s="255"/>
      <c r="G14" s="255"/>
      <c r="H14" s="255"/>
      <c r="I14" s="255"/>
      <c r="J14" s="255"/>
    </row>
    <row r="15" spans="1:10" x14ac:dyDescent="0.25">
      <c r="A15" s="485" t="s">
        <v>1272</v>
      </c>
      <c r="B15" s="58">
        <v>0.2</v>
      </c>
      <c r="C15" s="58">
        <v>2022</v>
      </c>
      <c r="D15" s="928" t="s">
        <v>5</v>
      </c>
      <c r="E15" s="255"/>
      <c r="F15" s="255"/>
      <c r="G15" s="255"/>
      <c r="H15" s="255"/>
      <c r="I15" s="255"/>
      <c r="J15" s="255"/>
    </row>
    <row r="16" spans="1:10" x14ac:dyDescent="0.25">
      <c r="A16" s="126" t="s">
        <v>1441</v>
      </c>
      <c r="B16" s="58">
        <v>0</v>
      </c>
      <c r="C16" s="58">
        <v>2022</v>
      </c>
      <c r="D16" s="928" t="s">
        <v>5</v>
      </c>
      <c r="E16" s="255"/>
      <c r="F16" s="255"/>
      <c r="G16" s="255"/>
      <c r="H16" s="255"/>
      <c r="I16" s="255"/>
      <c r="J16" s="255"/>
    </row>
    <row r="17" spans="1:10" x14ac:dyDescent="0.25">
      <c r="A17" s="358" t="s">
        <v>478</v>
      </c>
      <c r="B17" s="61">
        <v>98</v>
      </c>
      <c r="C17" s="61">
        <v>2022</v>
      </c>
      <c r="D17" s="930" t="s">
        <v>5</v>
      </c>
      <c r="E17" s="255"/>
      <c r="F17" s="255"/>
      <c r="G17" s="255"/>
      <c r="H17" s="255"/>
      <c r="I17" s="255"/>
      <c r="J17" s="255"/>
    </row>
    <row r="18" spans="1:10" x14ac:dyDescent="0.25">
      <c r="D18" s="255"/>
      <c r="E18" s="255"/>
      <c r="F18" s="255"/>
      <c r="G18" s="255"/>
      <c r="H18" s="255"/>
      <c r="I18" s="255"/>
      <c r="J18" s="255"/>
    </row>
    <row r="19" spans="1:10" x14ac:dyDescent="0.25">
      <c r="A19" s="255"/>
      <c r="D19" s="255"/>
      <c r="E19" s="255"/>
      <c r="F19" s="255"/>
      <c r="G19" s="255"/>
      <c r="H19" s="255"/>
      <c r="I19" s="255"/>
      <c r="J19" s="255"/>
    </row>
    <row r="20" spans="1:10" x14ac:dyDescent="0.25">
      <c r="A20" s="738"/>
      <c r="B20" s="255" t="s">
        <v>266</v>
      </c>
      <c r="C20" s="255" t="s">
        <v>1411</v>
      </c>
      <c r="D20" s="41" t="s">
        <v>502</v>
      </c>
      <c r="E20" s="866" t="s">
        <v>2345</v>
      </c>
      <c r="F20" s="255"/>
      <c r="G20" s="255"/>
      <c r="H20" s="255"/>
      <c r="I20" s="737"/>
      <c r="J20" s="737"/>
    </row>
    <row r="21" spans="1:10" ht="30" x14ac:dyDescent="0.25">
      <c r="A21" s="743" t="s">
        <v>1412</v>
      </c>
      <c r="B21" s="741">
        <f>B7/(B7+B10)*100</f>
        <v>93.490813648293951</v>
      </c>
      <c r="C21" s="741">
        <f>B10/(B7+B10)*100</f>
        <v>6.5091863517060364</v>
      </c>
      <c r="D21" s="255"/>
      <c r="E21" s="255"/>
      <c r="F21" s="255"/>
      <c r="G21" s="255"/>
      <c r="H21" s="255"/>
      <c r="I21" s="737"/>
      <c r="J21" s="737"/>
    </row>
    <row r="22" spans="1:10" ht="30" x14ac:dyDescent="0.25">
      <c r="A22" s="743" t="s">
        <v>1413</v>
      </c>
      <c r="B22" s="741">
        <f>B8/(B8+B11)*100</f>
        <v>97.955890263582575</v>
      </c>
      <c r="C22" s="741">
        <f>B11/(B8+B11)*100</f>
        <v>2.0441097364174285</v>
      </c>
      <c r="D22" s="255"/>
      <c r="E22" s="255"/>
      <c r="F22" s="255"/>
      <c r="G22" s="255"/>
      <c r="H22" s="255"/>
      <c r="I22" s="255"/>
      <c r="J22" s="255"/>
    </row>
    <row r="23" spans="1:10" x14ac:dyDescent="0.25">
      <c r="A23" s="740"/>
      <c r="B23" s="255"/>
      <c r="D23" s="255"/>
      <c r="E23" s="255"/>
      <c r="F23" s="255"/>
      <c r="G23" s="255"/>
      <c r="H23" s="255"/>
      <c r="I23" s="255"/>
      <c r="J23" s="255"/>
    </row>
    <row r="24" spans="1:10" x14ac:dyDescent="0.25">
      <c r="A24" s="255"/>
      <c r="D24" s="255"/>
      <c r="E24" s="255"/>
      <c r="F24" s="255"/>
      <c r="G24" s="255"/>
      <c r="H24" s="255"/>
      <c r="I24" s="255"/>
      <c r="J24" s="255"/>
    </row>
    <row r="25" spans="1:10" x14ac:dyDescent="0.25">
      <c r="A25" s="255"/>
      <c r="B25" s="29" t="s">
        <v>517</v>
      </c>
      <c r="C25" s="29" t="s">
        <v>518</v>
      </c>
      <c r="D25" s="742" t="s">
        <v>501</v>
      </c>
    </row>
    <row r="26" spans="1:10" ht="24.75" x14ac:dyDescent="0.25">
      <c r="A26" s="744" t="s">
        <v>1414</v>
      </c>
      <c r="B26" s="741">
        <f>B21</f>
        <v>93.490813648293951</v>
      </c>
      <c r="C26" s="741">
        <f>C21</f>
        <v>6.5091863517060364</v>
      </c>
    </row>
    <row r="27" spans="1:10" ht="24.75" x14ac:dyDescent="0.25">
      <c r="A27" s="744" t="s">
        <v>1415</v>
      </c>
      <c r="B27" s="741">
        <f>B22</f>
        <v>97.955890263582575</v>
      </c>
      <c r="C27" s="741">
        <f>C22</f>
        <v>2.0441097364174285</v>
      </c>
    </row>
    <row r="28" spans="1:10" x14ac:dyDescent="0.25">
      <c r="A28" s="739"/>
      <c r="B28" s="255"/>
    </row>
    <row r="29" spans="1:10" x14ac:dyDescent="0.25">
      <c r="A29" s="740"/>
      <c r="B29" s="255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5"/>
    </row>
    <row r="2" spans="1:16" ht="15" customHeight="1" x14ac:dyDescent="0.25">
      <c r="B2" s="255"/>
      <c r="G2" s="1222" t="s">
        <v>1031</v>
      </c>
      <c r="H2" s="1222"/>
      <c r="I2" s="1222"/>
      <c r="J2" s="1222" t="s">
        <v>1032</v>
      </c>
      <c r="K2" s="1222"/>
      <c r="L2" s="1222"/>
      <c r="M2" s="1222" t="s">
        <v>1033</v>
      </c>
      <c r="N2" s="1222"/>
      <c r="O2" s="1222" t="s">
        <v>1036</v>
      </c>
      <c r="P2" s="1222"/>
    </row>
    <row r="3" spans="1:16" ht="18.75" x14ac:dyDescent="0.3">
      <c r="A3" s="660" t="s">
        <v>2343</v>
      </c>
      <c r="E3" s="44"/>
      <c r="F3" s="48"/>
      <c r="G3" s="1223"/>
      <c r="H3" s="1223"/>
      <c r="I3" s="1223"/>
      <c r="J3" s="1223"/>
      <c r="K3" s="1223"/>
      <c r="L3" s="1223"/>
      <c r="M3" s="1223"/>
      <c r="N3" s="1223"/>
      <c r="O3" s="1223"/>
      <c r="P3" s="1223"/>
    </row>
    <row r="4" spans="1:16" x14ac:dyDescent="0.25">
      <c r="A4" s="112"/>
      <c r="B4" s="926" t="s">
        <v>217</v>
      </c>
      <c r="C4" s="274" t="s">
        <v>218</v>
      </c>
      <c r="D4" s="78"/>
      <c r="E4" s="28"/>
      <c r="F4" s="48"/>
      <c r="G4" s="491" t="s">
        <v>16</v>
      </c>
      <c r="H4" s="492" t="s">
        <v>1029</v>
      </c>
      <c r="I4" s="493" t="s">
        <v>1030</v>
      </c>
      <c r="J4" s="490" t="s">
        <v>16</v>
      </c>
      <c r="K4" s="489" t="s">
        <v>1029</v>
      </c>
      <c r="L4" s="489" t="s">
        <v>1030</v>
      </c>
      <c r="M4" s="490" t="s">
        <v>1034</v>
      </c>
      <c r="N4" s="489" t="s">
        <v>1035</v>
      </c>
      <c r="O4" s="490" t="s">
        <v>1034</v>
      </c>
      <c r="P4" s="508" t="s">
        <v>1035</v>
      </c>
    </row>
    <row r="5" spans="1:16" x14ac:dyDescent="0.25">
      <c r="A5" s="924" t="s">
        <v>266</v>
      </c>
      <c r="B5" s="1004">
        <v>4</v>
      </c>
      <c r="C5" s="1005">
        <v>3</v>
      </c>
      <c r="D5" s="916" t="s">
        <v>5</v>
      </c>
      <c r="E5" s="213"/>
      <c r="F5" s="125">
        <v>2020</v>
      </c>
      <c r="G5" s="70">
        <v>7</v>
      </c>
      <c r="H5" s="55">
        <v>4</v>
      </c>
      <c r="I5" s="110">
        <v>3</v>
      </c>
      <c r="J5" s="70">
        <v>9</v>
      </c>
      <c r="K5" s="55">
        <v>0</v>
      </c>
      <c r="L5" s="110">
        <v>9</v>
      </c>
      <c r="M5" s="70">
        <v>1746</v>
      </c>
      <c r="N5" s="55">
        <v>1874</v>
      </c>
      <c r="O5" s="70">
        <v>136</v>
      </c>
      <c r="P5" s="110">
        <v>35</v>
      </c>
    </row>
    <row r="6" spans="1:16" x14ac:dyDescent="0.25">
      <c r="A6" s="925" t="s">
        <v>267</v>
      </c>
      <c r="B6" s="1006">
        <v>0</v>
      </c>
      <c r="C6" s="1007">
        <v>9</v>
      </c>
      <c r="D6" s="917" t="s">
        <v>5</v>
      </c>
      <c r="E6" s="256"/>
      <c r="F6" s="125">
        <v>2021</v>
      </c>
      <c r="G6" s="214">
        <v>7</v>
      </c>
      <c r="H6" s="58">
        <v>4</v>
      </c>
      <c r="I6" s="162">
        <v>3</v>
      </c>
      <c r="J6" s="214">
        <v>9</v>
      </c>
      <c r="K6" s="58">
        <v>0</v>
      </c>
      <c r="L6" s="162">
        <v>9</v>
      </c>
      <c r="M6" s="214">
        <v>1746</v>
      </c>
      <c r="N6" s="58">
        <v>1818</v>
      </c>
      <c r="O6" s="214">
        <v>130</v>
      </c>
      <c r="P6" s="162">
        <v>33</v>
      </c>
    </row>
    <row r="7" spans="1:16" x14ac:dyDescent="0.25">
      <c r="A7" s="255"/>
      <c r="B7" s="255"/>
      <c r="C7" s="255"/>
      <c r="D7" s="255"/>
      <c r="E7" s="44"/>
      <c r="F7" s="125">
        <v>2022</v>
      </c>
      <c r="G7" s="1008">
        <v>7</v>
      </c>
      <c r="H7" s="94">
        <v>4</v>
      </c>
      <c r="I7" s="171">
        <v>3</v>
      </c>
      <c r="J7" s="169">
        <v>9</v>
      </c>
      <c r="K7" s="94">
        <v>0</v>
      </c>
      <c r="L7" s="171">
        <v>9</v>
      </c>
      <c r="M7" s="169">
        <v>1781</v>
      </c>
      <c r="N7" s="94">
        <v>1821</v>
      </c>
      <c r="O7" s="169">
        <v>124</v>
      </c>
      <c r="P7" s="171">
        <v>38</v>
      </c>
    </row>
    <row r="8" spans="1:16" x14ac:dyDescent="0.25">
      <c r="A8" s="255"/>
      <c r="B8" s="255"/>
      <c r="C8" s="255"/>
      <c r="D8" s="255"/>
      <c r="E8" s="21"/>
      <c r="F8" s="213"/>
      <c r="G8" s="597"/>
      <c r="H8" s="166"/>
      <c r="I8" s="166"/>
      <c r="J8" s="166"/>
      <c r="K8" s="166"/>
      <c r="L8" s="166"/>
      <c r="M8" s="166"/>
      <c r="N8" s="166"/>
      <c r="O8" s="166"/>
      <c r="P8" s="166"/>
    </row>
    <row r="9" spans="1:16" ht="18.75" x14ac:dyDescent="0.3">
      <c r="A9" s="660" t="s">
        <v>2344</v>
      </c>
      <c r="E9" s="21"/>
      <c r="F9" s="213"/>
      <c r="G9" s="598"/>
      <c r="H9" s="213"/>
      <c r="I9" s="213"/>
      <c r="J9" s="213"/>
      <c r="K9" s="213"/>
      <c r="L9" s="213"/>
      <c r="M9" s="213"/>
      <c r="N9" s="213"/>
      <c r="O9" s="213"/>
      <c r="P9" s="213"/>
    </row>
    <row r="10" spans="1:16" x14ac:dyDescent="0.25">
      <c r="A10" s="112"/>
      <c r="B10" s="273" t="s">
        <v>2352</v>
      </c>
      <c r="C10" s="274" t="s">
        <v>2353</v>
      </c>
      <c r="D10" s="78"/>
      <c r="F10" s="213"/>
      <c r="G10" s="598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x14ac:dyDescent="0.25">
      <c r="A11" s="918" t="s">
        <v>517</v>
      </c>
      <c r="B11" s="919">
        <f>IF(ISBLANK(B5),"",B5)</f>
        <v>4</v>
      </c>
      <c r="C11" s="920">
        <f>IF(ISBLANK(C5),"",C5)</f>
        <v>3</v>
      </c>
      <c r="D11" s="916" t="s">
        <v>5</v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x14ac:dyDescent="0.25">
      <c r="A12" s="921" t="s">
        <v>518</v>
      </c>
      <c r="B12" s="922">
        <f>IF(ISBLANK(B6),"",B6)</f>
        <v>0</v>
      </c>
      <c r="C12" s="923">
        <f>IF(ISBLANK(C6),"",C6)</f>
        <v>9</v>
      </c>
      <c r="D12" s="917" t="s">
        <v>5</v>
      </c>
    </row>
    <row r="14" spans="1:16" x14ac:dyDescent="0.25">
      <c r="G14" s="596"/>
      <c r="H14" s="596"/>
      <c r="I14" s="596"/>
      <c r="J14" s="596"/>
      <c r="K14" s="596"/>
      <c r="L14" s="596"/>
      <c r="M14" s="596"/>
      <c r="N14" s="596"/>
      <c r="O14" s="596"/>
      <c r="P14" s="596"/>
    </row>
    <row r="15" spans="1:16" x14ac:dyDescent="0.25">
      <c r="G15" s="596"/>
      <c r="H15" s="596"/>
      <c r="I15" s="596"/>
      <c r="J15" s="596"/>
      <c r="K15" s="596"/>
      <c r="L15" s="596"/>
      <c r="M15" s="596"/>
      <c r="N15" s="596"/>
      <c r="O15" s="596"/>
      <c r="P15" s="596"/>
    </row>
    <row r="16" spans="1:16" x14ac:dyDescent="0.25">
      <c r="G16" s="596"/>
      <c r="H16" s="596"/>
      <c r="I16" s="596"/>
      <c r="J16" s="596"/>
      <c r="K16" s="596"/>
      <c r="L16" s="596"/>
      <c r="M16" s="596"/>
      <c r="N16" s="596"/>
      <c r="O16" s="596"/>
      <c r="P16" s="596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7" t="s">
        <v>4</v>
      </c>
      <c r="B3" s="1182" t="s">
        <v>1037</v>
      </c>
      <c r="C3" s="1183"/>
      <c r="D3" s="1184"/>
      <c r="E3" s="1182" t="s">
        <v>1441</v>
      </c>
      <c r="F3" s="1183"/>
      <c r="G3" s="1184"/>
      <c r="H3" s="1182" t="s">
        <v>478</v>
      </c>
      <c r="I3" s="1183"/>
      <c r="J3" s="1184"/>
      <c r="K3" s="1182" t="s">
        <v>1038</v>
      </c>
      <c r="L3" s="1183"/>
      <c r="M3" s="1184"/>
      <c r="N3" s="1182" t="s">
        <v>1039</v>
      </c>
      <c r="O3" s="1183"/>
      <c r="P3" s="1184"/>
      <c r="Q3" s="1182" t="s">
        <v>477</v>
      </c>
      <c r="R3" s="1183"/>
      <c r="S3" s="1184"/>
    </row>
    <row r="4" spans="1:19" ht="18.75" customHeight="1" x14ac:dyDescent="0.25">
      <c r="A4" s="1198"/>
      <c r="B4" s="509" t="s">
        <v>16</v>
      </c>
      <c r="C4" s="510" t="s">
        <v>17</v>
      </c>
      <c r="D4" s="511" t="s">
        <v>18</v>
      </c>
      <c r="E4" s="509" t="s">
        <v>16</v>
      </c>
      <c r="F4" s="510" t="s">
        <v>17</v>
      </c>
      <c r="G4" s="511" t="s">
        <v>18</v>
      </c>
      <c r="H4" s="509" t="s">
        <v>16</v>
      </c>
      <c r="I4" s="510" t="s">
        <v>17</v>
      </c>
      <c r="J4" s="511" t="s">
        <v>18</v>
      </c>
      <c r="K4" s="509" t="s">
        <v>16</v>
      </c>
      <c r="L4" s="510" t="s">
        <v>17</v>
      </c>
      <c r="M4" s="511" t="s">
        <v>18</v>
      </c>
      <c r="N4" s="509" t="s">
        <v>16</v>
      </c>
      <c r="O4" s="510" t="s">
        <v>17</v>
      </c>
      <c r="P4" s="511" t="s">
        <v>18</v>
      </c>
      <c r="Q4" s="509" t="s">
        <v>16</v>
      </c>
      <c r="R4" s="510" t="s">
        <v>17</v>
      </c>
      <c r="S4" s="511" t="s">
        <v>18</v>
      </c>
    </row>
    <row r="5" spans="1:19" x14ac:dyDescent="0.25">
      <c r="A5" s="219">
        <v>2019</v>
      </c>
      <c r="B5" s="612"/>
      <c r="C5" s="613"/>
      <c r="D5" s="947"/>
      <c r="E5" s="612"/>
      <c r="F5" s="613"/>
      <c r="G5" s="947"/>
      <c r="H5" s="612"/>
      <c r="I5" s="613"/>
      <c r="J5" s="947"/>
      <c r="K5" s="612"/>
      <c r="L5" s="613"/>
      <c r="M5" s="947"/>
      <c r="N5" s="612"/>
      <c r="O5" s="613"/>
      <c r="P5" s="947"/>
      <c r="Q5" s="612"/>
      <c r="R5" s="613"/>
      <c r="S5" s="947"/>
    </row>
    <row r="6" spans="1:19" x14ac:dyDescent="0.25">
      <c r="A6" s="288">
        <v>2020</v>
      </c>
      <c r="B6" s="459">
        <v>98.5</v>
      </c>
      <c r="C6" s="460">
        <v>97.3</v>
      </c>
      <c r="D6" s="978">
        <v>99.6</v>
      </c>
      <c r="E6" s="459">
        <v>0</v>
      </c>
      <c r="F6" s="460">
        <v>0</v>
      </c>
      <c r="G6" s="978">
        <v>0</v>
      </c>
      <c r="H6" s="459">
        <v>109</v>
      </c>
      <c r="I6" s="460">
        <v>52</v>
      </c>
      <c r="J6" s="978">
        <v>57</v>
      </c>
      <c r="K6" s="459">
        <v>436</v>
      </c>
      <c r="L6" s="460">
        <v>237</v>
      </c>
      <c r="M6" s="978">
        <v>199</v>
      </c>
      <c r="N6" s="459">
        <v>88.8</v>
      </c>
      <c r="O6" s="460">
        <v>91.2</v>
      </c>
      <c r="P6" s="978">
        <v>86.2</v>
      </c>
      <c r="Q6" s="459">
        <v>0.2</v>
      </c>
      <c r="R6" s="460">
        <v>0.5</v>
      </c>
      <c r="S6" s="978">
        <v>0</v>
      </c>
    </row>
    <row r="7" spans="1:19" x14ac:dyDescent="0.25">
      <c r="A7" s="288">
        <v>2021</v>
      </c>
      <c r="B7" s="603">
        <v>98.6</v>
      </c>
      <c r="C7" s="614">
        <v>100.4</v>
      </c>
      <c r="D7" s="982">
        <v>96.8</v>
      </c>
      <c r="E7" s="603">
        <v>0</v>
      </c>
      <c r="F7" s="614">
        <v>0</v>
      </c>
      <c r="G7" s="982">
        <v>0</v>
      </c>
      <c r="H7" s="603">
        <v>114</v>
      </c>
      <c r="I7" s="614">
        <v>56</v>
      </c>
      <c r="J7" s="982">
        <v>58</v>
      </c>
      <c r="K7" s="603">
        <v>486</v>
      </c>
      <c r="L7" s="614">
        <v>239</v>
      </c>
      <c r="M7" s="982">
        <v>247</v>
      </c>
      <c r="N7" s="603">
        <v>98.4</v>
      </c>
      <c r="O7" s="614">
        <v>97.6</v>
      </c>
      <c r="P7" s="982">
        <v>99.2</v>
      </c>
      <c r="Q7" s="603">
        <v>1.1000000000000001</v>
      </c>
      <c r="R7" s="614">
        <v>0.7</v>
      </c>
      <c r="S7" s="982">
        <v>1.5</v>
      </c>
    </row>
    <row r="8" spans="1:19" x14ac:dyDescent="0.25">
      <c r="A8" s="221">
        <v>2022</v>
      </c>
      <c r="B8" s="949">
        <v>87.5</v>
      </c>
      <c r="C8" s="983">
        <v>87.9</v>
      </c>
      <c r="D8" s="981">
        <v>87.2</v>
      </c>
      <c r="E8" s="949">
        <v>0</v>
      </c>
      <c r="F8" s="983">
        <v>0</v>
      </c>
      <c r="G8" s="981">
        <v>0</v>
      </c>
      <c r="H8" s="949">
        <v>98</v>
      </c>
      <c r="I8" s="983">
        <v>57</v>
      </c>
      <c r="J8" s="981">
        <v>41</v>
      </c>
      <c r="K8" s="949">
        <v>467</v>
      </c>
      <c r="L8" s="983">
        <v>226</v>
      </c>
      <c r="M8" s="981">
        <v>241</v>
      </c>
      <c r="N8" s="949">
        <v>87.1</v>
      </c>
      <c r="O8" s="983">
        <v>87.3</v>
      </c>
      <c r="P8" s="981">
        <v>87</v>
      </c>
      <c r="Q8" s="949">
        <v>0.2</v>
      </c>
      <c r="R8" s="983">
        <v>0.7</v>
      </c>
      <c r="S8" s="981">
        <v>-0.3</v>
      </c>
    </row>
    <row r="9" spans="1:19" x14ac:dyDescent="0.25">
      <c r="A9" s="213"/>
      <c r="B9" s="367"/>
      <c r="C9" s="367"/>
      <c r="D9" s="213"/>
      <c r="E9" s="367"/>
      <c r="F9" s="367"/>
      <c r="G9" s="213"/>
      <c r="H9" s="367"/>
      <c r="I9" s="367"/>
      <c r="J9" s="213"/>
      <c r="K9" s="367"/>
      <c r="L9" s="367"/>
      <c r="M9" s="213"/>
      <c r="N9" s="367"/>
      <c r="O9" s="367"/>
      <c r="P9" s="213"/>
      <c r="Q9" s="367"/>
      <c r="R9" s="367"/>
      <c r="S9" s="213"/>
    </row>
    <row r="10" spans="1:19" x14ac:dyDescent="0.25">
      <c r="A10" s="213"/>
      <c r="B10" s="367"/>
      <c r="C10" s="367"/>
      <c r="D10" s="213"/>
      <c r="E10" s="367"/>
      <c r="F10" s="367"/>
      <c r="G10" s="213"/>
      <c r="H10" s="367"/>
      <c r="I10" s="367"/>
      <c r="J10" s="213"/>
      <c r="K10" s="367"/>
      <c r="L10" s="367"/>
      <c r="M10" s="213"/>
      <c r="N10" s="367"/>
      <c r="O10" s="367"/>
      <c r="P10" s="213"/>
      <c r="Q10" s="367"/>
      <c r="R10" s="367"/>
      <c r="S10" s="213"/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5"/>
      <c r="C1" s="255"/>
      <c r="D1" s="255"/>
      <c r="E1" s="255"/>
      <c r="F1" s="255"/>
      <c r="G1" s="255"/>
      <c r="H1" s="255"/>
      <c r="I1" s="255"/>
    </row>
    <row r="2" spans="1:9" x14ac:dyDescent="0.25">
      <c r="B2" s="255"/>
      <c r="C2" s="255"/>
      <c r="D2" s="255"/>
      <c r="E2" s="255"/>
      <c r="F2" s="255"/>
      <c r="G2" s="255"/>
      <c r="H2" s="255"/>
      <c r="I2" s="255"/>
    </row>
    <row r="3" spans="1:9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</row>
    <row r="4" spans="1:9" x14ac:dyDescent="0.25">
      <c r="A4" s="908" t="s">
        <v>919</v>
      </c>
      <c r="B4" s="1009">
        <v>0</v>
      </c>
      <c r="C4" s="1009">
        <v>2022</v>
      </c>
      <c r="D4" s="904" t="s">
        <v>5</v>
      </c>
      <c r="E4" s="255"/>
      <c r="F4" s="255"/>
      <c r="G4" s="255"/>
      <c r="H4" s="255"/>
      <c r="I4" s="255"/>
    </row>
    <row r="5" spans="1:9" x14ac:dyDescent="0.25">
      <c r="A5" s="909" t="s">
        <v>920</v>
      </c>
      <c r="B5" s="914"/>
      <c r="C5" s="914"/>
      <c r="D5" s="905" t="s">
        <v>5</v>
      </c>
      <c r="E5" s="255"/>
      <c r="F5" s="255"/>
      <c r="G5" s="255"/>
      <c r="H5" s="255"/>
      <c r="I5" s="255"/>
    </row>
    <row r="6" spans="1:9" x14ac:dyDescent="0.25">
      <c r="A6" s="910" t="s">
        <v>921</v>
      </c>
      <c r="B6" s="915"/>
      <c r="C6" s="915"/>
      <c r="D6" s="905" t="s">
        <v>5</v>
      </c>
      <c r="E6" s="255"/>
      <c r="F6" s="255"/>
      <c r="G6" s="255"/>
      <c r="H6" s="255"/>
      <c r="I6" s="255"/>
    </row>
    <row r="7" spans="1:9" x14ac:dyDescent="0.25">
      <c r="A7" s="909" t="s">
        <v>922</v>
      </c>
      <c r="B7" s="914"/>
      <c r="C7" s="914"/>
      <c r="D7" s="905" t="s">
        <v>5</v>
      </c>
      <c r="E7" s="255"/>
      <c r="F7" s="255"/>
      <c r="G7" s="255"/>
      <c r="H7" s="255"/>
      <c r="I7" s="255"/>
    </row>
    <row r="8" spans="1:9" x14ac:dyDescent="0.25">
      <c r="A8" s="910" t="s">
        <v>1264</v>
      </c>
      <c r="B8" s="915"/>
      <c r="C8" s="915"/>
      <c r="D8" s="905" t="s">
        <v>5</v>
      </c>
      <c r="E8" s="255"/>
      <c r="F8" s="255"/>
      <c r="G8" s="255"/>
      <c r="H8" s="255"/>
      <c r="I8" s="255"/>
    </row>
    <row r="9" spans="1:9" x14ac:dyDescent="0.25">
      <c r="A9" s="911" t="s">
        <v>1265</v>
      </c>
      <c r="B9" s="915">
        <v>0</v>
      </c>
      <c r="C9" s="915">
        <v>2022</v>
      </c>
      <c r="D9" s="905" t="s">
        <v>5</v>
      </c>
      <c r="E9" s="255"/>
      <c r="F9" s="255"/>
      <c r="G9" s="255"/>
      <c r="H9" s="255"/>
      <c r="I9" s="255"/>
    </row>
    <row r="10" spans="1:9" x14ac:dyDescent="0.25">
      <c r="A10" s="909" t="s">
        <v>1442</v>
      </c>
      <c r="B10" s="915">
        <v>0</v>
      </c>
      <c r="C10" s="915">
        <v>2022</v>
      </c>
      <c r="D10" s="905" t="s">
        <v>5</v>
      </c>
      <c r="E10" s="255"/>
      <c r="F10" s="255"/>
      <c r="G10" s="255"/>
      <c r="H10" s="255"/>
      <c r="I10" s="255"/>
    </row>
    <row r="11" spans="1:9" x14ac:dyDescent="0.25">
      <c r="A11" s="912"/>
      <c r="B11" s="912"/>
      <c r="C11" s="912"/>
      <c r="D11" s="906"/>
      <c r="E11" s="255"/>
      <c r="F11" s="255"/>
      <c r="G11" s="255"/>
      <c r="H11" s="255"/>
      <c r="I11" s="255"/>
    </row>
    <row r="12" spans="1:9" x14ac:dyDescent="0.25">
      <c r="A12" s="909" t="s">
        <v>1005</v>
      </c>
      <c r="B12" s="915">
        <v>604886</v>
      </c>
      <c r="C12" s="915">
        <v>2022</v>
      </c>
      <c r="D12" s="905" t="s">
        <v>5</v>
      </c>
      <c r="E12" s="255"/>
      <c r="F12" s="255"/>
      <c r="G12" s="255"/>
      <c r="H12" s="255"/>
      <c r="I12" s="255"/>
    </row>
    <row r="13" spans="1:9" x14ac:dyDescent="0.25">
      <c r="A13" s="913" t="s">
        <v>1006</v>
      </c>
      <c r="B13" s="1097">
        <v>11164</v>
      </c>
      <c r="C13" s="1097">
        <v>2022</v>
      </c>
      <c r="D13" s="907" t="s">
        <v>5</v>
      </c>
      <c r="E13" s="255"/>
      <c r="F13" s="255"/>
      <c r="G13" s="255"/>
      <c r="H13" s="255"/>
      <c r="I13" s="255"/>
    </row>
    <row r="14" spans="1:9" x14ac:dyDescent="0.25">
      <c r="E14" s="255"/>
      <c r="F14" s="255"/>
      <c r="G14" s="255"/>
      <c r="H14" s="255"/>
      <c r="I14" s="255"/>
    </row>
    <row r="15" spans="1:9" x14ac:dyDescent="0.25">
      <c r="E15" s="255"/>
      <c r="F15" s="255"/>
      <c r="G15" s="255"/>
      <c r="H15" s="255"/>
      <c r="I15" s="255"/>
    </row>
    <row r="16" spans="1:9" x14ac:dyDescent="0.25">
      <c r="E16" s="255"/>
      <c r="F16" s="255"/>
      <c r="G16" s="255"/>
      <c r="H16" s="255"/>
      <c r="I16" s="255"/>
    </row>
    <row r="17" spans="5:9" x14ac:dyDescent="0.25">
      <c r="E17" s="255"/>
      <c r="F17" s="255"/>
      <c r="G17" s="255"/>
      <c r="H17" s="255"/>
      <c r="I17" s="255"/>
    </row>
    <row r="18" spans="5:9" x14ac:dyDescent="0.25">
      <c r="E18" s="255"/>
      <c r="F18" s="255"/>
      <c r="G18" s="255"/>
      <c r="H18" s="255"/>
      <c r="I18" s="255"/>
    </row>
    <row r="19" spans="5:9" x14ac:dyDescent="0.25">
      <c r="E19" s="255"/>
      <c r="F19" s="255"/>
      <c r="G19" s="255"/>
      <c r="H19" s="255"/>
      <c r="I19" s="255"/>
    </row>
    <row r="20" spans="5:9" x14ac:dyDescent="0.25">
      <c r="E20" s="255"/>
      <c r="F20" s="255"/>
      <c r="G20" s="255"/>
      <c r="H20" s="255"/>
      <c r="I20" s="25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E2" sqref="E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2346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18" t="s">
        <v>24</v>
      </c>
      <c r="M4" s="52" t="s">
        <v>2347</v>
      </c>
    </row>
    <row r="5" spans="1:17" x14ac:dyDescent="0.25">
      <c r="A5" s="219">
        <v>2020</v>
      </c>
      <c r="B5" s="601">
        <v>0</v>
      </c>
      <c r="C5" s="618">
        <v>0</v>
      </c>
      <c r="D5" s="618">
        <v>0</v>
      </c>
      <c r="E5" s="601">
        <v>0</v>
      </c>
      <c r="F5" s="618">
        <v>0</v>
      </c>
      <c r="G5" s="947">
        <v>0</v>
      </c>
      <c r="H5" s="618">
        <v>0</v>
      </c>
      <c r="I5" s="618">
        <v>0</v>
      </c>
      <c r="J5" s="618">
        <v>0</v>
      </c>
      <c r="K5" s="219">
        <f>SUM(B5,E5,H5)</f>
        <v>0</v>
      </c>
      <c r="M5" s="80"/>
      <c r="N5" s="172" t="s">
        <v>668</v>
      </c>
      <c r="O5" s="83" t="s">
        <v>669</v>
      </c>
      <c r="P5" s="213"/>
      <c r="Q5" s="49" t="s">
        <v>502</v>
      </c>
    </row>
    <row r="6" spans="1:17" x14ac:dyDescent="0.25">
      <c r="A6" s="288">
        <v>2021</v>
      </c>
      <c r="B6" s="603">
        <v>0</v>
      </c>
      <c r="C6" s="614">
        <v>0</v>
      </c>
      <c r="D6" s="948">
        <v>0</v>
      </c>
      <c r="E6" s="603">
        <v>0</v>
      </c>
      <c r="F6" s="614">
        <v>0</v>
      </c>
      <c r="G6" s="948">
        <v>0</v>
      </c>
      <c r="H6" s="603">
        <v>0</v>
      </c>
      <c r="I6" s="614">
        <v>0</v>
      </c>
      <c r="J6" s="614">
        <v>0</v>
      </c>
      <c r="K6" s="220">
        <f>SUM(B6,E6,H6)</f>
        <v>0</v>
      </c>
      <c r="M6" s="105" t="s">
        <v>292</v>
      </c>
      <c r="N6" s="173">
        <f>IF(ISBLANK(J7),"",J7)</f>
        <v>0</v>
      </c>
      <c r="O6" s="80">
        <f>IF(ISBLANK(I7),"",I7)</f>
        <v>0</v>
      </c>
      <c r="P6" s="213"/>
    </row>
    <row r="7" spans="1:17" ht="24.75" x14ac:dyDescent="0.25">
      <c r="A7" s="220">
        <v>2022</v>
      </c>
      <c r="B7" s="603">
        <v>0</v>
      </c>
      <c r="C7" s="614">
        <v>0</v>
      </c>
      <c r="D7" s="948">
        <v>0</v>
      </c>
      <c r="E7" s="603">
        <v>0</v>
      </c>
      <c r="F7" s="614">
        <v>0</v>
      </c>
      <c r="G7" s="948">
        <v>0</v>
      </c>
      <c r="H7" s="603">
        <v>0</v>
      </c>
      <c r="I7" s="614">
        <v>0</v>
      </c>
      <c r="J7" s="614">
        <v>0</v>
      </c>
      <c r="K7" s="220">
        <f>SUM(B7,E7,H7)</f>
        <v>0</v>
      </c>
      <c r="M7" s="106" t="s">
        <v>293</v>
      </c>
      <c r="N7" s="222">
        <f>IF(ISBLANK(G7),"",G7)</f>
        <v>0</v>
      </c>
      <c r="O7" s="107">
        <f>IF(ISBLANK(F7),"",F7)</f>
        <v>0</v>
      </c>
      <c r="P7" s="213"/>
    </row>
    <row r="8" spans="1:17" ht="24.75" x14ac:dyDescent="0.25">
      <c r="A8" s="166"/>
      <c r="B8" s="570"/>
      <c r="C8" s="570"/>
      <c r="D8" s="570"/>
      <c r="E8" s="570"/>
      <c r="F8" s="570"/>
      <c r="G8" s="570"/>
      <c r="H8" s="570"/>
      <c r="I8" s="570"/>
      <c r="J8" s="570"/>
      <c r="K8" s="166"/>
      <c r="M8" s="108" t="s">
        <v>294</v>
      </c>
      <c r="N8" s="172">
        <f>IF(ISBLANK(D7),"",D7)</f>
        <v>0</v>
      </c>
      <c r="O8" s="83">
        <f>IF(ISBLANK(C7),"",C7)</f>
        <v>0</v>
      </c>
      <c r="P8" s="213"/>
    </row>
    <row r="9" spans="1:17" x14ac:dyDescent="0.25">
      <c r="A9" s="213"/>
      <c r="B9" s="367"/>
      <c r="C9" s="367"/>
      <c r="D9" s="367"/>
      <c r="E9" s="367"/>
      <c r="F9" s="367"/>
      <c r="G9" s="367"/>
      <c r="H9" s="367"/>
      <c r="I9" s="367"/>
      <c r="J9" s="367"/>
      <c r="K9" s="213"/>
    </row>
    <row r="10" spans="1:17" x14ac:dyDescent="0.25">
      <c r="A10" s="213"/>
      <c r="B10" s="367"/>
      <c r="C10" s="367"/>
      <c r="D10" s="367"/>
      <c r="E10" s="367"/>
      <c r="F10" s="367"/>
      <c r="G10" s="367"/>
      <c r="H10" s="367"/>
      <c r="I10" s="367"/>
      <c r="J10" s="367"/>
      <c r="K10" s="213"/>
    </row>
    <row r="11" spans="1:17" x14ac:dyDescent="0.25">
      <c r="A11" s="213"/>
      <c r="B11" s="367"/>
      <c r="C11" s="367"/>
      <c r="D11" s="367"/>
      <c r="E11" s="367"/>
      <c r="F11" s="367"/>
      <c r="G11" s="367"/>
      <c r="H11" s="367"/>
      <c r="I11" s="367"/>
      <c r="J11" s="367"/>
      <c r="K11" s="213"/>
      <c r="M11" s="52" t="s">
        <v>2348</v>
      </c>
    </row>
    <row r="12" spans="1:17" x14ac:dyDescent="0.25">
      <c r="M12" s="80"/>
      <c r="N12" s="172" t="s">
        <v>670</v>
      </c>
      <c r="O12" s="83" t="s">
        <v>671</v>
      </c>
      <c r="P12" s="213"/>
      <c r="Q12" s="207" t="s">
        <v>501</v>
      </c>
    </row>
    <row r="13" spans="1:17" x14ac:dyDescent="0.25">
      <c r="M13" s="105" t="s">
        <v>522</v>
      </c>
      <c r="N13" s="173">
        <f>IF(ISBLANK(J7),"",J7)</f>
        <v>0</v>
      </c>
      <c r="O13" s="80">
        <f>IF(ISBLANK(I7),"",I7)</f>
        <v>0</v>
      </c>
      <c r="P13" s="213"/>
    </row>
    <row r="14" spans="1:17" ht="27.75" customHeight="1" x14ac:dyDescent="0.25">
      <c r="M14" s="106" t="s">
        <v>523</v>
      </c>
      <c r="N14" s="222">
        <f>IF(ISBLANK(G7),"",G7)</f>
        <v>0</v>
      </c>
      <c r="O14" s="107">
        <f>IF(ISBLANK(F7),"",F7)</f>
        <v>0</v>
      </c>
      <c r="P14" s="213"/>
    </row>
    <row r="15" spans="1:17" ht="26.25" customHeight="1" x14ac:dyDescent="0.25">
      <c r="M15" s="108" t="s">
        <v>524</v>
      </c>
      <c r="N15" s="172">
        <f>IF(ISBLANK(D7),"",D7)</f>
        <v>0</v>
      </c>
      <c r="O15" s="83">
        <f>IF(ISBLANK(C7),"",C7)</f>
        <v>0</v>
      </c>
      <c r="P15" s="213"/>
    </row>
    <row r="16" spans="1:17" ht="15.75" thickBot="1" x14ac:dyDescent="0.3"/>
    <row r="17" spans="1:17" x14ac:dyDescent="0.25">
      <c r="A17" s="1078"/>
      <c r="B17" s="1078"/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</row>
    <row r="18" spans="1:17" ht="18.75" x14ac:dyDescent="0.3">
      <c r="A18" s="32" t="s">
        <v>2446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18" t="s">
        <v>24</v>
      </c>
      <c r="M20" s="52" t="s">
        <v>2447</v>
      </c>
    </row>
    <row r="21" spans="1:17" x14ac:dyDescent="0.25">
      <c r="A21" s="219">
        <v>2020</v>
      </c>
      <c r="B21" s="601">
        <v>0</v>
      </c>
      <c r="C21" s="618">
        <v>0</v>
      </c>
      <c r="D21" s="618">
        <v>0</v>
      </c>
      <c r="E21" s="601">
        <v>0</v>
      </c>
      <c r="F21" s="618">
        <v>0</v>
      </c>
      <c r="G21" s="947">
        <v>0</v>
      </c>
      <c r="H21" s="618">
        <v>0</v>
      </c>
      <c r="I21" s="618">
        <v>0</v>
      </c>
      <c r="J21" s="618">
        <v>0</v>
      </c>
      <c r="K21" s="219">
        <f>SUM(B21,E21,H21)</f>
        <v>0</v>
      </c>
      <c r="M21" s="80"/>
      <c r="N21" s="172" t="s">
        <v>668</v>
      </c>
      <c r="O21" s="83" t="s">
        <v>669</v>
      </c>
      <c r="P21" s="213"/>
      <c r="Q21" s="49" t="s">
        <v>502</v>
      </c>
    </row>
    <row r="22" spans="1:17" x14ac:dyDescent="0.25">
      <c r="A22" s="288">
        <v>2021</v>
      </c>
      <c r="B22" s="1043">
        <v>0</v>
      </c>
      <c r="C22" s="1037">
        <v>0</v>
      </c>
      <c r="D22" s="982">
        <v>0</v>
      </c>
      <c r="E22" s="1043">
        <v>0</v>
      </c>
      <c r="F22" s="1037">
        <v>0</v>
      </c>
      <c r="G22" s="982">
        <v>0</v>
      </c>
      <c r="H22" s="1043">
        <v>0</v>
      </c>
      <c r="I22" s="1037">
        <v>0</v>
      </c>
      <c r="J22" s="1037">
        <v>0</v>
      </c>
      <c r="K22" s="220">
        <f>SUM(B22,E22,H22)</f>
        <v>0</v>
      </c>
      <c r="M22" s="105" t="s">
        <v>292</v>
      </c>
      <c r="N22" s="173">
        <f>IF(ISBLANK(J23),"",J23)</f>
        <v>0</v>
      </c>
      <c r="O22" s="80">
        <f>IF(ISBLANK(I23),"",I23)</f>
        <v>0</v>
      </c>
      <c r="P22" s="213"/>
    </row>
    <row r="23" spans="1:17" ht="24.75" x14ac:dyDescent="0.25">
      <c r="A23" s="220">
        <v>2022</v>
      </c>
      <c r="B23" s="1043">
        <v>0</v>
      </c>
      <c r="C23" s="1037">
        <v>0</v>
      </c>
      <c r="D23" s="982">
        <v>0</v>
      </c>
      <c r="E23" s="1043">
        <v>0</v>
      </c>
      <c r="F23" s="1037">
        <v>0</v>
      </c>
      <c r="G23" s="982">
        <v>0</v>
      </c>
      <c r="H23" s="1043">
        <v>0</v>
      </c>
      <c r="I23" s="1037">
        <v>0</v>
      </c>
      <c r="J23" s="1037">
        <v>0</v>
      </c>
      <c r="K23" s="220">
        <f>SUM(B23,E23,H23)</f>
        <v>0</v>
      </c>
      <c r="M23" s="106" t="s">
        <v>293</v>
      </c>
      <c r="N23" s="222">
        <f>IF(ISBLANK(G23),"",G23)</f>
        <v>0</v>
      </c>
      <c r="O23" s="107">
        <f>IF(ISBLANK(F23),"",F23)</f>
        <v>0</v>
      </c>
      <c r="P23" s="213"/>
    </row>
    <row r="24" spans="1:17" ht="24.75" x14ac:dyDescent="0.25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M24" s="108" t="s">
        <v>294</v>
      </c>
      <c r="N24" s="223">
        <f>IF(ISBLANK(D23),"",D23)</f>
        <v>0</v>
      </c>
      <c r="O24" s="109">
        <f>IF(ISBLANK(C23),"",C23)</f>
        <v>0</v>
      </c>
      <c r="P24" s="213"/>
    </row>
    <row r="25" spans="1:17" x14ac:dyDescent="0.25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</row>
    <row r="26" spans="1:17" x14ac:dyDescent="0.25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spans="1:17" x14ac:dyDescent="0.25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M27" s="52" t="s">
        <v>2448</v>
      </c>
    </row>
    <row r="28" spans="1:17" x14ac:dyDescent="0.25">
      <c r="M28" s="80"/>
      <c r="N28" s="172" t="s">
        <v>670</v>
      </c>
      <c r="O28" s="83" t="s">
        <v>671</v>
      </c>
      <c r="P28" s="213"/>
      <c r="Q28" s="207" t="s">
        <v>501</v>
      </c>
    </row>
    <row r="29" spans="1:17" x14ac:dyDescent="0.25">
      <c r="M29" s="105" t="s">
        <v>522</v>
      </c>
      <c r="N29" s="173">
        <f>IF(ISBLANK(J23),"",J23)</f>
        <v>0</v>
      </c>
      <c r="O29" s="80">
        <f>IF(ISBLANK(I23),"",I23)</f>
        <v>0</v>
      </c>
      <c r="P29" s="213"/>
    </row>
    <row r="30" spans="1:17" ht="27.75" customHeight="1" x14ac:dyDescent="0.25">
      <c r="M30" s="106" t="s">
        <v>523</v>
      </c>
      <c r="N30" s="222">
        <f>IF(ISBLANK(G23),"",G23)</f>
        <v>0</v>
      </c>
      <c r="O30" s="107">
        <f>IF(ISBLANK(F23),"",F23)</f>
        <v>0</v>
      </c>
      <c r="P30" s="213"/>
    </row>
    <row r="31" spans="1:17" ht="27.75" customHeight="1" x14ac:dyDescent="0.25">
      <c r="M31" s="108" t="s">
        <v>524</v>
      </c>
      <c r="N31" s="223">
        <f>IF(ISBLANK(D23),"",D23)</f>
        <v>0</v>
      </c>
      <c r="O31" s="109">
        <f>IF(ISBLANK(C23),"",C23)</f>
        <v>0</v>
      </c>
      <c r="P31" s="213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2811</v>
      </c>
    </row>
    <row r="5" spans="1:4" ht="30" x14ac:dyDescent="0.25">
      <c r="A5" s="687" t="s">
        <v>481</v>
      </c>
      <c r="B5" s="657">
        <v>604886</v>
      </c>
      <c r="D5" s="255"/>
    </row>
    <row r="6" spans="1:4" ht="30" x14ac:dyDescent="0.25">
      <c r="A6" s="688" t="s">
        <v>482</v>
      </c>
      <c r="B6" s="619">
        <v>0</v>
      </c>
      <c r="D6" s="255"/>
    </row>
    <row r="7" spans="1:4" x14ac:dyDescent="0.25">
      <c r="B7" s="255"/>
      <c r="D7" s="255"/>
    </row>
    <row r="8" spans="1:4" x14ac:dyDescent="0.25">
      <c r="B8" s="1098">
        <v>2022</v>
      </c>
      <c r="C8" s="587" t="s">
        <v>884</v>
      </c>
      <c r="D8" s="255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7" t="s">
        <v>4</v>
      </c>
      <c r="B3" s="610" t="s">
        <v>1040</v>
      </c>
      <c r="C3" s="1224" t="s">
        <v>1041</v>
      </c>
      <c r="D3" s="1225"/>
      <c r="E3" s="1226"/>
      <c r="F3" s="1224" t="s">
        <v>1442</v>
      </c>
      <c r="G3" s="1225"/>
      <c r="H3" s="1226"/>
      <c r="I3" s="1224" t="s">
        <v>476</v>
      </c>
      <c r="J3" s="1225"/>
      <c r="K3" s="1226"/>
      <c r="L3" s="1224" t="s">
        <v>475</v>
      </c>
      <c r="M3" s="1225"/>
      <c r="N3" s="1226"/>
    </row>
    <row r="4" spans="1:14" x14ac:dyDescent="0.25">
      <c r="A4" s="1198"/>
      <c r="B4" s="684" t="s">
        <v>16</v>
      </c>
      <c r="C4" s="684" t="s">
        <v>16</v>
      </c>
      <c r="D4" s="685" t="s">
        <v>17</v>
      </c>
      <c r="E4" s="686" t="s">
        <v>18</v>
      </c>
      <c r="F4" s="684" t="s">
        <v>16</v>
      </c>
      <c r="G4" s="685" t="s">
        <v>17</v>
      </c>
      <c r="H4" s="686" t="s">
        <v>18</v>
      </c>
      <c r="I4" s="684" t="s">
        <v>16</v>
      </c>
      <c r="J4" s="685" t="s">
        <v>17</v>
      </c>
      <c r="K4" s="686" t="s">
        <v>18</v>
      </c>
      <c r="L4" s="684" t="s">
        <v>16</v>
      </c>
      <c r="M4" s="685" t="s">
        <v>17</v>
      </c>
      <c r="N4" s="686" t="s">
        <v>18</v>
      </c>
    </row>
    <row r="5" spans="1:14" x14ac:dyDescent="0.25">
      <c r="A5" s="219">
        <v>2019</v>
      </c>
      <c r="B5" s="612"/>
      <c r="C5" s="612"/>
      <c r="D5" s="613"/>
      <c r="E5" s="947"/>
      <c r="F5" s="612"/>
      <c r="G5" s="613"/>
      <c r="H5" s="947"/>
      <c r="I5" s="612"/>
      <c r="J5" s="613"/>
      <c r="K5" s="947"/>
      <c r="L5" s="612"/>
      <c r="M5" s="613"/>
      <c r="N5" s="947"/>
    </row>
    <row r="6" spans="1:14" x14ac:dyDescent="0.25">
      <c r="A6" s="288">
        <v>2020</v>
      </c>
      <c r="B6" s="459">
        <v>0</v>
      </c>
      <c r="C6" s="459"/>
      <c r="D6" s="460"/>
      <c r="E6" s="978"/>
      <c r="F6" s="459">
        <v>0</v>
      </c>
      <c r="G6" s="460">
        <v>0</v>
      </c>
      <c r="H6" s="978">
        <v>0</v>
      </c>
      <c r="I6" s="459">
        <v>0</v>
      </c>
      <c r="J6" s="460">
        <v>0</v>
      </c>
      <c r="K6" s="978">
        <v>0</v>
      </c>
      <c r="L6" s="459"/>
      <c r="M6" s="460"/>
      <c r="N6" s="978"/>
    </row>
    <row r="7" spans="1:14" x14ac:dyDescent="0.25">
      <c r="A7" s="288">
        <v>2021</v>
      </c>
      <c r="B7" s="603">
        <v>0</v>
      </c>
      <c r="C7" s="603"/>
      <c r="D7" s="614"/>
      <c r="E7" s="982"/>
      <c r="F7" s="603">
        <v>0</v>
      </c>
      <c r="G7" s="614">
        <v>0</v>
      </c>
      <c r="H7" s="982">
        <v>0</v>
      </c>
      <c r="I7" s="603">
        <v>0</v>
      </c>
      <c r="J7" s="614">
        <v>0</v>
      </c>
      <c r="K7" s="982">
        <v>0</v>
      </c>
      <c r="L7" s="603"/>
      <c r="M7" s="614"/>
      <c r="N7" s="982"/>
    </row>
    <row r="8" spans="1:14" x14ac:dyDescent="0.25">
      <c r="A8" s="221">
        <v>2022</v>
      </c>
      <c r="B8" s="949">
        <v>0</v>
      </c>
      <c r="C8" s="949"/>
      <c r="D8" s="983"/>
      <c r="E8" s="981"/>
      <c r="F8" s="949">
        <v>0</v>
      </c>
      <c r="G8" s="983">
        <v>0</v>
      </c>
      <c r="H8" s="981">
        <v>0</v>
      </c>
      <c r="I8" s="949">
        <v>0</v>
      </c>
      <c r="J8" s="983">
        <v>0</v>
      </c>
      <c r="K8" s="981">
        <v>0</v>
      </c>
      <c r="L8" s="949"/>
      <c r="M8" s="983"/>
      <c r="N8" s="981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F2" sqref="F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3" ht="20.25" customHeight="1" x14ac:dyDescent="0.3">
      <c r="A2" s="1228" t="s">
        <v>1589</v>
      </c>
      <c r="B2" s="1228"/>
      <c r="C2" s="1228"/>
      <c r="D2" s="1228"/>
      <c r="E2" s="1228"/>
      <c r="F2" s="269"/>
      <c r="G2" s="365"/>
      <c r="H2" s="1228" t="s">
        <v>2449</v>
      </c>
      <c r="I2" s="1228"/>
      <c r="J2" s="1228"/>
      <c r="K2" s="1228"/>
      <c r="L2" s="1228"/>
      <c r="M2" s="269"/>
    </row>
    <row r="3" spans="1:13" x14ac:dyDescent="0.25">
      <c r="A3" s="260"/>
      <c r="B3" s="260"/>
      <c r="C3" s="260"/>
      <c r="D3" s="255"/>
      <c r="E3" s="255"/>
      <c r="F3" s="255"/>
      <c r="G3" s="365"/>
      <c r="H3" s="260"/>
      <c r="I3" s="260"/>
      <c r="J3" s="260"/>
      <c r="K3" s="255"/>
      <c r="L3" s="255"/>
      <c r="M3" s="255"/>
    </row>
    <row r="4" spans="1:13" x14ac:dyDescent="0.25">
      <c r="A4" s="268"/>
      <c r="B4" s="542" t="s">
        <v>126</v>
      </c>
      <c r="C4" s="542" t="s">
        <v>127</v>
      </c>
      <c r="D4" s="255"/>
      <c r="E4" s="255"/>
      <c r="G4" s="113"/>
      <c r="H4" s="268"/>
      <c r="I4" s="542" t="s">
        <v>126</v>
      </c>
      <c r="J4" s="542" t="s">
        <v>127</v>
      </c>
      <c r="K4" s="255"/>
      <c r="L4" s="255"/>
    </row>
    <row r="5" spans="1:13" ht="15" customHeight="1" x14ac:dyDescent="0.25">
      <c r="A5" s="176" t="s">
        <v>594</v>
      </c>
      <c r="B5" s="209">
        <v>71</v>
      </c>
      <c r="C5" s="209">
        <v>67</v>
      </c>
      <c r="G5" s="113"/>
      <c r="H5" s="176" t="s">
        <v>594</v>
      </c>
      <c r="I5" s="209">
        <v>42</v>
      </c>
      <c r="J5" s="209">
        <v>48</v>
      </c>
    </row>
    <row r="6" spans="1:13" ht="15" customHeight="1" x14ac:dyDescent="0.25">
      <c r="A6" s="177" t="s">
        <v>595</v>
      </c>
      <c r="B6" s="210">
        <v>430</v>
      </c>
      <c r="C6" s="210">
        <v>84</v>
      </c>
      <c r="G6" s="113"/>
      <c r="H6" s="177" t="s">
        <v>595</v>
      </c>
      <c r="I6" s="210">
        <v>92</v>
      </c>
      <c r="J6" s="210">
        <v>35</v>
      </c>
    </row>
    <row r="7" spans="1:13" ht="15" customHeight="1" x14ac:dyDescent="0.25">
      <c r="A7" s="177" t="s">
        <v>596</v>
      </c>
      <c r="B7" s="210">
        <v>2498</v>
      </c>
      <c r="C7" s="210">
        <v>777</v>
      </c>
      <c r="G7" s="113"/>
      <c r="H7" s="177" t="s">
        <v>596</v>
      </c>
      <c r="I7" s="210">
        <v>886</v>
      </c>
      <c r="J7" s="210">
        <v>181</v>
      </c>
    </row>
    <row r="8" spans="1:13" ht="15" customHeight="1" x14ac:dyDescent="0.25">
      <c r="A8" s="177" t="s">
        <v>597</v>
      </c>
      <c r="B8" s="210">
        <v>4102</v>
      </c>
      <c r="C8" s="210">
        <v>3043</v>
      </c>
      <c r="G8" s="113"/>
      <c r="H8" s="177" t="s">
        <v>597</v>
      </c>
      <c r="I8" s="210">
        <v>3301</v>
      </c>
      <c r="J8" s="210">
        <v>2112</v>
      </c>
    </row>
    <row r="9" spans="1:13" ht="15" customHeight="1" x14ac:dyDescent="0.25">
      <c r="A9" s="177" t="s">
        <v>598</v>
      </c>
      <c r="B9" s="210">
        <v>12069</v>
      </c>
      <c r="C9" s="210">
        <v>13439</v>
      </c>
      <c r="G9" s="113"/>
      <c r="H9" s="177" t="s">
        <v>598</v>
      </c>
      <c r="I9" s="210">
        <v>12820</v>
      </c>
      <c r="J9" s="210">
        <v>13500</v>
      </c>
    </row>
    <row r="10" spans="1:13" ht="15" customHeight="1" x14ac:dyDescent="0.25">
      <c r="A10" s="177" t="s">
        <v>599</v>
      </c>
      <c r="B10" s="210">
        <v>1459</v>
      </c>
      <c r="C10" s="210">
        <v>1985</v>
      </c>
      <c r="G10" s="113"/>
      <c r="H10" s="177" t="s">
        <v>599</v>
      </c>
      <c r="I10" s="210">
        <v>1876</v>
      </c>
      <c r="J10" s="210">
        <v>1983</v>
      </c>
    </row>
    <row r="11" spans="1:13" ht="15" customHeight="1" x14ac:dyDescent="0.25">
      <c r="A11" s="178" t="s">
        <v>600</v>
      </c>
      <c r="B11" s="211">
        <v>2837</v>
      </c>
      <c r="C11" s="211">
        <v>2858</v>
      </c>
      <c r="G11" s="113"/>
      <c r="H11" s="178" t="s">
        <v>600</v>
      </c>
      <c r="I11" s="211">
        <v>5006</v>
      </c>
      <c r="J11" s="211">
        <v>4312</v>
      </c>
    </row>
    <row r="12" spans="1:13" x14ac:dyDescent="0.25">
      <c r="G12" s="113"/>
    </row>
    <row r="13" spans="1:13" x14ac:dyDescent="0.25">
      <c r="A13" s="255"/>
      <c r="B13" s="255"/>
      <c r="C13" s="255"/>
      <c r="D13" s="255"/>
      <c r="E13" s="255"/>
      <c r="F13" s="255"/>
      <c r="G13" s="365"/>
      <c r="H13" s="255"/>
      <c r="I13" s="255"/>
      <c r="J13" s="255"/>
      <c r="K13" s="255"/>
      <c r="L13" s="255"/>
      <c r="M13" s="255"/>
    </row>
    <row r="14" spans="1:13" ht="15.75" customHeight="1" x14ac:dyDescent="0.3">
      <c r="A14" s="1228" t="s">
        <v>1589</v>
      </c>
      <c r="B14" s="1228"/>
      <c r="C14" s="1228"/>
      <c r="D14" s="1228"/>
      <c r="E14" s="1228"/>
      <c r="F14" s="269"/>
      <c r="G14" s="365"/>
      <c r="H14" s="1228" t="s">
        <v>2449</v>
      </c>
      <c r="I14" s="1228"/>
      <c r="J14" s="1228"/>
      <c r="K14" s="1228"/>
      <c r="L14" s="1228"/>
      <c r="M14" s="269"/>
    </row>
    <row r="15" spans="1:13" x14ac:dyDescent="0.25">
      <c r="A15" s="260"/>
      <c r="B15" s="260"/>
      <c r="C15" s="260"/>
      <c r="D15" s="255"/>
      <c r="E15" s="255"/>
      <c r="F15" s="255"/>
      <c r="G15" s="365"/>
      <c r="H15" s="260"/>
      <c r="I15" s="260"/>
      <c r="J15" s="260"/>
      <c r="K15" s="255"/>
      <c r="L15" s="255"/>
      <c r="M15" s="255"/>
    </row>
    <row r="16" spans="1:13" x14ac:dyDescent="0.25">
      <c r="A16" s="268"/>
      <c r="B16" s="542" t="s">
        <v>126</v>
      </c>
      <c r="C16" s="542" t="s">
        <v>127</v>
      </c>
      <c r="D16" s="255"/>
      <c r="E16" s="255"/>
      <c r="F16" s="255"/>
      <c r="G16" s="365"/>
      <c r="H16" s="268"/>
      <c r="I16" s="542" t="s">
        <v>126</v>
      </c>
      <c r="J16" s="542" t="s">
        <v>127</v>
      </c>
      <c r="K16" s="255"/>
      <c r="L16" s="255"/>
      <c r="M16" s="255"/>
    </row>
    <row r="17" spans="1:13" ht="15" customHeight="1" x14ac:dyDescent="0.25">
      <c r="A17" s="176" t="s">
        <v>594</v>
      </c>
      <c r="B17" s="179">
        <f>IF(ISBLANK(B5),"0",B5)</f>
        <v>71</v>
      </c>
      <c r="C17" s="180">
        <f>IF(ISBLANK(C5),"0",C5)</f>
        <v>67</v>
      </c>
      <c r="G17" s="113"/>
      <c r="H17" s="176" t="s">
        <v>594</v>
      </c>
      <c r="I17" s="179">
        <f>IF(ISBLANK(I5),"0",I5)</f>
        <v>42</v>
      </c>
      <c r="J17" s="180">
        <f>IF(ISBLANK(J5),"0",J5)</f>
        <v>48</v>
      </c>
    </row>
    <row r="18" spans="1:13" ht="15" customHeight="1" x14ac:dyDescent="0.25">
      <c r="A18" s="177" t="s">
        <v>595</v>
      </c>
      <c r="B18" s="181">
        <f t="shared" ref="B18:C18" si="0">IF(ISBLANK(B6),"0",B6)</f>
        <v>430</v>
      </c>
      <c r="C18" s="182">
        <f t="shared" si="0"/>
        <v>84</v>
      </c>
      <c r="G18" s="113"/>
      <c r="H18" s="177" t="s">
        <v>595</v>
      </c>
      <c r="I18" s="181">
        <f t="shared" ref="I18:J18" si="1">IF(ISBLANK(I6),"0",I6)</f>
        <v>92</v>
      </c>
      <c r="J18" s="182">
        <f t="shared" si="1"/>
        <v>35</v>
      </c>
    </row>
    <row r="19" spans="1:13" ht="15" customHeight="1" x14ac:dyDescent="0.25">
      <c r="A19" s="177" t="s">
        <v>596</v>
      </c>
      <c r="B19" s="181">
        <f t="shared" ref="B19:C19" si="2">IF(ISBLANK(B7),"0",B7)</f>
        <v>2498</v>
      </c>
      <c r="C19" s="182">
        <f t="shared" si="2"/>
        <v>777</v>
      </c>
      <c r="G19" s="113"/>
      <c r="H19" s="177" t="s">
        <v>596</v>
      </c>
      <c r="I19" s="181">
        <f t="shared" ref="I19:J19" si="3">IF(ISBLANK(I7),"0",I7)</f>
        <v>886</v>
      </c>
      <c r="J19" s="182">
        <f t="shared" si="3"/>
        <v>181</v>
      </c>
    </row>
    <row r="20" spans="1:13" ht="15" customHeight="1" x14ac:dyDescent="0.25">
      <c r="A20" s="177" t="s">
        <v>597</v>
      </c>
      <c r="B20" s="181">
        <f t="shared" ref="B20:C20" si="4">IF(ISBLANK(B8),"0",B8)</f>
        <v>4102</v>
      </c>
      <c r="C20" s="182">
        <f t="shared" si="4"/>
        <v>3043</v>
      </c>
      <c r="G20" s="113"/>
      <c r="H20" s="177" t="s">
        <v>597</v>
      </c>
      <c r="I20" s="181">
        <f t="shared" ref="I20:J20" si="5">IF(ISBLANK(I8),"0",I8)</f>
        <v>3301</v>
      </c>
      <c r="J20" s="182">
        <f t="shared" si="5"/>
        <v>2112</v>
      </c>
    </row>
    <row r="21" spans="1:13" ht="15" customHeight="1" x14ac:dyDescent="0.25">
      <c r="A21" s="177" t="s">
        <v>598</v>
      </c>
      <c r="B21" s="181">
        <f t="shared" ref="B21:C21" si="6">IF(ISBLANK(B9),"0",B9)</f>
        <v>12069</v>
      </c>
      <c r="C21" s="182">
        <f t="shared" si="6"/>
        <v>13439</v>
      </c>
      <c r="G21" s="113"/>
      <c r="H21" s="177" t="s">
        <v>598</v>
      </c>
      <c r="I21" s="181">
        <f t="shared" ref="I21:J21" si="7">IF(ISBLANK(I9),"0",I9)</f>
        <v>12820</v>
      </c>
      <c r="J21" s="182">
        <f t="shared" si="7"/>
        <v>13500</v>
      </c>
    </row>
    <row r="22" spans="1:13" ht="15" customHeight="1" x14ac:dyDescent="0.25">
      <c r="A22" s="177" t="s">
        <v>599</v>
      </c>
      <c r="B22" s="181">
        <f t="shared" ref="B22:C22" si="8">IF(ISBLANK(B10),"0",B10)</f>
        <v>1459</v>
      </c>
      <c r="C22" s="182">
        <f t="shared" si="8"/>
        <v>1985</v>
      </c>
      <c r="G22" s="113"/>
      <c r="H22" s="177" t="s">
        <v>599</v>
      </c>
      <c r="I22" s="181">
        <f t="shared" ref="I22:J22" si="9">IF(ISBLANK(I10),"0",I10)</f>
        <v>1876</v>
      </c>
      <c r="J22" s="182">
        <f t="shared" si="9"/>
        <v>1983</v>
      </c>
    </row>
    <row r="23" spans="1:13" ht="15" customHeight="1" x14ac:dyDescent="0.25">
      <c r="A23" s="178" t="s">
        <v>600</v>
      </c>
      <c r="B23" s="183">
        <f t="shared" ref="B23:C23" si="10">IF(ISBLANK(B11),"0",B11)</f>
        <v>2837</v>
      </c>
      <c r="C23" s="184">
        <f t="shared" si="10"/>
        <v>2858</v>
      </c>
      <c r="G23" s="113"/>
      <c r="H23" s="178" t="s">
        <v>600</v>
      </c>
      <c r="I23" s="183">
        <f t="shared" ref="I23:J23" si="11">IF(ISBLANK(I11),"0",I11)</f>
        <v>5006</v>
      </c>
      <c r="J23" s="184">
        <f t="shared" si="11"/>
        <v>4312</v>
      </c>
    </row>
    <row r="24" spans="1:13" x14ac:dyDescent="0.25">
      <c r="G24" s="113"/>
    </row>
    <row r="25" spans="1:13" x14ac:dyDescent="0.25">
      <c r="A25" s="255"/>
      <c r="B25" s="255"/>
      <c r="C25" s="255"/>
      <c r="D25" s="255"/>
      <c r="E25" s="255"/>
      <c r="F25" s="255"/>
      <c r="G25" s="113"/>
      <c r="H25" s="255"/>
      <c r="I25" s="255"/>
      <c r="J25" s="255"/>
      <c r="K25" s="255"/>
      <c r="L25" s="255"/>
      <c r="M25" s="255"/>
    </row>
    <row r="26" spans="1:13" ht="15.75" customHeight="1" x14ac:dyDescent="0.3">
      <c r="A26" s="1227" t="s">
        <v>1589</v>
      </c>
      <c r="B26" s="1228"/>
      <c r="C26" s="1228"/>
      <c r="D26" s="1228"/>
      <c r="E26" s="1228"/>
      <c r="F26" s="255"/>
      <c r="G26" s="113"/>
      <c r="H26" s="1228" t="s">
        <v>2449</v>
      </c>
      <c r="I26" s="1228"/>
      <c r="J26" s="1228"/>
      <c r="K26" s="1228"/>
      <c r="L26" s="1228"/>
      <c r="M26" s="255"/>
    </row>
    <row r="27" spans="1:13" x14ac:dyDescent="0.25">
      <c r="A27" s="260"/>
      <c r="B27" s="260"/>
      <c r="C27" s="260"/>
      <c r="D27" s="255"/>
      <c r="E27" s="255"/>
      <c r="F27" s="255"/>
      <c r="G27" s="113"/>
      <c r="H27" s="260"/>
      <c r="I27" s="260"/>
      <c r="J27" s="260"/>
      <c r="K27" s="255"/>
      <c r="L27" s="255"/>
      <c r="M27" s="255"/>
    </row>
    <row r="28" spans="1:13" x14ac:dyDescent="0.25">
      <c r="A28" s="185"/>
      <c r="B28" s="542" t="s">
        <v>126</v>
      </c>
      <c r="C28" s="542" t="s">
        <v>127</v>
      </c>
      <c r="D28" s="255"/>
      <c r="E28" s="255"/>
      <c r="F28" s="255"/>
      <c r="G28" s="113"/>
      <c r="H28" s="185"/>
      <c r="I28" s="542" t="s">
        <v>126</v>
      </c>
      <c r="J28" s="542" t="s">
        <v>127</v>
      </c>
      <c r="K28" s="255"/>
      <c r="L28" s="255"/>
      <c r="M28" s="255"/>
    </row>
    <row r="29" spans="1:13" ht="15" customHeight="1" x14ac:dyDescent="0.25">
      <c r="A29" s="176" t="s">
        <v>601</v>
      </c>
      <c r="B29" s="186">
        <f>B17/SUM(B17:B23)*100</f>
        <v>0.30256541379016449</v>
      </c>
      <c r="C29" s="186">
        <f>C17/SUM(C17:C23)*100</f>
        <v>0.30108300004493777</v>
      </c>
      <c r="D29" s="255"/>
      <c r="E29" s="255"/>
      <c r="G29" s="113"/>
      <c r="H29" s="176" t="s">
        <v>601</v>
      </c>
      <c r="I29" s="186">
        <f>I17/SUM(I17:I23)*100</f>
        <v>0.17483245223327643</v>
      </c>
      <c r="J29" s="186">
        <f>J17/SUM(J17:J23)*100</f>
        <v>0.21649903026476025</v>
      </c>
      <c r="K29" s="255"/>
      <c r="L29" s="255"/>
    </row>
    <row r="30" spans="1:13" ht="15" customHeight="1" x14ac:dyDescent="0.25">
      <c r="A30" s="177" t="s">
        <v>602</v>
      </c>
      <c r="B30" s="187">
        <f>B18/SUM(B17:B23)*100</f>
        <v>1.8324384215460665</v>
      </c>
      <c r="C30" s="187">
        <f>C18/SUM(C17:C23)*100</f>
        <v>0.37747719408619063</v>
      </c>
      <c r="D30" s="255"/>
      <c r="E30" s="255"/>
      <c r="G30" s="113"/>
      <c r="H30" s="177" t="s">
        <v>602</v>
      </c>
      <c r="I30" s="187">
        <f>I18/SUM(I17:I23)*100</f>
        <v>0.38296632393955793</v>
      </c>
      <c r="J30" s="187">
        <f>J18/SUM(J17:J23)*100</f>
        <v>0.15786387623472103</v>
      </c>
      <c r="K30" s="255"/>
      <c r="L30" s="255"/>
    </row>
    <row r="31" spans="1:13" ht="15" customHeight="1" x14ac:dyDescent="0.25">
      <c r="A31" s="177" t="s">
        <v>603</v>
      </c>
      <c r="B31" s="187">
        <f>B19/SUM(B17:B23)*100</f>
        <v>10.645188783772266</v>
      </c>
      <c r="C31" s="187">
        <f>C19/SUM(C17:C23)*100</f>
        <v>3.4916640452972629</v>
      </c>
      <c r="D31" s="255"/>
      <c r="E31" s="255"/>
      <c r="G31" s="113"/>
      <c r="H31" s="177" t="s">
        <v>603</v>
      </c>
      <c r="I31" s="187">
        <f>I19/SUM(I17:I23)*100</f>
        <v>3.6881322066353075</v>
      </c>
      <c r="J31" s="187">
        <f>J19/SUM(J17:J23)*100</f>
        <v>0.81638175995670026</v>
      </c>
      <c r="K31" s="255"/>
      <c r="L31" s="255"/>
    </row>
    <row r="32" spans="1:13" ht="15" customHeight="1" x14ac:dyDescent="0.25">
      <c r="A32" s="177" t="s">
        <v>604</v>
      </c>
      <c r="B32" s="187">
        <f>B20/SUM(B17:B23)*100</f>
        <v>17.48061024460922</v>
      </c>
      <c r="C32" s="187">
        <f>C20/SUM(C17:C23)*100</f>
        <v>13.674560733384263</v>
      </c>
      <c r="D32" s="255"/>
      <c r="E32" s="255"/>
      <c r="G32" s="113"/>
      <c r="H32" s="177" t="s">
        <v>604</v>
      </c>
      <c r="I32" s="187">
        <f>I20/SUM(I17:I23)*100</f>
        <v>13.740998210048701</v>
      </c>
      <c r="J32" s="187">
        <f>J20/SUM(J17:J23)*100</f>
        <v>9.5259573316494528</v>
      </c>
      <c r="K32" s="255"/>
      <c r="L32" s="255"/>
    </row>
    <row r="33" spans="1:12" ht="15" customHeight="1" x14ac:dyDescent="0.25">
      <c r="A33" s="177" t="s">
        <v>605</v>
      </c>
      <c r="B33" s="187">
        <f>B21/SUM(B17:B23)*100</f>
        <v>51.431858859626686</v>
      </c>
      <c r="C33" s="187">
        <f>C21/SUM(C17:C23)*100</f>
        <v>60.391857277670425</v>
      </c>
      <c r="D33" s="255"/>
      <c r="E33" s="255"/>
      <c r="G33" s="113"/>
      <c r="H33" s="177" t="s">
        <v>605</v>
      </c>
      <c r="I33" s="187">
        <f>I21/SUM(I17:I23)*100</f>
        <v>53.365524705490571</v>
      </c>
      <c r="J33" s="187">
        <f>J21/SUM(J17:J23)*100</f>
        <v>60.890352261963834</v>
      </c>
      <c r="K33" s="255"/>
      <c r="L33" s="255"/>
    </row>
    <row r="34" spans="1:12" ht="15" customHeight="1" x14ac:dyDescent="0.25">
      <c r="A34" s="177" t="s">
        <v>606</v>
      </c>
      <c r="B34" s="187">
        <f>B22/SUM(B17:B23)*100</f>
        <v>6.2175061791528163</v>
      </c>
      <c r="C34" s="187">
        <f>C22/SUM(C17:C23)*100</f>
        <v>8.9201455983462914</v>
      </c>
      <c r="D34" s="255"/>
      <c r="E34" s="255"/>
      <c r="G34" s="113"/>
      <c r="H34" s="177" t="s">
        <v>606</v>
      </c>
      <c r="I34" s="187">
        <f>I22/SUM(I17:I23)*100</f>
        <v>7.8091828664196807</v>
      </c>
      <c r="J34" s="187">
        <f>J22/SUM(J17:J23)*100</f>
        <v>8.9441161878129094</v>
      </c>
      <c r="K34" s="255"/>
      <c r="L34" s="255"/>
    </row>
    <row r="35" spans="1:12" ht="15" customHeight="1" x14ac:dyDescent="0.25">
      <c r="A35" s="178" t="s">
        <v>607</v>
      </c>
      <c r="B35" s="188">
        <f>B23/SUM(B17:B23)*100</f>
        <v>12.08983209750277</v>
      </c>
      <c r="C35" s="188">
        <f>C23/SUM(C17:C23)*100</f>
        <v>12.843212151170629</v>
      </c>
      <c r="D35" s="255"/>
      <c r="E35" s="255"/>
      <c r="G35" s="113"/>
      <c r="H35" s="178" t="s">
        <v>607</v>
      </c>
      <c r="I35" s="188">
        <f>I23/SUM(I17:I23)*100</f>
        <v>20.838363235232901</v>
      </c>
      <c r="J35" s="188">
        <f>J23/SUM(J17:J23)*100</f>
        <v>19.44882955211763</v>
      </c>
      <c r="K35" s="255"/>
      <c r="L35" s="255"/>
    </row>
    <row r="36" spans="1:12" x14ac:dyDescent="0.25">
      <c r="D36" s="255"/>
      <c r="E36" s="255"/>
      <c r="G36" s="113"/>
      <c r="K36" s="255"/>
      <c r="L36" s="255"/>
    </row>
    <row r="37" spans="1:12" x14ac:dyDescent="0.25">
      <c r="A37" s="255"/>
      <c r="B37" s="255"/>
      <c r="C37" s="255"/>
      <c r="D37" s="255"/>
      <c r="E37" s="255"/>
      <c r="G37" s="113"/>
      <c r="H37" s="255"/>
      <c r="I37" s="255"/>
      <c r="J37" s="255"/>
      <c r="K37" s="255"/>
      <c r="L37" s="255"/>
    </row>
    <row r="38" spans="1:12" ht="18.75" x14ac:dyDescent="0.3">
      <c r="A38" s="1227" t="s">
        <v>608</v>
      </c>
      <c r="B38" s="1228"/>
      <c r="C38" s="1228"/>
      <c r="D38" s="1228"/>
      <c r="E38" s="1228"/>
      <c r="G38" s="113"/>
      <c r="H38" s="1227" t="s">
        <v>2450</v>
      </c>
      <c r="I38" s="1228"/>
      <c r="J38" s="1228"/>
      <c r="K38" s="1228"/>
      <c r="L38" s="1228"/>
    </row>
    <row r="39" spans="1:12" x14ac:dyDescent="0.25">
      <c r="A39" s="260"/>
      <c r="B39" s="260"/>
      <c r="C39" s="260"/>
      <c r="D39" s="255"/>
      <c r="E39" s="255"/>
      <c r="G39" s="113"/>
      <c r="H39" s="260"/>
      <c r="I39" s="260"/>
      <c r="J39" s="260"/>
      <c r="K39" s="255"/>
      <c r="L39" s="255"/>
    </row>
    <row r="40" spans="1:12" x14ac:dyDescent="0.25">
      <c r="A40" s="185"/>
      <c r="B40" s="542" t="s">
        <v>496</v>
      </c>
      <c r="C40" s="542" t="s">
        <v>497</v>
      </c>
      <c r="D40" s="255"/>
      <c r="E40" s="255"/>
      <c r="G40" s="113"/>
      <c r="H40" s="185"/>
      <c r="I40" s="542" t="s">
        <v>496</v>
      </c>
      <c r="J40" s="542" t="s">
        <v>497</v>
      </c>
      <c r="K40" s="255"/>
      <c r="L40" s="255"/>
    </row>
    <row r="41" spans="1:12" x14ac:dyDescent="0.25">
      <c r="A41" s="176" t="s">
        <v>609</v>
      </c>
      <c r="B41" s="186">
        <f t="shared" ref="B41:C47" si="12">B29</f>
        <v>0.30256541379016449</v>
      </c>
      <c r="C41" s="186">
        <f t="shared" si="12"/>
        <v>0.30108300004493777</v>
      </c>
      <c r="G41" s="113"/>
      <c r="H41" s="176" t="s">
        <v>609</v>
      </c>
      <c r="I41" s="186">
        <f t="shared" ref="I41:J41" si="13">I29</f>
        <v>0.17483245223327643</v>
      </c>
      <c r="J41" s="186">
        <f t="shared" si="13"/>
        <v>0.21649903026476025</v>
      </c>
    </row>
    <row r="42" spans="1:12" x14ac:dyDescent="0.25">
      <c r="A42" s="177" t="s">
        <v>610</v>
      </c>
      <c r="B42" s="187">
        <f t="shared" si="12"/>
        <v>1.8324384215460665</v>
      </c>
      <c r="C42" s="187">
        <f t="shared" si="12"/>
        <v>0.37747719408619063</v>
      </c>
      <c r="G42" s="113"/>
      <c r="H42" s="177" t="s">
        <v>610</v>
      </c>
      <c r="I42" s="187">
        <f t="shared" ref="I42:J42" si="14">I30</f>
        <v>0.38296632393955793</v>
      </c>
      <c r="J42" s="187">
        <f t="shared" si="14"/>
        <v>0.15786387623472103</v>
      </c>
    </row>
    <row r="43" spans="1:12" x14ac:dyDescent="0.25">
      <c r="A43" s="177" t="s">
        <v>611</v>
      </c>
      <c r="B43" s="187">
        <f t="shared" si="12"/>
        <v>10.645188783772266</v>
      </c>
      <c r="C43" s="187">
        <f t="shared" si="12"/>
        <v>3.4916640452972629</v>
      </c>
      <c r="G43" s="113"/>
      <c r="H43" s="177" t="s">
        <v>611</v>
      </c>
      <c r="I43" s="187">
        <f t="shared" ref="I43:J43" si="15">I31</f>
        <v>3.6881322066353075</v>
      </c>
      <c r="J43" s="187">
        <f t="shared" si="15"/>
        <v>0.81638175995670026</v>
      </c>
    </row>
    <row r="44" spans="1:12" x14ac:dyDescent="0.25">
      <c r="A44" s="177" t="s">
        <v>612</v>
      </c>
      <c r="B44" s="187">
        <f t="shared" si="12"/>
        <v>17.48061024460922</v>
      </c>
      <c r="C44" s="187">
        <f t="shared" si="12"/>
        <v>13.674560733384263</v>
      </c>
      <c r="G44" s="113"/>
      <c r="H44" s="177" t="s">
        <v>612</v>
      </c>
      <c r="I44" s="187">
        <f t="shared" ref="I44:J44" si="16">I32</f>
        <v>13.740998210048701</v>
      </c>
      <c r="J44" s="187">
        <f t="shared" si="16"/>
        <v>9.5259573316494528</v>
      </c>
    </row>
    <row r="45" spans="1:12" x14ac:dyDescent="0.25">
      <c r="A45" s="177" t="s">
        <v>613</v>
      </c>
      <c r="B45" s="187">
        <f t="shared" si="12"/>
        <v>51.431858859626686</v>
      </c>
      <c r="C45" s="187">
        <f t="shared" si="12"/>
        <v>60.391857277670425</v>
      </c>
      <c r="G45" s="113"/>
      <c r="H45" s="177" t="s">
        <v>613</v>
      </c>
      <c r="I45" s="187">
        <f t="shared" ref="I45:J45" si="17">I33</f>
        <v>53.365524705490571</v>
      </c>
      <c r="J45" s="187">
        <f t="shared" si="17"/>
        <v>60.890352261963834</v>
      </c>
    </row>
    <row r="46" spans="1:12" x14ac:dyDescent="0.25">
      <c r="A46" s="177" t="s">
        <v>614</v>
      </c>
      <c r="B46" s="187">
        <f t="shared" si="12"/>
        <v>6.2175061791528163</v>
      </c>
      <c r="C46" s="187">
        <f t="shared" si="12"/>
        <v>8.9201455983462914</v>
      </c>
      <c r="G46" s="113"/>
      <c r="H46" s="177" t="s">
        <v>614</v>
      </c>
      <c r="I46" s="187">
        <f t="shared" ref="I46:J46" si="18">I34</f>
        <v>7.8091828664196807</v>
      </c>
      <c r="J46" s="187">
        <f t="shared" si="18"/>
        <v>8.9441161878129094</v>
      </c>
    </row>
    <row r="47" spans="1:12" x14ac:dyDescent="0.25">
      <c r="A47" s="178" t="s">
        <v>615</v>
      </c>
      <c r="B47" s="188">
        <f t="shared" si="12"/>
        <v>12.08983209750277</v>
      </c>
      <c r="C47" s="188">
        <f t="shared" si="12"/>
        <v>12.843212151170629</v>
      </c>
      <c r="G47" s="113"/>
      <c r="H47" s="178" t="s">
        <v>615</v>
      </c>
      <c r="I47" s="188">
        <f t="shared" ref="I47:J47" si="19">I35</f>
        <v>20.838363235232901</v>
      </c>
      <c r="J47" s="188">
        <f t="shared" si="19"/>
        <v>19.44882955211763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</row>
    <row r="2" spans="1:10" ht="20.25" customHeight="1" x14ac:dyDescent="0.3">
      <c r="A2" s="682" t="s">
        <v>631</v>
      </c>
      <c r="B2" s="259"/>
      <c r="C2" s="259"/>
      <c r="D2" s="259"/>
      <c r="E2" s="259"/>
      <c r="F2" s="1012"/>
      <c r="H2" s="682" t="s">
        <v>2451</v>
      </c>
      <c r="I2" s="259"/>
      <c r="J2" s="259"/>
    </row>
    <row r="3" spans="1:10" x14ac:dyDescent="0.25">
      <c r="A3" s="260"/>
      <c r="B3" s="260"/>
      <c r="C3" s="260"/>
      <c r="D3" s="255"/>
      <c r="E3" s="255"/>
      <c r="F3" s="1012"/>
      <c r="H3" s="260"/>
      <c r="I3" s="260"/>
      <c r="J3" s="260"/>
    </row>
    <row r="4" spans="1:10" x14ac:dyDescent="0.25">
      <c r="A4" s="268"/>
      <c r="B4" s="542" t="s">
        <v>126</v>
      </c>
      <c r="C4" s="542" t="s">
        <v>127</v>
      </c>
      <c r="D4" s="255"/>
      <c r="E4" s="255"/>
      <c r="F4" s="1012"/>
      <c r="H4" s="268"/>
      <c r="I4" s="542" t="s">
        <v>126</v>
      </c>
      <c r="J4" s="542" t="s">
        <v>127</v>
      </c>
    </row>
    <row r="5" spans="1:10" ht="15" customHeight="1" x14ac:dyDescent="0.25">
      <c r="A5" s="176" t="s">
        <v>632</v>
      </c>
      <c r="B5" s="209">
        <v>10992</v>
      </c>
      <c r="C5" s="209">
        <v>9371</v>
      </c>
      <c r="D5" s="255"/>
      <c r="E5" s="255"/>
      <c r="F5" s="1012"/>
      <c r="H5" s="176" t="s">
        <v>632</v>
      </c>
      <c r="I5" s="209">
        <v>5375</v>
      </c>
      <c r="J5" s="209">
        <v>4236</v>
      </c>
    </row>
    <row r="6" spans="1:10" ht="15" customHeight="1" x14ac:dyDescent="0.25">
      <c r="A6" s="177" t="s">
        <v>633</v>
      </c>
      <c r="B6" s="210">
        <v>3456</v>
      </c>
      <c r="C6" s="210">
        <v>3322</v>
      </c>
      <c r="D6" s="255"/>
      <c r="E6" s="255"/>
      <c r="F6" s="1012"/>
      <c r="H6" s="177" t="s">
        <v>633</v>
      </c>
      <c r="I6" s="210">
        <v>5070</v>
      </c>
      <c r="J6" s="210">
        <v>4934</v>
      </c>
    </row>
    <row r="7" spans="1:10" ht="15" customHeight="1" x14ac:dyDescent="0.25">
      <c r="A7" s="178" t="s">
        <v>634</v>
      </c>
      <c r="B7" s="211">
        <v>9018</v>
      </c>
      <c r="C7" s="211">
        <v>9560</v>
      </c>
      <c r="D7" s="255"/>
      <c r="E7" s="255"/>
      <c r="F7" s="1012"/>
      <c r="H7" s="177" t="s">
        <v>634</v>
      </c>
      <c r="I7" s="210">
        <v>13525</v>
      </c>
      <c r="J7" s="210">
        <v>12937</v>
      </c>
    </row>
    <row r="8" spans="1:10" x14ac:dyDescent="0.25">
      <c r="D8" s="255"/>
      <c r="E8" s="255"/>
      <c r="F8" s="1012"/>
      <c r="H8" s="178" t="s">
        <v>2452</v>
      </c>
      <c r="I8" s="211">
        <v>53</v>
      </c>
      <c r="J8" s="211">
        <v>64</v>
      </c>
    </row>
    <row r="9" spans="1:10" x14ac:dyDescent="0.25">
      <c r="A9" s="255"/>
      <c r="B9" s="255"/>
      <c r="C9" s="255"/>
      <c r="D9" s="255"/>
      <c r="E9" s="255"/>
      <c r="F9" s="1012"/>
    </row>
    <row r="10" spans="1:10" ht="18.75" x14ac:dyDescent="0.3">
      <c r="A10" s="683" t="s">
        <v>631</v>
      </c>
      <c r="B10" s="259"/>
      <c r="C10" s="259"/>
      <c r="D10" s="259"/>
      <c r="E10" s="259"/>
      <c r="F10" s="1012"/>
    </row>
    <row r="11" spans="1:10" ht="18.75" x14ac:dyDescent="0.3">
      <c r="A11" s="260"/>
      <c r="B11" s="260"/>
      <c r="C11" s="260"/>
      <c r="D11" s="255"/>
      <c r="E11" s="255"/>
      <c r="F11" s="1012"/>
      <c r="H11" s="1011" t="s">
        <v>2451</v>
      </c>
      <c r="I11" s="259"/>
      <c r="J11" s="259"/>
    </row>
    <row r="12" spans="1:10" x14ac:dyDescent="0.25">
      <c r="A12" s="268"/>
      <c r="B12" s="542" t="s">
        <v>126</v>
      </c>
      <c r="C12" s="542" t="s">
        <v>127</v>
      </c>
      <c r="D12" s="255"/>
      <c r="E12" s="255"/>
      <c r="F12" s="1012"/>
      <c r="H12" s="260"/>
      <c r="I12" s="260"/>
      <c r="J12" s="260"/>
    </row>
    <row r="13" spans="1:10" ht="15" customHeight="1" x14ac:dyDescent="0.25">
      <c r="A13" s="176" t="s">
        <v>632</v>
      </c>
      <c r="B13" s="179">
        <f>IF(ISBLANK(B5),"0",B5)</f>
        <v>10992</v>
      </c>
      <c r="C13" s="180">
        <f>IF(ISBLANK(C5),"0",C5)</f>
        <v>9371</v>
      </c>
      <c r="D13" s="255"/>
      <c r="E13" s="255"/>
      <c r="F13" s="1012"/>
      <c r="H13" s="268"/>
      <c r="I13" s="542" t="s">
        <v>126</v>
      </c>
      <c r="J13" s="542" t="s">
        <v>127</v>
      </c>
    </row>
    <row r="14" spans="1:10" ht="15" customHeight="1" x14ac:dyDescent="0.25">
      <c r="A14" s="177" t="s">
        <v>633</v>
      </c>
      <c r="B14" s="181">
        <f t="shared" ref="B14:C15" si="0">IF(ISBLANK(B6),"0",B6)</f>
        <v>3456</v>
      </c>
      <c r="C14" s="182">
        <f t="shared" si="0"/>
        <v>3322</v>
      </c>
      <c r="D14" s="255"/>
      <c r="E14" s="255"/>
      <c r="F14" s="1012"/>
      <c r="H14" s="176" t="s">
        <v>632</v>
      </c>
      <c r="I14" s="179">
        <f>IF(ISBLANK(I5),"0",I5)</f>
        <v>5375</v>
      </c>
      <c r="J14" s="180">
        <f>IF(ISBLANK(J5),"0",J5)</f>
        <v>4236</v>
      </c>
    </row>
    <row r="15" spans="1:10" ht="15" customHeight="1" x14ac:dyDescent="0.25">
      <c r="A15" s="178" t="s">
        <v>634</v>
      </c>
      <c r="B15" s="183">
        <f t="shared" si="0"/>
        <v>9018</v>
      </c>
      <c r="C15" s="184">
        <f t="shared" si="0"/>
        <v>9560</v>
      </c>
      <c r="D15" s="255"/>
      <c r="E15" s="255"/>
      <c r="F15" s="1012"/>
      <c r="H15" s="177" t="s">
        <v>633</v>
      </c>
      <c r="I15" s="181">
        <f t="shared" ref="I15:J15" si="1">IF(ISBLANK(I6),"0",I6)</f>
        <v>5070</v>
      </c>
      <c r="J15" s="182">
        <f t="shared" si="1"/>
        <v>4934</v>
      </c>
    </row>
    <row r="16" spans="1:10" x14ac:dyDescent="0.25">
      <c r="D16" s="255"/>
      <c r="E16" s="255"/>
      <c r="F16" s="1012"/>
      <c r="H16" s="177" t="s">
        <v>634</v>
      </c>
      <c r="I16" s="181">
        <f t="shared" ref="I16:J16" si="2">IF(ISBLANK(I7),"0",I7)</f>
        <v>13525</v>
      </c>
      <c r="J16" s="182">
        <f t="shared" si="2"/>
        <v>12937</v>
      </c>
    </row>
    <row r="17" spans="1:10" x14ac:dyDescent="0.25">
      <c r="A17" s="255"/>
      <c r="B17" s="255"/>
      <c r="C17" s="255"/>
      <c r="D17" s="255"/>
      <c r="E17" s="255"/>
      <c r="F17" s="1012"/>
      <c r="H17" s="178" t="s">
        <v>2452</v>
      </c>
      <c r="I17" s="183">
        <f t="shared" ref="I17:J17" si="3">IF(ISBLANK(I8),"0",I8)</f>
        <v>53</v>
      </c>
      <c r="J17" s="184">
        <f t="shared" si="3"/>
        <v>64</v>
      </c>
    </row>
    <row r="18" spans="1:10" ht="15.75" customHeight="1" x14ac:dyDescent="0.3">
      <c r="A18" s="1227" t="s">
        <v>635</v>
      </c>
      <c r="B18" s="1228"/>
      <c r="C18" s="1228"/>
      <c r="D18" s="259"/>
      <c r="E18" s="259"/>
      <c r="F18" s="1012"/>
    </row>
    <row r="19" spans="1:10" x14ac:dyDescent="0.25">
      <c r="A19" s="260"/>
      <c r="B19" s="260"/>
      <c r="C19" s="260"/>
      <c r="D19" s="255"/>
      <c r="E19" s="255"/>
      <c r="F19" s="1012"/>
    </row>
    <row r="20" spans="1:10" ht="18.75" x14ac:dyDescent="0.3">
      <c r="A20" s="185"/>
      <c r="B20" s="542" t="s">
        <v>126</v>
      </c>
      <c r="C20" s="542" t="s">
        <v>127</v>
      </c>
      <c r="D20" s="255"/>
      <c r="E20" s="255"/>
      <c r="F20" s="1012"/>
      <c r="H20" s="1228" t="s">
        <v>2453</v>
      </c>
      <c r="I20" s="1228"/>
      <c r="J20" s="1228"/>
    </row>
    <row r="21" spans="1:10" ht="15" customHeight="1" x14ac:dyDescent="0.25">
      <c r="A21" s="176" t="s">
        <v>637</v>
      </c>
      <c r="B21" s="186">
        <f>B13/SUM(B13:B15)*100</f>
        <v>46.842239836358992</v>
      </c>
      <c r="C21" s="186">
        <f>C13/SUM(C13:C15)*100</f>
        <v>42.111176021210625</v>
      </c>
      <c r="D21" s="255"/>
      <c r="E21" s="255"/>
      <c r="F21" s="1012"/>
      <c r="H21" s="260"/>
      <c r="I21" s="260"/>
      <c r="J21" s="260"/>
    </row>
    <row r="22" spans="1:10" ht="15" customHeight="1" x14ac:dyDescent="0.25">
      <c r="A22" s="177" t="s">
        <v>665</v>
      </c>
      <c r="B22" s="187">
        <f>B14/SUM(B13:B15)*100</f>
        <v>14.727691127588852</v>
      </c>
      <c r="C22" s="187">
        <f>C14/SUM(C13:C15)*100</f>
        <v>14.928324270884824</v>
      </c>
      <c r="D22" s="255"/>
      <c r="E22" s="255"/>
      <c r="F22" s="1012"/>
      <c r="H22" s="185"/>
      <c r="I22" s="542" t="s">
        <v>126</v>
      </c>
      <c r="J22" s="542" t="s">
        <v>127</v>
      </c>
    </row>
    <row r="23" spans="1:10" ht="15" customHeight="1" x14ac:dyDescent="0.25">
      <c r="A23" s="178" t="s">
        <v>638</v>
      </c>
      <c r="B23" s="188">
        <f>B15/SUM(B13:B15)*100</f>
        <v>38.43006903605216</v>
      </c>
      <c r="C23" s="188">
        <f>C15/SUM(C13:C15)*100</f>
        <v>42.960499707904553</v>
      </c>
      <c r="D23" s="255"/>
      <c r="E23" s="255"/>
      <c r="F23" s="1012"/>
      <c r="H23" s="176" t="s">
        <v>637</v>
      </c>
      <c r="I23" s="186">
        <f>I14/SUM(I14:I17)*100</f>
        <v>22.374391208425259</v>
      </c>
      <c r="J23" s="186">
        <f>J14/SUM(J14:J17)*100</f>
        <v>19.106039420865095</v>
      </c>
    </row>
    <row r="24" spans="1:10" x14ac:dyDescent="0.25">
      <c r="D24" s="255"/>
      <c r="E24" s="255"/>
      <c r="F24" s="1012"/>
      <c r="H24" s="177" t="s">
        <v>665</v>
      </c>
      <c r="I24" s="187">
        <f>I15/SUM(I14:I17)*100</f>
        <v>21.104774591016941</v>
      </c>
      <c r="J24" s="187">
        <f>J15/SUM(J14:J17)*100</f>
        <v>22.254296152631817</v>
      </c>
    </row>
    <row r="25" spans="1:10" x14ac:dyDescent="0.25">
      <c r="A25" s="255"/>
      <c r="B25" s="255"/>
      <c r="C25" s="255"/>
      <c r="D25" s="255"/>
      <c r="E25" s="255"/>
      <c r="F25" s="1012"/>
      <c r="H25" s="177" t="s">
        <v>638</v>
      </c>
      <c r="I25" s="187">
        <f>I16/SUM(I14:I17)*100</f>
        <v>56.300212296549148</v>
      </c>
      <c r="J25" s="187">
        <f>J16/SUM(J14:J17)*100</f>
        <v>58.350999052816746</v>
      </c>
    </row>
    <row r="26" spans="1:10" ht="16.5" customHeight="1" x14ac:dyDescent="0.3">
      <c r="A26" s="1227" t="s">
        <v>636</v>
      </c>
      <c r="B26" s="1228"/>
      <c r="C26" s="1228"/>
      <c r="D26" s="255"/>
      <c r="E26" s="255"/>
      <c r="F26" s="1012"/>
      <c r="H26" s="178" t="s">
        <v>2455</v>
      </c>
      <c r="I26" s="188">
        <f>I17/SUM(I14:I17)*100</f>
        <v>0.22062190400865836</v>
      </c>
      <c r="J26" s="188">
        <f>J17/SUM(J14:J17)*100</f>
        <v>0.28866537368634704</v>
      </c>
    </row>
    <row r="27" spans="1:10" x14ac:dyDescent="0.25">
      <c r="A27" s="260"/>
      <c r="B27" s="260"/>
      <c r="C27" s="260"/>
      <c r="D27" s="255"/>
      <c r="E27" s="255"/>
      <c r="F27" s="1012"/>
    </row>
    <row r="28" spans="1:10" ht="18.75" x14ac:dyDescent="0.3">
      <c r="A28" s="185"/>
      <c r="B28" s="542" t="s">
        <v>496</v>
      </c>
      <c r="C28" s="542" t="s">
        <v>497</v>
      </c>
      <c r="D28" s="255"/>
      <c r="E28" s="255"/>
      <c r="F28" s="1012"/>
      <c r="H28" s="1229"/>
      <c r="I28" s="1229"/>
      <c r="J28" s="1229"/>
    </row>
    <row r="29" spans="1:10" ht="18.75" x14ac:dyDescent="0.3">
      <c r="A29" s="189" t="s">
        <v>639</v>
      </c>
      <c r="B29" s="190">
        <f t="shared" ref="B29:C31" si="4">B21</f>
        <v>46.842239836358992</v>
      </c>
      <c r="C29" s="191">
        <f t="shared" si="4"/>
        <v>42.111176021210625</v>
      </c>
      <c r="D29" s="255"/>
      <c r="E29" s="255"/>
      <c r="F29" s="1012"/>
      <c r="H29" s="1228" t="s">
        <v>2454</v>
      </c>
      <c r="I29" s="1228"/>
      <c r="J29" s="1228"/>
    </row>
    <row r="30" spans="1:10" x14ac:dyDescent="0.25">
      <c r="A30" s="192" t="s">
        <v>640</v>
      </c>
      <c r="B30" s="193">
        <f t="shared" si="4"/>
        <v>14.727691127588852</v>
      </c>
      <c r="C30" s="194">
        <f t="shared" si="4"/>
        <v>14.928324270884824</v>
      </c>
      <c r="D30" s="255"/>
      <c r="E30" s="255"/>
      <c r="F30" s="1012"/>
      <c r="H30" s="260"/>
      <c r="I30" s="260"/>
      <c r="J30" s="260"/>
    </row>
    <row r="31" spans="1:10" x14ac:dyDescent="0.25">
      <c r="A31" s="195" t="s">
        <v>641</v>
      </c>
      <c r="B31" s="196">
        <f t="shared" si="4"/>
        <v>38.43006903605216</v>
      </c>
      <c r="C31" s="197">
        <f t="shared" si="4"/>
        <v>42.960499707904553</v>
      </c>
      <c r="D31" s="255"/>
      <c r="E31" s="255"/>
      <c r="F31" s="1012"/>
      <c r="H31" s="185"/>
      <c r="I31" s="1013" t="s">
        <v>496</v>
      </c>
      <c r="J31" s="1013" t="s">
        <v>497</v>
      </c>
    </row>
    <row r="32" spans="1:10" x14ac:dyDescent="0.25">
      <c r="D32" s="255"/>
      <c r="E32" s="255"/>
      <c r="F32" s="1012"/>
      <c r="H32" s="189" t="s">
        <v>639</v>
      </c>
      <c r="I32" s="190">
        <f>I23</f>
        <v>22.374391208425259</v>
      </c>
      <c r="J32" s="191">
        <f>J23</f>
        <v>19.106039420865095</v>
      </c>
    </row>
    <row r="33" spans="4:10" x14ac:dyDescent="0.25">
      <c r="D33" s="255"/>
      <c r="E33" s="255"/>
      <c r="F33" s="1012"/>
      <c r="H33" s="192" t="s">
        <v>640</v>
      </c>
      <c r="I33" s="193">
        <f t="shared" ref="I33:J33" si="5">I24</f>
        <v>21.104774591016941</v>
      </c>
      <c r="J33" s="194">
        <f t="shared" si="5"/>
        <v>22.254296152631817</v>
      </c>
    </row>
    <row r="34" spans="4:10" x14ac:dyDescent="0.25">
      <c r="D34" s="255"/>
      <c r="E34" s="255"/>
      <c r="F34" s="1012"/>
      <c r="H34" s="192" t="s">
        <v>641</v>
      </c>
      <c r="I34" s="193">
        <f t="shared" ref="I34:J34" si="6">I25</f>
        <v>56.300212296549148</v>
      </c>
      <c r="J34" s="194">
        <f t="shared" si="6"/>
        <v>58.350999052816746</v>
      </c>
    </row>
    <row r="35" spans="4:10" x14ac:dyDescent="0.25">
      <c r="D35" s="255"/>
      <c r="E35" s="255"/>
      <c r="F35" s="1012"/>
      <c r="H35" s="195" t="s">
        <v>2456</v>
      </c>
      <c r="I35" s="196">
        <f t="shared" ref="I35:J35" si="7">I26</f>
        <v>0.22062190400865836</v>
      </c>
      <c r="J35" s="197">
        <f t="shared" si="7"/>
        <v>0.28866537368634704</v>
      </c>
    </row>
    <row r="36" spans="4:10" x14ac:dyDescent="0.25">
      <c r="D36" s="255"/>
      <c r="E36" s="255"/>
      <c r="F36" s="255"/>
    </row>
    <row r="37" spans="4:10" x14ac:dyDescent="0.25">
      <c r="D37" s="255"/>
      <c r="E37" s="255"/>
      <c r="F37" s="255"/>
    </row>
    <row r="38" spans="4:10" x14ac:dyDescent="0.25">
      <c r="D38" s="255"/>
      <c r="E38" s="255"/>
      <c r="F38" s="255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2916</v>
      </c>
      <c r="C2" s="255"/>
    </row>
    <row r="3" spans="1:6" s="29" customFormat="1" x14ac:dyDescent="0.25">
      <c r="A3" s="255"/>
      <c r="B3" s="255"/>
      <c r="C3" s="255"/>
      <c r="D3" s="255"/>
      <c r="E3" s="255"/>
      <c r="F3" s="255"/>
    </row>
    <row r="4" spans="1:6" s="29" customFormat="1" x14ac:dyDescent="0.25">
      <c r="A4" s="255"/>
      <c r="B4" s="255"/>
      <c r="C4" s="255"/>
      <c r="D4" s="255"/>
      <c r="E4" s="255"/>
      <c r="F4" s="255"/>
    </row>
    <row r="5" spans="1:6" x14ac:dyDescent="0.25">
      <c r="A5" s="255"/>
      <c r="B5" s="255"/>
      <c r="C5" s="255"/>
      <c r="D5" s="255"/>
      <c r="E5" s="255"/>
      <c r="F5" s="255"/>
    </row>
    <row r="6" spans="1:6" ht="15.75" x14ac:dyDescent="0.25">
      <c r="A6" s="261" t="s">
        <v>2</v>
      </c>
      <c r="B6" s="261" t="s">
        <v>3</v>
      </c>
      <c r="C6" s="261" t="s">
        <v>4</v>
      </c>
      <c r="D6" s="261" t="s">
        <v>15</v>
      </c>
      <c r="E6" s="255"/>
      <c r="F6" s="255"/>
    </row>
    <row r="7" spans="1:6" x14ac:dyDescent="0.25">
      <c r="A7" s="69" t="s">
        <v>9</v>
      </c>
      <c r="B7" s="55">
        <v>141</v>
      </c>
      <c r="C7" s="55">
        <v>2022</v>
      </c>
      <c r="D7" s="361" t="s">
        <v>825</v>
      </c>
      <c r="E7" s="899" t="s">
        <v>5</v>
      </c>
    </row>
    <row r="8" spans="1:6" x14ac:dyDescent="0.25">
      <c r="A8" s="53" t="s">
        <v>10</v>
      </c>
      <c r="B8" s="58">
        <v>13</v>
      </c>
      <c r="C8" s="58">
        <v>2022</v>
      </c>
      <c r="D8" s="129" t="s">
        <v>1362</v>
      </c>
      <c r="E8" s="902" t="s">
        <v>5</v>
      </c>
    </row>
    <row r="9" spans="1:6" x14ac:dyDescent="0.25">
      <c r="A9" s="53" t="s">
        <v>11</v>
      </c>
      <c r="B9" s="58">
        <v>54180</v>
      </c>
      <c r="C9" s="58">
        <v>2022</v>
      </c>
      <c r="D9" s="129" t="s">
        <v>1363</v>
      </c>
      <c r="E9" s="902" t="s">
        <v>5</v>
      </c>
    </row>
    <row r="10" spans="1:6" s="29" customFormat="1" x14ac:dyDescent="0.25">
      <c r="A10" s="129" t="s">
        <v>6</v>
      </c>
      <c r="B10" s="58">
        <v>384</v>
      </c>
      <c r="C10" s="58">
        <v>2022</v>
      </c>
      <c r="D10" s="129" t="s">
        <v>1363</v>
      </c>
      <c r="E10" s="902" t="s">
        <v>5</v>
      </c>
    </row>
    <row r="11" spans="1:6" x14ac:dyDescent="0.25">
      <c r="A11" s="53" t="s">
        <v>7</v>
      </c>
      <c r="B11" s="58">
        <v>8.8000000000000007</v>
      </c>
      <c r="C11" s="58">
        <v>2022</v>
      </c>
      <c r="D11" s="129" t="s">
        <v>1363</v>
      </c>
      <c r="E11" s="902" t="s">
        <v>5</v>
      </c>
    </row>
    <row r="12" spans="1:6" x14ac:dyDescent="0.25">
      <c r="A12" s="53" t="s">
        <v>8</v>
      </c>
      <c r="B12" s="58">
        <v>12.3</v>
      </c>
      <c r="C12" s="58">
        <v>2022</v>
      </c>
      <c r="D12" s="129" t="s">
        <v>1363</v>
      </c>
      <c r="E12" s="902" t="s">
        <v>5</v>
      </c>
    </row>
    <row r="13" spans="1:6" x14ac:dyDescent="0.25">
      <c r="A13" s="53" t="s">
        <v>12</v>
      </c>
      <c r="B13" s="58">
        <v>-3.5</v>
      </c>
      <c r="C13" s="58">
        <v>2022</v>
      </c>
      <c r="D13" s="129" t="s">
        <v>1363</v>
      </c>
      <c r="E13" s="902" t="s">
        <v>5</v>
      </c>
    </row>
    <row r="14" spans="1:6" x14ac:dyDescent="0.25">
      <c r="A14" s="53" t="s">
        <v>894</v>
      </c>
      <c r="B14" s="58">
        <v>75.819999999999993</v>
      </c>
      <c r="C14" s="58">
        <v>2022</v>
      </c>
      <c r="D14" s="129" t="s">
        <v>1363</v>
      </c>
      <c r="E14" s="902" t="s">
        <v>5</v>
      </c>
    </row>
    <row r="15" spans="1:6" x14ac:dyDescent="0.25">
      <c r="A15" s="53" t="s">
        <v>13</v>
      </c>
      <c r="B15" s="58">
        <v>42.8</v>
      </c>
      <c r="C15" s="58">
        <v>2022</v>
      </c>
      <c r="D15" s="129" t="s">
        <v>1363</v>
      </c>
      <c r="E15" s="902" t="s">
        <v>5</v>
      </c>
      <c r="F15" s="29"/>
    </row>
    <row r="16" spans="1:6" x14ac:dyDescent="0.25">
      <c r="A16" s="54" t="s">
        <v>14</v>
      </c>
      <c r="B16" s="61">
        <v>134.69999999999999</v>
      </c>
      <c r="C16" s="61">
        <v>2022</v>
      </c>
      <c r="D16" s="359" t="s">
        <v>1363</v>
      </c>
      <c r="E16" s="901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5"/>
      <c r="J1" s="161" t="s">
        <v>501</v>
      </c>
    </row>
    <row r="2" spans="1:15" x14ac:dyDescent="0.25">
      <c r="B2" s="255"/>
    </row>
    <row r="3" spans="1:15" ht="18.75" x14ac:dyDescent="0.3">
      <c r="A3" s="660" t="s">
        <v>891</v>
      </c>
      <c r="E3" s="44"/>
      <c r="J3" s="660" t="s">
        <v>962</v>
      </c>
      <c r="N3" s="44"/>
    </row>
    <row r="4" spans="1:15" x14ac:dyDescent="0.25">
      <c r="A4" s="31"/>
      <c r="B4" s="661" t="s">
        <v>541</v>
      </c>
      <c r="C4" s="661" t="s">
        <v>542</v>
      </c>
      <c r="E4" s="28"/>
      <c r="J4" s="670"/>
      <c r="K4" s="661" t="s">
        <v>499</v>
      </c>
      <c r="L4" s="661" t="s">
        <v>500</v>
      </c>
      <c r="N4" s="28"/>
    </row>
    <row r="5" spans="1:15" x14ac:dyDescent="0.25">
      <c r="A5" s="656" t="s">
        <v>550</v>
      </c>
      <c r="B5" s="657">
        <v>1</v>
      </c>
      <c r="C5" s="657">
        <v>3</v>
      </c>
      <c r="E5" s="28"/>
      <c r="J5" s="656" t="s">
        <v>550</v>
      </c>
      <c r="K5" s="671">
        <f>IF(ISBLANK(B5),"",B5)</f>
        <v>1</v>
      </c>
      <c r="L5" s="620">
        <f>IF(ISBLANK(C5),"",C5)</f>
        <v>3</v>
      </c>
      <c r="N5" s="28"/>
    </row>
    <row r="6" spans="1:15" x14ac:dyDescent="0.25">
      <c r="A6" s="658" t="s">
        <v>551</v>
      </c>
      <c r="B6" s="659">
        <v>5</v>
      </c>
      <c r="C6" s="659">
        <v>6</v>
      </c>
      <c r="E6" s="44"/>
      <c r="J6" s="658" t="s">
        <v>551</v>
      </c>
      <c r="K6" s="672">
        <f t="shared" ref="K6:K10" si="0">IF(ISBLANK(B6),"",B6)</f>
        <v>5</v>
      </c>
      <c r="L6" s="621">
        <f t="shared" ref="L6:L10" si="1">IF(ISBLANK(C6),"",C6)</f>
        <v>6</v>
      </c>
      <c r="N6" s="44"/>
    </row>
    <row r="7" spans="1:15" x14ac:dyDescent="0.25">
      <c r="A7" s="658" t="s">
        <v>649</v>
      </c>
      <c r="B7" s="659">
        <v>8</v>
      </c>
      <c r="C7" s="659">
        <v>8</v>
      </c>
      <c r="E7" s="44"/>
      <c r="J7" s="658" t="s">
        <v>649</v>
      </c>
      <c r="K7" s="672">
        <f t="shared" si="0"/>
        <v>8</v>
      </c>
      <c r="L7" s="621">
        <f t="shared" si="1"/>
        <v>8</v>
      </c>
      <c r="N7" s="44"/>
    </row>
    <row r="8" spans="1:15" x14ac:dyDescent="0.25">
      <c r="A8" s="652" t="s">
        <v>650</v>
      </c>
      <c r="B8" s="653">
        <v>9</v>
      </c>
      <c r="C8" s="653">
        <v>9</v>
      </c>
      <c r="E8" s="21"/>
      <c r="J8" s="652" t="s">
        <v>650</v>
      </c>
      <c r="K8" s="672">
        <f t="shared" si="0"/>
        <v>9</v>
      </c>
      <c r="L8" s="621">
        <f t="shared" si="1"/>
        <v>9</v>
      </c>
      <c r="N8" s="21"/>
    </row>
    <row r="9" spans="1:15" x14ac:dyDescent="0.25">
      <c r="A9" s="652" t="s">
        <v>651</v>
      </c>
      <c r="B9" s="653">
        <v>17</v>
      </c>
      <c r="C9" s="653">
        <v>18</v>
      </c>
      <c r="E9" s="21"/>
      <c r="J9" s="652" t="s">
        <v>651</v>
      </c>
      <c r="K9" s="672">
        <f t="shared" si="0"/>
        <v>17</v>
      </c>
      <c r="L9" s="621">
        <f t="shared" si="1"/>
        <v>18</v>
      </c>
      <c r="N9" s="21"/>
    </row>
    <row r="10" spans="1:15" x14ac:dyDescent="0.25">
      <c r="A10" s="654" t="s">
        <v>373</v>
      </c>
      <c r="B10" s="655">
        <v>285</v>
      </c>
      <c r="C10" s="655">
        <v>20</v>
      </c>
      <c r="J10" s="654" t="s">
        <v>373</v>
      </c>
      <c r="K10" s="673">
        <f t="shared" si="0"/>
        <v>285</v>
      </c>
      <c r="L10" s="622">
        <f t="shared" si="1"/>
        <v>20</v>
      </c>
    </row>
    <row r="11" spans="1:15" x14ac:dyDescent="0.25">
      <c r="J11" s="587"/>
      <c r="K11" s="587"/>
      <c r="L11" s="587"/>
    </row>
    <row r="13" spans="1:15" ht="18.75" x14ac:dyDescent="0.3">
      <c r="A13" s="660" t="s">
        <v>1262</v>
      </c>
      <c r="E13" s="44"/>
      <c r="J13" s="660" t="s">
        <v>1263</v>
      </c>
      <c r="N13" s="44"/>
    </row>
    <row r="14" spans="1:15" x14ac:dyDescent="0.25">
      <c r="A14" s="31"/>
      <c r="B14" s="202"/>
      <c r="C14" s="198"/>
      <c r="E14" s="28"/>
      <c r="J14" s="31"/>
      <c r="K14" s="202"/>
      <c r="L14" s="198"/>
      <c r="N14" s="28"/>
    </row>
    <row r="15" spans="1:15" x14ac:dyDescent="0.25">
      <c r="A15" s="664" t="s">
        <v>126</v>
      </c>
      <c r="B15" s="657">
        <v>1.31</v>
      </c>
      <c r="C15" s="199"/>
      <c r="D15" s="255"/>
      <c r="E15" s="213"/>
      <c r="F15" s="255"/>
      <c r="G15" s="255"/>
      <c r="J15" s="675" t="s">
        <v>496</v>
      </c>
      <c r="K15" s="676">
        <f>B15</f>
        <v>1.31</v>
      </c>
      <c r="L15" s="199"/>
      <c r="M15" s="255"/>
      <c r="N15" s="213"/>
      <c r="O15" s="255"/>
    </row>
    <row r="16" spans="1:15" x14ac:dyDescent="0.25">
      <c r="A16" s="665" t="s">
        <v>127</v>
      </c>
      <c r="B16" s="619">
        <v>0.27</v>
      </c>
      <c r="C16" s="199"/>
      <c r="D16" s="255"/>
      <c r="E16" s="256"/>
      <c r="F16" s="255"/>
      <c r="G16" s="255"/>
      <c r="J16" s="677" t="s">
        <v>497</v>
      </c>
      <c r="K16" s="678">
        <f>B16</f>
        <v>0.27</v>
      </c>
      <c r="L16" s="199"/>
      <c r="M16" s="255"/>
      <c r="N16" s="256"/>
      <c r="O16" s="255"/>
    </row>
    <row r="17" spans="1:16" x14ac:dyDescent="0.25">
      <c r="A17" s="666"/>
      <c r="B17" s="667"/>
      <c r="C17" s="199"/>
      <c r="D17" s="257"/>
      <c r="E17" s="258"/>
      <c r="F17" s="255"/>
      <c r="G17" s="255"/>
      <c r="J17" s="666"/>
      <c r="K17" s="679"/>
      <c r="L17" s="199"/>
      <c r="M17" s="257"/>
      <c r="N17" s="258"/>
      <c r="O17" s="255"/>
    </row>
    <row r="18" spans="1:16" ht="30" x14ac:dyDescent="0.25">
      <c r="A18" s="668" t="s">
        <v>653</v>
      </c>
      <c r="B18" s="657">
        <v>0.53</v>
      </c>
      <c r="C18" s="199"/>
      <c r="D18" s="257"/>
      <c r="E18" s="258"/>
      <c r="F18" s="255"/>
      <c r="G18" s="255"/>
      <c r="J18" s="680" t="s">
        <v>509</v>
      </c>
      <c r="K18" s="676">
        <f>B18</f>
        <v>0.53</v>
      </c>
      <c r="L18" s="199"/>
      <c r="M18" s="257"/>
      <c r="N18" s="258"/>
      <c r="O18" s="255"/>
    </row>
    <row r="19" spans="1:16" ht="30" x14ac:dyDescent="0.25">
      <c r="A19" s="662" t="s">
        <v>652</v>
      </c>
      <c r="B19" s="655">
        <v>1.32</v>
      </c>
      <c r="C19" s="200"/>
      <c r="D19" s="257"/>
      <c r="E19" s="258"/>
      <c r="F19" s="255"/>
      <c r="G19" s="255"/>
      <c r="J19" s="674" t="s">
        <v>510</v>
      </c>
      <c r="K19" s="678">
        <f>B19</f>
        <v>1.32</v>
      </c>
      <c r="L19" s="200"/>
      <c r="M19" s="257"/>
      <c r="N19" s="258"/>
      <c r="O19" s="255"/>
    </row>
    <row r="20" spans="1:16" x14ac:dyDescent="0.25">
      <c r="A20" s="587"/>
      <c r="B20" s="587"/>
      <c r="C20" s="255"/>
      <c r="D20" s="257"/>
      <c r="E20" s="258"/>
      <c r="F20" s="255"/>
      <c r="G20" s="255"/>
      <c r="J20" s="587"/>
      <c r="K20" s="587"/>
      <c r="L20" s="255"/>
      <c r="M20" s="255"/>
      <c r="N20" s="255"/>
      <c r="O20" s="255"/>
    </row>
    <row r="21" spans="1:16" x14ac:dyDescent="0.25">
      <c r="A21" s="663" t="s">
        <v>16</v>
      </c>
      <c r="B21" s="669">
        <v>0.8</v>
      </c>
      <c r="C21" s="255"/>
      <c r="D21" s="255"/>
      <c r="E21" s="255"/>
      <c r="F21" s="255"/>
      <c r="G21" s="255"/>
      <c r="J21" s="663" t="s">
        <v>506</v>
      </c>
      <c r="K21" s="681">
        <f>B21</f>
        <v>0.8</v>
      </c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</row>
    <row r="25" spans="1:16" ht="15.75" thickBot="1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</row>
    <row r="28" spans="1:16" x14ac:dyDescent="0.25">
      <c r="B28" s="255"/>
      <c r="J28" s="161" t="s">
        <v>501</v>
      </c>
    </row>
    <row r="29" spans="1:16" x14ac:dyDescent="0.25">
      <c r="B29" s="255"/>
    </row>
    <row r="30" spans="1:16" ht="18.75" x14ac:dyDescent="0.3">
      <c r="A30" s="660" t="s">
        <v>2457</v>
      </c>
      <c r="E30" s="44"/>
      <c r="J30" s="660" t="s">
        <v>2459</v>
      </c>
      <c r="N30" s="44"/>
    </row>
    <row r="31" spans="1:16" x14ac:dyDescent="0.25">
      <c r="A31" s="31"/>
      <c r="B31" s="661" t="s">
        <v>541</v>
      </c>
      <c r="C31" s="661" t="s">
        <v>542</v>
      </c>
      <c r="E31" s="28"/>
      <c r="J31" s="670"/>
      <c r="K31" s="661" t="s">
        <v>499</v>
      </c>
      <c r="L31" s="661" t="s">
        <v>500</v>
      </c>
      <c r="N31" s="28"/>
    </row>
    <row r="32" spans="1:16" x14ac:dyDescent="0.25">
      <c r="A32" s="656" t="s">
        <v>550</v>
      </c>
      <c r="B32" s="657">
        <v>0</v>
      </c>
      <c r="C32" s="657">
        <v>0</v>
      </c>
      <c r="E32" s="28"/>
      <c r="J32" s="656" t="s">
        <v>550</v>
      </c>
      <c r="K32" s="671">
        <f>IF(ISBLANK(B32),"",B32)</f>
        <v>0</v>
      </c>
      <c r="L32" s="620">
        <f>IF(ISBLANK(C32),"",C32)</f>
        <v>0</v>
      </c>
      <c r="N32" s="28"/>
    </row>
    <row r="33" spans="1:15" x14ac:dyDescent="0.25">
      <c r="A33" s="658" t="s">
        <v>551</v>
      </c>
      <c r="B33" s="659">
        <v>0</v>
      </c>
      <c r="C33" s="659">
        <v>1</v>
      </c>
      <c r="E33" s="44"/>
      <c r="J33" s="658" t="s">
        <v>551</v>
      </c>
      <c r="K33" s="672">
        <f t="shared" ref="K33:K37" si="2">IF(ISBLANK(B33),"",B33)</f>
        <v>0</v>
      </c>
      <c r="L33" s="621">
        <f t="shared" ref="L33:L37" si="3">IF(ISBLANK(C33),"",C33)</f>
        <v>1</v>
      </c>
      <c r="N33" s="44"/>
    </row>
    <row r="34" spans="1:15" x14ac:dyDescent="0.25">
      <c r="A34" s="658" t="s">
        <v>649</v>
      </c>
      <c r="B34" s="659">
        <v>6</v>
      </c>
      <c r="C34" s="659">
        <v>8</v>
      </c>
      <c r="E34" s="44"/>
      <c r="J34" s="658" t="s">
        <v>649</v>
      </c>
      <c r="K34" s="672">
        <f t="shared" si="2"/>
        <v>6</v>
      </c>
      <c r="L34" s="621">
        <f t="shared" si="3"/>
        <v>8</v>
      </c>
      <c r="N34" s="44"/>
    </row>
    <row r="35" spans="1:15" x14ac:dyDescent="0.25">
      <c r="A35" s="652" t="s">
        <v>650</v>
      </c>
      <c r="B35" s="653">
        <v>4</v>
      </c>
      <c r="C35" s="653">
        <v>8</v>
      </c>
      <c r="E35" s="21"/>
      <c r="J35" s="652" t="s">
        <v>650</v>
      </c>
      <c r="K35" s="672">
        <f t="shared" si="2"/>
        <v>4</v>
      </c>
      <c r="L35" s="621">
        <f t="shared" si="3"/>
        <v>8</v>
      </c>
      <c r="N35" s="21"/>
    </row>
    <row r="36" spans="1:15" x14ac:dyDescent="0.25">
      <c r="A36" s="652" t="s">
        <v>651</v>
      </c>
      <c r="B36" s="653">
        <v>9</v>
      </c>
      <c r="C36" s="653">
        <v>3</v>
      </c>
      <c r="E36" s="21"/>
      <c r="J36" s="652" t="s">
        <v>651</v>
      </c>
      <c r="K36" s="672">
        <f t="shared" si="2"/>
        <v>9</v>
      </c>
      <c r="L36" s="621">
        <f t="shared" si="3"/>
        <v>3</v>
      </c>
      <c r="N36" s="21"/>
    </row>
    <row r="37" spans="1:15" x14ac:dyDescent="0.25">
      <c r="A37" s="654" t="s">
        <v>373</v>
      </c>
      <c r="B37" s="655">
        <v>40</v>
      </c>
      <c r="C37" s="655">
        <v>11</v>
      </c>
      <c r="J37" s="654" t="s">
        <v>373</v>
      </c>
      <c r="K37" s="673">
        <f t="shared" si="2"/>
        <v>40</v>
      </c>
      <c r="L37" s="622">
        <f t="shared" si="3"/>
        <v>11</v>
      </c>
    </row>
    <row r="38" spans="1:15" x14ac:dyDescent="0.25">
      <c r="J38" s="587"/>
      <c r="K38" s="587"/>
      <c r="L38" s="587"/>
    </row>
    <row r="40" spans="1:15" ht="18.75" x14ac:dyDescent="0.3">
      <c r="A40" s="660" t="s">
        <v>2458</v>
      </c>
      <c r="E40" s="44"/>
      <c r="J40" s="660" t="s">
        <v>2460</v>
      </c>
      <c r="N40" s="44"/>
    </row>
    <row r="41" spans="1:15" x14ac:dyDescent="0.25">
      <c r="A41" s="31"/>
      <c r="B41" s="202"/>
      <c r="C41" s="198"/>
      <c r="E41" s="28"/>
      <c r="J41" s="31"/>
      <c r="K41" s="202"/>
      <c r="L41" s="198"/>
      <c r="N41" s="28"/>
    </row>
    <row r="42" spans="1:15" x14ac:dyDescent="0.25">
      <c r="A42" s="664" t="s">
        <v>126</v>
      </c>
      <c r="B42" s="657">
        <v>0.23</v>
      </c>
      <c r="C42" s="199"/>
      <c r="D42" s="255"/>
      <c r="E42" s="213"/>
      <c r="F42" s="255"/>
      <c r="G42" s="255"/>
      <c r="J42" s="675" t="s">
        <v>496</v>
      </c>
      <c r="K42" s="676">
        <f>B42</f>
        <v>0.23</v>
      </c>
      <c r="L42" s="199"/>
      <c r="M42" s="255"/>
      <c r="N42" s="213"/>
      <c r="O42" s="255"/>
    </row>
    <row r="43" spans="1:15" x14ac:dyDescent="0.25">
      <c r="A43" s="665" t="s">
        <v>127</v>
      </c>
      <c r="B43" s="619">
        <v>0.13</v>
      </c>
      <c r="C43" s="199"/>
      <c r="D43" s="255"/>
      <c r="E43" s="256"/>
      <c r="F43" s="255"/>
      <c r="G43" s="255"/>
      <c r="J43" s="677" t="s">
        <v>497</v>
      </c>
      <c r="K43" s="678">
        <f>B43</f>
        <v>0.13</v>
      </c>
      <c r="L43" s="199"/>
      <c r="M43" s="255"/>
      <c r="N43" s="256"/>
      <c r="O43" s="255"/>
    </row>
    <row r="44" spans="1:15" x14ac:dyDescent="0.25">
      <c r="A44" s="666"/>
      <c r="B44" s="667"/>
      <c r="C44" s="199"/>
      <c r="D44" s="257"/>
      <c r="E44" s="258"/>
      <c r="F44" s="255"/>
      <c r="G44" s="255"/>
      <c r="J44" s="666"/>
      <c r="K44" s="679"/>
      <c r="L44" s="199"/>
      <c r="M44" s="257"/>
      <c r="N44" s="258"/>
      <c r="O44" s="255"/>
    </row>
    <row r="45" spans="1:15" ht="30" x14ac:dyDescent="0.25">
      <c r="A45" s="668" t="s">
        <v>653</v>
      </c>
      <c r="B45" s="657">
        <v>0.11</v>
      </c>
      <c r="C45" s="199"/>
      <c r="D45" s="257"/>
      <c r="E45" s="258"/>
      <c r="F45" s="255"/>
      <c r="G45" s="255"/>
      <c r="J45" s="680" t="s">
        <v>509</v>
      </c>
      <c r="K45" s="676">
        <f>B45</f>
        <v>0.11</v>
      </c>
      <c r="L45" s="199"/>
      <c r="M45" s="257"/>
      <c r="N45" s="258"/>
      <c r="O45" s="255"/>
    </row>
    <row r="46" spans="1:15" ht="30" x14ac:dyDescent="0.25">
      <c r="A46" s="662" t="s">
        <v>652</v>
      </c>
      <c r="B46" s="655">
        <v>0.34</v>
      </c>
      <c r="C46" s="200"/>
      <c r="D46" s="257"/>
      <c r="E46" s="258"/>
      <c r="F46" s="255"/>
      <c r="G46" s="255"/>
      <c r="J46" s="674" t="s">
        <v>510</v>
      </c>
      <c r="K46" s="678">
        <f>B46</f>
        <v>0.34</v>
      </c>
      <c r="L46" s="200"/>
      <c r="M46" s="257"/>
      <c r="N46" s="258"/>
      <c r="O46" s="255"/>
    </row>
    <row r="47" spans="1:15" x14ac:dyDescent="0.25">
      <c r="A47" s="587"/>
      <c r="B47" s="587"/>
      <c r="C47" s="255"/>
      <c r="D47" s="257"/>
      <c r="E47" s="258"/>
      <c r="F47" s="255"/>
      <c r="G47" s="255"/>
      <c r="J47" s="587"/>
      <c r="K47" s="587"/>
      <c r="L47" s="255"/>
      <c r="M47" s="255"/>
      <c r="N47" s="255"/>
      <c r="O47" s="255"/>
    </row>
    <row r="48" spans="1:15" x14ac:dyDescent="0.25">
      <c r="A48" s="663" t="s">
        <v>16</v>
      </c>
      <c r="B48" s="669">
        <v>0.18</v>
      </c>
      <c r="C48" s="255"/>
      <c r="D48" s="255"/>
      <c r="E48" s="255"/>
      <c r="F48" s="255"/>
      <c r="G48" s="255"/>
      <c r="J48" s="663" t="s">
        <v>506</v>
      </c>
      <c r="K48" s="681">
        <f>B48</f>
        <v>0.18</v>
      </c>
      <c r="L48" s="255"/>
      <c r="M48" s="255"/>
      <c r="N48" s="255"/>
      <c r="O48" s="255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224" t="s">
        <v>1025</v>
      </c>
      <c r="B4" s="55"/>
      <c r="C4" s="55"/>
      <c r="D4" s="361" t="s">
        <v>1199</v>
      </c>
      <c r="E4" s="894" t="s">
        <v>5</v>
      </c>
    </row>
    <row r="5" spans="1:5" x14ac:dyDescent="0.25">
      <c r="A5" s="225" t="s">
        <v>1233</v>
      </c>
      <c r="B5" s="58"/>
      <c r="C5" s="58"/>
      <c r="D5" s="129" t="s">
        <v>1199</v>
      </c>
      <c r="E5" s="895" t="s">
        <v>5</v>
      </c>
    </row>
    <row r="6" spans="1:5" x14ac:dyDescent="0.25">
      <c r="A6" s="225" t="s">
        <v>1026</v>
      </c>
      <c r="B6" s="58"/>
      <c r="C6" s="58"/>
      <c r="D6" s="129" t="s">
        <v>1199</v>
      </c>
      <c r="E6" s="895" t="s">
        <v>5</v>
      </c>
    </row>
    <row r="7" spans="1:5" x14ac:dyDescent="0.25">
      <c r="A7" s="225" t="s">
        <v>1234</v>
      </c>
      <c r="B7" s="58"/>
      <c r="C7" s="58"/>
      <c r="D7" s="129" t="s">
        <v>1199</v>
      </c>
      <c r="E7" s="895" t="s">
        <v>5</v>
      </c>
    </row>
    <row r="8" spans="1:5" x14ac:dyDescent="0.25">
      <c r="A8" s="225" t="s">
        <v>1027</v>
      </c>
      <c r="B8" s="58"/>
      <c r="C8" s="58"/>
      <c r="D8" s="129" t="s">
        <v>1199</v>
      </c>
      <c r="E8" s="895" t="s">
        <v>5</v>
      </c>
    </row>
    <row r="9" spans="1:5" x14ac:dyDescent="0.25">
      <c r="A9" s="225" t="s">
        <v>1028</v>
      </c>
      <c r="B9" s="58"/>
      <c r="C9" s="58"/>
      <c r="D9" s="129" t="s">
        <v>1199</v>
      </c>
      <c r="E9" s="895" t="s">
        <v>5</v>
      </c>
    </row>
    <row r="10" spans="1:5" x14ac:dyDescent="0.25">
      <c r="A10" s="226" t="s">
        <v>1235</v>
      </c>
      <c r="B10" s="61"/>
      <c r="C10" s="61"/>
      <c r="D10" s="359" t="s">
        <v>1199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5"/>
      <c r="H1" s="255"/>
      <c r="I1" s="255"/>
      <c r="J1" s="255"/>
      <c r="K1" s="255"/>
    </row>
    <row r="2" spans="1:11" ht="15.75" x14ac:dyDescent="0.25">
      <c r="A2" s="36"/>
      <c r="G2" s="255"/>
      <c r="H2" s="255"/>
      <c r="I2" s="255"/>
      <c r="J2" s="255"/>
      <c r="K2" s="255"/>
    </row>
    <row r="3" spans="1:11" ht="39" customHeight="1" x14ac:dyDescent="0.25">
      <c r="A3" s="539" t="s">
        <v>4</v>
      </c>
      <c r="B3" s="540" t="s">
        <v>1025</v>
      </c>
      <c r="C3" s="540" t="s">
        <v>1233</v>
      </c>
      <c r="D3" s="540" t="s">
        <v>1026</v>
      </c>
      <c r="E3" s="540" t="s">
        <v>1234</v>
      </c>
      <c r="F3" s="540" t="s">
        <v>1027</v>
      </c>
      <c r="G3" s="540" t="s">
        <v>1028</v>
      </c>
      <c r="H3" s="540" t="s">
        <v>1235</v>
      </c>
      <c r="I3" s="255"/>
      <c r="J3" s="255"/>
      <c r="K3" s="255"/>
    </row>
    <row r="4" spans="1:11" x14ac:dyDescent="0.25">
      <c r="A4" s="573">
        <v>2020</v>
      </c>
      <c r="B4" s="645"/>
      <c r="C4" s="645"/>
      <c r="D4" s="645"/>
      <c r="E4" s="645"/>
      <c r="F4" s="645"/>
      <c r="G4" s="645"/>
      <c r="H4" s="645"/>
      <c r="I4" s="255"/>
      <c r="J4" s="255"/>
      <c r="K4" s="255"/>
    </row>
    <row r="5" spans="1:11" x14ac:dyDescent="0.25">
      <c r="A5" s="769">
        <v>2021</v>
      </c>
      <c r="B5" s="604"/>
      <c r="C5" s="604"/>
      <c r="D5" s="604"/>
      <c r="E5" s="604"/>
      <c r="F5" s="604"/>
      <c r="G5" s="604"/>
      <c r="H5" s="604"/>
      <c r="I5" s="255"/>
      <c r="J5" s="255"/>
      <c r="K5" s="255"/>
    </row>
    <row r="6" spans="1:11" x14ac:dyDescent="0.25">
      <c r="A6" s="483">
        <v>2022</v>
      </c>
      <c r="B6" s="619"/>
      <c r="C6" s="619"/>
      <c r="D6" s="619"/>
      <c r="E6" s="619"/>
      <c r="F6" s="619"/>
      <c r="G6" s="619"/>
      <c r="H6" s="619"/>
      <c r="I6" s="255"/>
      <c r="J6" s="255"/>
      <c r="K6" s="255"/>
    </row>
    <row r="7" spans="1:11" x14ac:dyDescent="0.25">
      <c r="G7" s="255"/>
      <c r="H7" s="255"/>
      <c r="I7" s="255"/>
      <c r="J7" s="255"/>
      <c r="K7" s="25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1065" t="s">
        <v>430</v>
      </c>
      <c r="B4" s="55"/>
      <c r="C4" s="55"/>
      <c r="D4" s="361" t="s">
        <v>1379</v>
      </c>
      <c r="E4" s="56" t="s">
        <v>5</v>
      </c>
    </row>
    <row r="5" spans="1:6" x14ac:dyDescent="0.25">
      <c r="A5" s="1066" t="s">
        <v>918</v>
      </c>
      <c r="B5" s="58">
        <v>0</v>
      </c>
      <c r="C5" s="58">
        <v>2022</v>
      </c>
      <c r="D5" s="129" t="s">
        <v>1380</v>
      </c>
      <c r="E5" s="59" t="s">
        <v>5</v>
      </c>
    </row>
    <row r="6" spans="1:6" x14ac:dyDescent="0.25">
      <c r="A6" s="1066" t="s">
        <v>2740</v>
      </c>
      <c r="B6" s="58">
        <v>0</v>
      </c>
      <c r="C6" s="58">
        <v>2022</v>
      </c>
      <c r="D6" s="129" t="s">
        <v>1380</v>
      </c>
      <c r="E6" s="59" t="s">
        <v>5</v>
      </c>
    </row>
    <row r="7" spans="1:6" x14ac:dyDescent="0.25">
      <c r="A7" s="1066" t="s">
        <v>1359</v>
      </c>
      <c r="B7" s="58"/>
      <c r="C7" s="58"/>
      <c r="D7" s="129" t="s">
        <v>1380</v>
      </c>
      <c r="E7" s="59" t="s">
        <v>5</v>
      </c>
    </row>
    <row r="8" spans="1:6" x14ac:dyDescent="0.25">
      <c r="A8" s="1066" t="s">
        <v>1360</v>
      </c>
      <c r="B8" s="58"/>
      <c r="C8" s="58"/>
      <c r="D8" s="129" t="s">
        <v>1380</v>
      </c>
      <c r="E8" s="59" t="s">
        <v>5</v>
      </c>
    </row>
    <row r="9" spans="1:6" x14ac:dyDescent="0.25">
      <c r="A9" s="1066" t="s">
        <v>2739</v>
      </c>
      <c r="B9" s="58"/>
      <c r="C9" s="58"/>
      <c r="D9" s="129" t="s">
        <v>1380</v>
      </c>
      <c r="E9" s="59" t="s">
        <v>5</v>
      </c>
    </row>
    <row r="10" spans="1:6" ht="30" x14ac:dyDescent="0.25">
      <c r="A10" s="1066" t="s">
        <v>434</v>
      </c>
      <c r="B10" s="58"/>
      <c r="C10" s="58"/>
      <c r="D10" s="129" t="s">
        <v>1381</v>
      </c>
      <c r="E10" s="59" t="s">
        <v>5</v>
      </c>
    </row>
    <row r="11" spans="1:6" x14ac:dyDescent="0.25">
      <c r="A11" s="1067" t="s">
        <v>435</v>
      </c>
      <c r="B11" s="61"/>
      <c r="C11" s="61"/>
      <c r="D11" s="359" t="s">
        <v>1381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65" t="s">
        <v>431</v>
      </c>
      <c r="B14" s="55">
        <v>0</v>
      </c>
      <c r="C14" s="55">
        <v>2022</v>
      </c>
      <c r="D14" s="361" t="s">
        <v>1382</v>
      </c>
      <c r="E14" s="56" t="s">
        <v>5</v>
      </c>
    </row>
    <row r="15" spans="1:6" x14ac:dyDescent="0.25">
      <c r="A15" s="1068" t="s">
        <v>436</v>
      </c>
      <c r="B15" s="58">
        <v>0</v>
      </c>
      <c r="C15" s="58">
        <v>2022</v>
      </c>
      <c r="D15" s="129" t="s">
        <v>1383</v>
      </c>
      <c r="E15" s="59" t="s">
        <v>5</v>
      </c>
    </row>
    <row r="16" spans="1:6" x14ac:dyDescent="0.25">
      <c r="A16" s="135" t="s">
        <v>432</v>
      </c>
      <c r="B16" s="359"/>
      <c r="C16" s="359"/>
      <c r="D16" s="359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65" t="s">
        <v>433</v>
      </c>
      <c r="B18" s="1072"/>
      <c r="C18" s="1072"/>
      <c r="D18" s="599" t="s">
        <v>1382</v>
      </c>
      <c r="E18" s="56" t="s">
        <v>5</v>
      </c>
    </row>
    <row r="19" spans="1:5" ht="30" x14ac:dyDescent="0.25">
      <c r="A19" s="1069" t="s">
        <v>437</v>
      </c>
      <c r="B19" s="1073"/>
      <c r="C19" s="1073"/>
      <c r="D19" s="600" t="s">
        <v>1382</v>
      </c>
      <c r="E19" s="62" t="s">
        <v>5</v>
      </c>
    </row>
    <row r="21" spans="1:5" ht="30" x14ac:dyDescent="0.25">
      <c r="A21" s="142" t="s">
        <v>1003</v>
      </c>
      <c r="B21" s="35">
        <v>0</v>
      </c>
      <c r="C21" s="35">
        <v>2022</v>
      </c>
      <c r="D21" s="166" t="s">
        <v>1368</v>
      </c>
      <c r="E21" s="143" t="s">
        <v>5</v>
      </c>
    </row>
    <row r="22" spans="1:5" ht="30" x14ac:dyDescent="0.25">
      <c r="A22" s="144" t="s">
        <v>1004</v>
      </c>
      <c r="B22" s="61">
        <v>0</v>
      </c>
      <c r="C22" s="61">
        <v>2022</v>
      </c>
      <c r="D22" s="359" t="s">
        <v>1368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7" t="s">
        <v>454</v>
      </c>
      <c r="C3" s="648" t="s">
        <v>455</v>
      </c>
      <c r="D3" s="648" t="s">
        <v>1022</v>
      </c>
      <c r="E3" s="648" t="s">
        <v>1023</v>
      </c>
    </row>
    <row r="4" spans="1:11" x14ac:dyDescent="0.25">
      <c r="A4" s="219">
        <v>2020</v>
      </c>
      <c r="B4" s="601"/>
      <c r="C4" s="602">
        <v>2.8</v>
      </c>
      <c r="D4" s="602"/>
      <c r="E4" s="602"/>
      <c r="G4" s="638"/>
      <c r="H4" s="638">
        <f>A4</f>
        <v>2020</v>
      </c>
      <c r="I4" s="638">
        <f>A5</f>
        <v>2021</v>
      </c>
      <c r="J4" s="638">
        <f>A6</f>
        <v>2022</v>
      </c>
      <c r="K4" s="213"/>
    </row>
    <row r="5" spans="1:11" ht="15" customHeight="1" x14ac:dyDescent="0.25">
      <c r="A5" s="288">
        <v>2021</v>
      </c>
      <c r="B5" s="603"/>
      <c r="C5" s="604"/>
      <c r="D5" s="753"/>
      <c r="E5" s="753"/>
      <c r="G5" s="649" t="s">
        <v>454</v>
      </c>
      <c r="H5" s="650" t="str">
        <f>IF(ISBLANK(B4),"",B4)</f>
        <v/>
      </c>
      <c r="I5" s="650" t="str">
        <f>IF(ISBLANK(B5),"",B5)</f>
        <v/>
      </c>
      <c r="J5" s="651" t="str">
        <f>IF(ISBLANK(B6),"",B6)</f>
        <v/>
      </c>
      <c r="K5" s="571"/>
    </row>
    <row r="6" spans="1:11" x14ac:dyDescent="0.25">
      <c r="A6" s="220">
        <v>2022</v>
      </c>
      <c r="B6" s="603"/>
      <c r="C6" s="604"/>
      <c r="D6" s="961"/>
      <c r="E6" s="961"/>
    </row>
    <row r="7" spans="1:11" x14ac:dyDescent="0.25">
      <c r="A7" s="166"/>
      <c r="B7" s="570"/>
      <c r="C7" s="570"/>
      <c r="D7" s="166"/>
      <c r="E7" s="166"/>
    </row>
    <row r="8" spans="1:11" x14ac:dyDescent="0.25">
      <c r="A8" s="213"/>
      <c r="B8" s="367"/>
      <c r="C8" s="367"/>
      <c r="D8" s="213"/>
      <c r="E8" s="213"/>
      <c r="G8" s="638"/>
      <c r="H8" s="638">
        <f>A4</f>
        <v>2020</v>
      </c>
      <c r="I8" s="638">
        <f>A5</f>
        <v>2021</v>
      </c>
      <c r="J8" s="638">
        <f>A6</f>
        <v>2022</v>
      </c>
      <c r="K8" s="213"/>
    </row>
    <row r="9" spans="1:11" ht="16.5" customHeight="1" x14ac:dyDescent="0.25">
      <c r="A9" s="213"/>
      <c r="B9" s="367"/>
      <c r="C9" s="367"/>
      <c r="D9" s="213"/>
      <c r="E9" s="213"/>
      <c r="G9" s="649" t="s">
        <v>455</v>
      </c>
      <c r="H9" s="650">
        <f>IF(ISBLANK(C4),"",C4)</f>
        <v>2.8</v>
      </c>
      <c r="I9" s="650" t="str">
        <f>IF(ISBLANK(C5),"",C5)</f>
        <v/>
      </c>
      <c r="J9" s="651" t="str">
        <f>IF(ISBLANK(C6),"",C6)</f>
        <v/>
      </c>
      <c r="K9" s="571"/>
    </row>
    <row r="10" spans="1:11" x14ac:dyDescent="0.25">
      <c r="A10" s="213"/>
      <c r="B10" s="367"/>
      <c r="C10" s="367"/>
      <c r="D10" s="213"/>
      <c r="E10" s="213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5"/>
      <c r="G1" s="255"/>
      <c r="H1" s="255"/>
      <c r="I1" s="255"/>
      <c r="J1" s="255"/>
      <c r="K1" s="255"/>
    </row>
    <row r="2" spans="1:11" ht="15.75" x14ac:dyDescent="0.25">
      <c r="A2" s="36"/>
      <c r="F2" s="255"/>
      <c r="G2" s="255"/>
      <c r="H2" s="255"/>
      <c r="I2" s="255"/>
      <c r="J2" s="255"/>
      <c r="K2" s="255"/>
    </row>
    <row r="3" spans="1:11" ht="63" x14ac:dyDescent="0.25">
      <c r="A3" s="523" t="s">
        <v>4</v>
      </c>
      <c r="B3" s="540" t="s">
        <v>430</v>
      </c>
      <c r="C3" s="540" t="s">
        <v>1024</v>
      </c>
      <c r="D3" s="540" t="s">
        <v>2738</v>
      </c>
      <c r="E3" s="540" t="s">
        <v>1260</v>
      </c>
      <c r="F3" s="540" t="s">
        <v>1261</v>
      </c>
      <c r="G3" s="540" t="s">
        <v>2739</v>
      </c>
      <c r="H3" s="1074"/>
      <c r="I3" s="255"/>
      <c r="J3" s="255"/>
      <c r="K3" s="255"/>
    </row>
    <row r="4" spans="1:11" x14ac:dyDescent="0.25">
      <c r="A4" s="360">
        <v>2020</v>
      </c>
      <c r="B4" s="645"/>
      <c r="C4" s="645"/>
      <c r="D4" s="645"/>
      <c r="E4" s="645"/>
      <c r="F4" s="645"/>
      <c r="G4" s="645"/>
      <c r="H4" s="1075"/>
      <c r="I4" s="255"/>
      <c r="J4" s="255"/>
      <c r="K4" s="255"/>
    </row>
    <row r="5" spans="1:11" x14ac:dyDescent="0.25">
      <c r="A5" s="482">
        <v>2021</v>
      </c>
      <c r="B5" s="604"/>
      <c r="C5" s="604"/>
      <c r="D5" s="604"/>
      <c r="E5" s="604"/>
      <c r="F5" s="604"/>
      <c r="G5" s="604"/>
      <c r="H5" s="1075"/>
      <c r="I5" s="255"/>
      <c r="J5" s="255"/>
      <c r="K5" s="255"/>
    </row>
    <row r="6" spans="1:11" x14ac:dyDescent="0.25">
      <c r="A6" s="362">
        <v>2022</v>
      </c>
      <c r="B6" s="604"/>
      <c r="C6" s="604">
        <v>0</v>
      </c>
      <c r="D6" s="604">
        <v>0</v>
      </c>
      <c r="E6" s="604"/>
      <c r="F6" s="604"/>
      <c r="G6" s="604"/>
      <c r="H6" s="1075"/>
      <c r="I6" s="255"/>
      <c r="J6" s="255"/>
      <c r="K6" s="255"/>
    </row>
    <row r="7" spans="1:11" x14ac:dyDescent="0.25">
      <c r="A7" s="166"/>
      <c r="B7" s="570"/>
      <c r="C7" s="570"/>
      <c r="D7" s="570"/>
      <c r="E7" s="570"/>
      <c r="F7" s="570"/>
      <c r="G7" s="570"/>
      <c r="H7" s="367"/>
      <c r="I7" s="255"/>
      <c r="J7" s="255"/>
      <c r="K7" s="255"/>
    </row>
    <row r="8" spans="1:11" x14ac:dyDescent="0.25">
      <c r="A8" s="213"/>
      <c r="B8" s="367"/>
      <c r="C8" s="367"/>
      <c r="D8" s="367"/>
      <c r="E8" s="367"/>
      <c r="F8" s="367"/>
      <c r="G8" s="367"/>
      <c r="H8" s="367"/>
      <c r="I8" s="255"/>
      <c r="J8" s="255"/>
      <c r="K8" s="255"/>
    </row>
    <row r="9" spans="1:11" x14ac:dyDescent="0.25">
      <c r="A9" s="213"/>
      <c r="B9" s="213"/>
      <c r="C9" s="213"/>
      <c r="D9" s="213"/>
      <c r="E9" s="213"/>
      <c r="F9" s="213"/>
      <c r="G9" s="213"/>
      <c r="H9" s="213"/>
      <c r="I9" s="255"/>
      <c r="J9" s="255"/>
      <c r="K9" s="255"/>
    </row>
    <row r="10" spans="1:11" x14ac:dyDescent="0.25">
      <c r="A10" s="213"/>
      <c r="B10" s="213"/>
      <c r="C10" s="213"/>
      <c r="D10" s="213"/>
      <c r="E10" s="213"/>
      <c r="F10" s="213"/>
      <c r="G10" s="213"/>
      <c r="H10" s="213"/>
      <c r="I10" s="255"/>
      <c r="J10" s="255"/>
      <c r="K10" s="255"/>
    </row>
    <row r="11" spans="1:11" x14ac:dyDescent="0.25">
      <c r="F11" s="255"/>
      <c r="G11" s="255"/>
      <c r="H11" s="255"/>
      <c r="I11" s="255"/>
      <c r="J11" s="255"/>
      <c r="K11" s="255"/>
    </row>
    <row r="12" spans="1:11" x14ac:dyDescent="0.25"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5"/>
      <c r="G1" s="255"/>
      <c r="H1" s="255"/>
    </row>
    <row r="2" spans="1:8" ht="15.75" x14ac:dyDescent="0.25">
      <c r="A2" s="36"/>
      <c r="F2" s="255"/>
      <c r="G2" s="255"/>
      <c r="H2" s="255"/>
    </row>
    <row r="3" spans="1:8" ht="78.75" x14ac:dyDescent="0.25">
      <c r="A3" s="522" t="s">
        <v>4</v>
      </c>
      <c r="B3" s="540" t="s">
        <v>473</v>
      </c>
      <c r="C3" s="540" t="s">
        <v>474</v>
      </c>
      <c r="D3" s="540" t="s">
        <v>431</v>
      </c>
      <c r="E3" s="540" t="s">
        <v>1185</v>
      </c>
      <c r="F3" s="255"/>
      <c r="G3" s="255"/>
      <c r="H3" s="255"/>
    </row>
    <row r="4" spans="1:8" x14ac:dyDescent="0.25">
      <c r="A4" s="360">
        <v>2019</v>
      </c>
      <c r="B4" s="645"/>
      <c r="C4" s="645"/>
      <c r="D4" s="645"/>
      <c r="E4" s="645"/>
      <c r="F4" s="255"/>
      <c r="G4" s="255"/>
      <c r="H4" s="255"/>
    </row>
    <row r="5" spans="1:8" x14ac:dyDescent="0.25">
      <c r="A5" s="482">
        <v>2020</v>
      </c>
      <c r="B5" s="604"/>
      <c r="C5" s="604"/>
      <c r="D5" s="604"/>
      <c r="E5" s="604"/>
      <c r="F5" s="255"/>
      <c r="G5" s="255"/>
      <c r="H5" s="255"/>
    </row>
    <row r="6" spans="1:8" x14ac:dyDescent="0.25">
      <c r="A6" s="362">
        <v>2021</v>
      </c>
      <c r="B6" s="604"/>
      <c r="C6" s="604"/>
      <c r="D6" s="604"/>
      <c r="E6" s="604"/>
      <c r="F6" s="255"/>
      <c r="G6" s="255"/>
      <c r="H6" s="255"/>
    </row>
    <row r="7" spans="1:8" x14ac:dyDescent="0.25">
      <c r="A7" s="483">
        <v>2022</v>
      </c>
      <c r="B7" s="1076"/>
      <c r="C7" s="1076"/>
      <c r="D7" s="1076">
        <v>0</v>
      </c>
      <c r="E7" s="1076">
        <v>0</v>
      </c>
      <c r="F7" s="255"/>
      <c r="G7" s="255"/>
      <c r="H7" s="255"/>
    </row>
    <row r="8" spans="1:8" x14ac:dyDescent="0.25">
      <c r="A8" s="213"/>
      <c r="B8" s="367"/>
      <c r="C8" s="367"/>
      <c r="D8" s="367"/>
      <c r="E8" s="367"/>
      <c r="F8" s="255"/>
      <c r="G8" s="255"/>
      <c r="H8" s="255"/>
    </row>
    <row r="9" spans="1:8" x14ac:dyDescent="0.25">
      <c r="A9" s="213"/>
      <c r="B9" s="213"/>
      <c r="C9" s="213"/>
      <c r="D9" s="213"/>
      <c r="E9" s="213"/>
      <c r="F9" s="255"/>
      <c r="G9" s="255"/>
      <c r="H9" s="255"/>
    </row>
    <row r="10" spans="1:8" x14ac:dyDescent="0.25">
      <c r="A10" s="213"/>
      <c r="B10" s="213"/>
      <c r="C10" s="213"/>
      <c r="D10" s="213"/>
      <c r="E10" s="213"/>
      <c r="F10" s="255"/>
      <c r="G10" s="255"/>
      <c r="H10" s="255"/>
    </row>
    <row r="11" spans="1:8" x14ac:dyDescent="0.25">
      <c r="F11" s="255"/>
      <c r="G11" s="255"/>
      <c r="H11" s="255"/>
    </row>
    <row r="12" spans="1:8" x14ac:dyDescent="0.25">
      <c r="F12" s="255"/>
      <c r="G12" s="255"/>
      <c r="H12" s="255"/>
    </row>
    <row r="14" spans="1:8" ht="15.75" x14ac:dyDescent="0.25">
      <c r="A14" s="99" t="s">
        <v>1557</v>
      </c>
      <c r="B14" s="31"/>
    </row>
    <row r="15" spans="1:8" x14ac:dyDescent="0.25">
      <c r="A15" s="633">
        <f>A5</f>
        <v>2020</v>
      </c>
      <c r="B15" s="627" t="str">
        <f>IF(ISBLANK(E5),"",E5)</f>
        <v/>
      </c>
    </row>
    <row r="16" spans="1:8" x14ac:dyDescent="0.25">
      <c r="A16" s="634">
        <f t="shared" ref="A16:A17" si="0">A6</f>
        <v>2021</v>
      </c>
      <c r="B16" s="628" t="str">
        <f t="shared" ref="B16:B17" si="1">IF(ISBLANK(E6),"",E6)</f>
        <v/>
      </c>
    </row>
    <row r="17" spans="1:2" x14ac:dyDescent="0.25">
      <c r="A17" s="635">
        <f t="shared" si="0"/>
        <v>2022</v>
      </c>
      <c r="B17" s="629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224" t="s">
        <v>306</v>
      </c>
      <c r="B4" s="55"/>
      <c r="C4" s="55"/>
      <c r="D4" s="898" t="s">
        <v>827</v>
      </c>
      <c r="E4" s="899" t="s">
        <v>5</v>
      </c>
    </row>
    <row r="5" spans="1:5" x14ac:dyDescent="0.25">
      <c r="A5" s="225" t="s">
        <v>1270</v>
      </c>
      <c r="B5" s="58"/>
      <c r="C5" s="58"/>
      <c r="D5" s="867" t="s">
        <v>1372</v>
      </c>
      <c r="E5" s="902" t="s">
        <v>5</v>
      </c>
    </row>
    <row r="6" spans="1:5" ht="45" x14ac:dyDescent="0.25">
      <c r="A6" s="225" t="s">
        <v>307</v>
      </c>
      <c r="B6" s="129"/>
      <c r="C6" s="129"/>
      <c r="D6" s="867"/>
      <c r="E6" s="902"/>
    </row>
    <row r="7" spans="1:5" ht="45" x14ac:dyDescent="0.25">
      <c r="A7" s="225" t="s">
        <v>1271</v>
      </c>
      <c r="B7" s="129"/>
      <c r="C7" s="129"/>
      <c r="D7" s="867"/>
      <c r="E7" s="902"/>
    </row>
    <row r="8" spans="1:5" x14ac:dyDescent="0.25">
      <c r="A8" s="225" t="s">
        <v>308</v>
      </c>
      <c r="B8" s="58"/>
      <c r="C8" s="58"/>
      <c r="D8" s="867" t="s">
        <v>827</v>
      </c>
      <c r="E8" s="902" t="s">
        <v>5</v>
      </c>
    </row>
    <row r="9" spans="1:5" ht="30" x14ac:dyDescent="0.25">
      <c r="A9" s="225" t="s">
        <v>916</v>
      </c>
      <c r="B9" s="58"/>
      <c r="C9" s="58"/>
      <c r="D9" s="867" t="s">
        <v>827</v>
      </c>
      <c r="E9" s="902" t="s">
        <v>5</v>
      </c>
    </row>
    <row r="10" spans="1:5" ht="30" x14ac:dyDescent="0.25">
      <c r="A10" s="225" t="s">
        <v>917</v>
      </c>
      <c r="B10" s="58"/>
      <c r="C10" s="58"/>
      <c r="D10" s="867" t="s">
        <v>1372</v>
      </c>
      <c r="E10" s="902" t="s">
        <v>5</v>
      </c>
    </row>
    <row r="11" spans="1:5" ht="30" x14ac:dyDescent="0.25">
      <c r="A11" s="225" t="s">
        <v>1001</v>
      </c>
      <c r="B11" s="58">
        <v>106528</v>
      </c>
      <c r="C11" s="58">
        <v>2022</v>
      </c>
      <c r="D11" s="867" t="s">
        <v>1368</v>
      </c>
      <c r="E11" s="902" t="s">
        <v>5</v>
      </c>
    </row>
    <row r="12" spans="1:5" ht="30" x14ac:dyDescent="0.25">
      <c r="A12" s="226" t="s">
        <v>1002</v>
      </c>
      <c r="B12" s="61">
        <v>1966</v>
      </c>
      <c r="C12" s="61">
        <v>2022</v>
      </c>
      <c r="D12" s="900" t="s">
        <v>1368</v>
      </c>
      <c r="E12" s="901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80" t="s">
        <v>4</v>
      </c>
      <c r="B3" s="1230" t="s">
        <v>306</v>
      </c>
      <c r="C3" s="1231"/>
      <c r="D3" s="1232"/>
    </row>
    <row r="4" spans="1:17" ht="15.75" x14ac:dyDescent="0.25">
      <c r="A4" s="1181"/>
      <c r="B4" s="641" t="s">
        <v>16</v>
      </c>
      <c r="C4" s="641" t="s">
        <v>127</v>
      </c>
      <c r="D4" s="641" t="s">
        <v>126</v>
      </c>
      <c r="G4" s="874" t="s">
        <v>2461</v>
      </c>
      <c r="H4" s="31"/>
      <c r="I4" s="31"/>
      <c r="J4" s="31"/>
      <c r="K4" s="31"/>
      <c r="L4" s="31"/>
      <c r="M4" s="31"/>
      <c r="N4" s="31"/>
      <c r="O4" s="31"/>
      <c r="P4" s="587"/>
      <c r="Q4" s="507" t="s">
        <v>502</v>
      </c>
    </row>
    <row r="5" spans="1:17" x14ac:dyDescent="0.25">
      <c r="A5" s="642">
        <v>2020</v>
      </c>
      <c r="B5" s="1043"/>
      <c r="C5" s="1043"/>
      <c r="D5" s="602"/>
      <c r="G5" s="873" t="s">
        <v>126</v>
      </c>
      <c r="H5" s="639" t="str">
        <f>IF(ISBLANK(D7),"",D7)</f>
        <v/>
      </c>
    </row>
    <row r="6" spans="1:17" x14ac:dyDescent="0.25">
      <c r="A6" s="643">
        <v>2021</v>
      </c>
      <c r="B6" s="1043"/>
      <c r="C6" s="1043"/>
      <c r="D6" s="604"/>
      <c r="G6" s="637" t="s">
        <v>127</v>
      </c>
      <c r="H6" s="625" t="str">
        <f>IF(ISBLANK(C7),"",C7)</f>
        <v/>
      </c>
      <c r="I6" s="31"/>
      <c r="J6" s="31"/>
      <c r="K6" s="31"/>
      <c r="L6" s="31"/>
      <c r="M6" s="31"/>
      <c r="N6" s="31"/>
      <c r="O6" s="31"/>
    </row>
    <row r="7" spans="1:17" x14ac:dyDescent="0.25">
      <c r="A7" s="644">
        <v>2022</v>
      </c>
      <c r="B7" s="1043"/>
      <c r="C7" s="1043"/>
      <c r="D7" s="619"/>
    </row>
    <row r="8" spans="1:17" x14ac:dyDescent="0.25">
      <c r="A8" s="166"/>
      <c r="B8" s="166"/>
      <c r="C8" s="570"/>
      <c r="D8" s="570"/>
    </row>
    <row r="9" spans="1:17" ht="15.75" x14ac:dyDescent="0.25">
      <c r="A9" s="213"/>
      <c r="B9" s="213"/>
      <c r="C9" s="367"/>
      <c r="D9" s="367"/>
      <c r="G9" s="874" t="s">
        <v>2462</v>
      </c>
      <c r="H9" s="31"/>
      <c r="I9" s="31"/>
      <c r="J9" s="31"/>
      <c r="K9" s="31"/>
      <c r="L9" s="31"/>
      <c r="M9" s="31"/>
      <c r="N9" s="31"/>
      <c r="O9" s="31"/>
      <c r="P9" s="208"/>
      <c r="Q9" s="161" t="s">
        <v>501</v>
      </c>
    </row>
    <row r="10" spans="1:17" x14ac:dyDescent="0.25">
      <c r="A10" s="213"/>
      <c r="B10" s="213"/>
      <c r="C10" s="367"/>
      <c r="D10" s="367"/>
      <c r="G10" s="873" t="s">
        <v>496</v>
      </c>
      <c r="H10" s="639" t="str">
        <f>IF(ISBLANK(D7),"",D7)</f>
        <v/>
      </c>
    </row>
    <row r="11" spans="1:17" x14ac:dyDescent="0.25">
      <c r="A11" s="213"/>
      <c r="B11" s="213"/>
      <c r="C11" s="367"/>
      <c r="D11" s="367"/>
      <c r="G11" s="637" t="s">
        <v>497</v>
      </c>
      <c r="H11" s="625" t="str">
        <f>IF(ISBLANK(C7),"",C7)</f>
        <v/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64" t="s">
        <v>326</v>
      </c>
      <c r="B4" s="55"/>
      <c r="C4" s="55"/>
      <c r="D4" s="361" t="s">
        <v>1373</v>
      </c>
      <c r="E4" s="894" t="s">
        <v>5</v>
      </c>
    </row>
    <row r="5" spans="1:5" x14ac:dyDescent="0.25">
      <c r="A5" s="65" t="s">
        <v>913</v>
      </c>
      <c r="B5" s="58"/>
      <c r="C5" s="58"/>
      <c r="D5" s="129" t="s">
        <v>1374</v>
      </c>
      <c r="E5" s="895" t="s">
        <v>5</v>
      </c>
    </row>
    <row r="6" spans="1:5" x14ac:dyDescent="0.25">
      <c r="A6" s="65" t="s">
        <v>914</v>
      </c>
      <c r="B6" s="58"/>
      <c r="C6" s="58"/>
      <c r="D6" s="129" t="s">
        <v>1374</v>
      </c>
      <c r="E6" s="895" t="s">
        <v>5</v>
      </c>
    </row>
    <row r="7" spans="1:5" x14ac:dyDescent="0.25">
      <c r="A7" s="66" t="s">
        <v>915</v>
      </c>
      <c r="B7" s="58"/>
      <c r="C7" s="58"/>
      <c r="D7" s="129" t="s">
        <v>1374</v>
      </c>
      <c r="E7" s="895" t="s">
        <v>5</v>
      </c>
    </row>
    <row r="8" spans="1:5" x14ac:dyDescent="0.25">
      <c r="A8" s="57" t="s">
        <v>327</v>
      </c>
      <c r="B8" s="58"/>
      <c r="C8" s="58"/>
      <c r="D8" s="129" t="s">
        <v>1373</v>
      </c>
      <c r="E8" s="895" t="s">
        <v>5</v>
      </c>
    </row>
    <row r="9" spans="1:5" ht="15" customHeight="1" x14ac:dyDescent="0.25">
      <c r="A9" s="102" t="s">
        <v>1681</v>
      </c>
      <c r="B9" s="58"/>
      <c r="C9" s="58"/>
      <c r="D9" s="129" t="s">
        <v>1373</v>
      </c>
      <c r="E9" s="895" t="s">
        <v>5</v>
      </c>
    </row>
    <row r="10" spans="1:5" ht="30" x14ac:dyDescent="0.25">
      <c r="A10" s="57" t="s">
        <v>1682</v>
      </c>
      <c r="B10" s="58"/>
      <c r="C10" s="58"/>
      <c r="D10" s="867" t="s">
        <v>1374</v>
      </c>
      <c r="E10" s="902" t="s">
        <v>5</v>
      </c>
    </row>
    <row r="11" spans="1:5" x14ac:dyDescent="0.25">
      <c r="A11" s="57" t="s">
        <v>344</v>
      </c>
      <c r="B11" s="58"/>
      <c r="C11" s="58"/>
      <c r="D11" s="129" t="s">
        <v>1373</v>
      </c>
      <c r="E11" s="895" t="s">
        <v>5</v>
      </c>
    </row>
    <row r="12" spans="1:5" x14ac:dyDescent="0.25">
      <c r="A12" s="57" t="s">
        <v>343</v>
      </c>
      <c r="B12" s="58"/>
      <c r="C12" s="58"/>
      <c r="D12" s="129" t="s">
        <v>1373</v>
      </c>
      <c r="E12" s="895" t="s">
        <v>5</v>
      </c>
    </row>
    <row r="13" spans="1:5" x14ac:dyDescent="0.25">
      <c r="A13" s="57" t="s">
        <v>345</v>
      </c>
      <c r="B13" s="58"/>
      <c r="C13" s="58"/>
      <c r="D13" s="129" t="s">
        <v>1373</v>
      </c>
      <c r="E13" s="895" t="s">
        <v>5</v>
      </c>
    </row>
    <row r="14" spans="1:5" x14ac:dyDescent="0.25">
      <c r="A14" s="60" t="s">
        <v>483</v>
      </c>
      <c r="B14" s="61"/>
      <c r="C14" s="61"/>
      <c r="D14" s="359" t="s">
        <v>1373</v>
      </c>
      <c r="E14" s="897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1081</v>
      </c>
    </row>
    <row r="3" spans="1:22" x14ac:dyDescent="0.25">
      <c r="D3" s="29"/>
    </row>
    <row r="4" spans="1:22" x14ac:dyDescent="0.25">
      <c r="A4" s="1180" t="s">
        <v>4</v>
      </c>
      <c r="B4" s="1185" t="s">
        <v>19</v>
      </c>
      <c r="C4" s="1186"/>
      <c r="D4" s="1186"/>
      <c r="E4" s="1185" t="s">
        <v>20</v>
      </c>
      <c r="F4" s="1186"/>
      <c r="G4" s="1187"/>
      <c r="H4" s="1186" t="s">
        <v>21</v>
      </c>
      <c r="I4" s="1186"/>
      <c r="J4" s="1186"/>
      <c r="K4" s="1185" t="s">
        <v>22</v>
      </c>
      <c r="L4" s="1186"/>
      <c r="M4" s="1187"/>
      <c r="N4" s="1185" t="s">
        <v>23</v>
      </c>
      <c r="O4" s="1186"/>
      <c r="P4" s="1187"/>
      <c r="Q4" s="1185" t="s">
        <v>31</v>
      </c>
      <c r="R4" s="1186"/>
      <c r="S4" s="1187"/>
      <c r="T4" s="1185" t="s">
        <v>24</v>
      </c>
      <c r="U4" s="1186"/>
      <c r="V4" s="1187"/>
    </row>
    <row r="5" spans="1:22" x14ac:dyDescent="0.25">
      <c r="A5" s="118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9">
        <v>2020</v>
      </c>
      <c r="B6" s="70">
        <v>3305</v>
      </c>
      <c r="C6" s="55">
        <v>1698</v>
      </c>
      <c r="D6" s="55">
        <v>1607</v>
      </c>
      <c r="E6" s="70">
        <v>3786</v>
      </c>
      <c r="F6" s="55">
        <v>1908</v>
      </c>
      <c r="G6" s="110">
        <v>1878</v>
      </c>
      <c r="H6" s="55">
        <v>2148</v>
      </c>
      <c r="I6" s="55">
        <v>1141</v>
      </c>
      <c r="J6" s="55">
        <v>1007</v>
      </c>
      <c r="K6" s="70">
        <v>8689</v>
      </c>
      <c r="L6" s="55">
        <v>4459</v>
      </c>
      <c r="M6" s="110">
        <v>4230</v>
      </c>
      <c r="N6" s="70">
        <v>8989</v>
      </c>
      <c r="O6" s="55">
        <v>4617</v>
      </c>
      <c r="P6" s="110">
        <v>4372</v>
      </c>
      <c r="Q6" s="70">
        <v>35096</v>
      </c>
      <c r="R6" s="55">
        <v>17306</v>
      </c>
      <c r="S6" s="110">
        <v>17790</v>
      </c>
      <c r="T6" s="70">
        <v>53249</v>
      </c>
      <c r="U6" s="55">
        <v>25986</v>
      </c>
      <c r="V6" s="162">
        <v>27263</v>
      </c>
    </row>
    <row r="7" spans="1:22" x14ac:dyDescent="0.25">
      <c r="A7" s="288">
        <v>2021</v>
      </c>
      <c r="B7" s="169">
        <v>3315</v>
      </c>
      <c r="C7" s="94">
        <v>1703</v>
      </c>
      <c r="D7" s="94">
        <v>1612</v>
      </c>
      <c r="E7" s="169">
        <v>3753</v>
      </c>
      <c r="F7" s="94">
        <v>1886</v>
      </c>
      <c r="G7" s="171">
        <v>1867</v>
      </c>
      <c r="H7" s="94">
        <v>2096</v>
      </c>
      <c r="I7" s="94">
        <v>1113</v>
      </c>
      <c r="J7" s="94">
        <v>983</v>
      </c>
      <c r="K7" s="169">
        <v>8613</v>
      </c>
      <c r="L7" s="94">
        <v>4422</v>
      </c>
      <c r="M7" s="171">
        <v>4191</v>
      </c>
      <c r="N7" s="169">
        <v>8833</v>
      </c>
      <c r="O7" s="94">
        <v>4555</v>
      </c>
      <c r="P7" s="171">
        <v>4278</v>
      </c>
      <c r="Q7" s="169">
        <v>34849</v>
      </c>
      <c r="R7" s="94">
        <v>17201</v>
      </c>
      <c r="S7" s="171">
        <v>17648</v>
      </c>
      <c r="T7" s="214">
        <v>52958</v>
      </c>
      <c r="U7" s="58">
        <v>25799</v>
      </c>
      <c r="V7" s="162">
        <v>27159</v>
      </c>
    </row>
    <row r="8" spans="1:22" x14ac:dyDescent="0.25">
      <c r="A8" s="221">
        <v>2022</v>
      </c>
      <c r="B8" s="72">
        <v>3737</v>
      </c>
      <c r="C8" s="61">
        <v>1888</v>
      </c>
      <c r="D8" s="61">
        <v>1849</v>
      </c>
      <c r="E8" s="72">
        <v>4240</v>
      </c>
      <c r="F8" s="61">
        <v>2143</v>
      </c>
      <c r="G8" s="111">
        <v>2097</v>
      </c>
      <c r="H8" s="61">
        <v>2111</v>
      </c>
      <c r="I8" s="61">
        <v>1091</v>
      </c>
      <c r="J8" s="61">
        <v>1020</v>
      </c>
      <c r="K8" s="72">
        <v>9527</v>
      </c>
      <c r="L8" s="61">
        <v>4835</v>
      </c>
      <c r="M8" s="111">
        <v>4692</v>
      </c>
      <c r="N8" s="72">
        <v>8884</v>
      </c>
      <c r="O8" s="61">
        <v>4518</v>
      </c>
      <c r="P8" s="111">
        <v>4366</v>
      </c>
      <c r="Q8" s="72">
        <v>35282</v>
      </c>
      <c r="R8" s="61">
        <v>17280</v>
      </c>
      <c r="S8" s="111">
        <v>18002</v>
      </c>
      <c r="T8" s="72">
        <v>54180</v>
      </c>
      <c r="U8" s="61">
        <v>26213</v>
      </c>
      <c r="V8" s="111">
        <v>27967</v>
      </c>
    </row>
    <row r="9" spans="1:22" s="29" customFormat="1" x14ac:dyDescent="0.25">
      <c r="A9" s="134" t="s">
        <v>1074</v>
      </c>
    </row>
    <row r="10" spans="1:22" s="29" customFormat="1" x14ac:dyDescent="0.25"/>
    <row r="12" spans="1:22" ht="15.75" x14ac:dyDescent="0.25">
      <c r="A12" s="39" t="s">
        <v>2431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4"/>
      <c r="B14" s="335" t="s">
        <v>25</v>
      </c>
      <c r="C14" s="335" t="s">
        <v>26</v>
      </c>
      <c r="D14" s="335" t="s">
        <v>27</v>
      </c>
      <c r="E14" s="335" t="s">
        <v>28</v>
      </c>
      <c r="F14" s="335" t="s">
        <v>29</v>
      </c>
      <c r="G14" s="335" t="s">
        <v>30</v>
      </c>
      <c r="H14" s="335" t="s">
        <v>16</v>
      </c>
      <c r="M14" s="335" t="s">
        <v>28</v>
      </c>
      <c r="N14" s="505" t="s">
        <v>484</v>
      </c>
      <c r="O14" s="505" t="s">
        <v>673</v>
      </c>
      <c r="P14" s="29"/>
      <c r="Q14" s="506" t="s">
        <v>1534</v>
      </c>
      <c r="R14" s="506" t="s">
        <v>1535</v>
      </c>
      <c r="S14" s="506" t="s">
        <v>1536</v>
      </c>
      <c r="T14" s="29" t="s">
        <v>677</v>
      </c>
    </row>
    <row r="15" spans="1:22" x14ac:dyDescent="0.25">
      <c r="A15" s="335" t="s">
        <v>16</v>
      </c>
      <c r="B15" s="174">
        <f>B8</f>
        <v>3737</v>
      </c>
      <c r="C15" s="174">
        <f>E8</f>
        <v>4240</v>
      </c>
      <c r="D15" s="174">
        <f>H8</f>
        <v>2111</v>
      </c>
      <c r="E15" s="174">
        <f>K8</f>
        <v>9527</v>
      </c>
      <c r="F15" s="174">
        <f>N8</f>
        <v>8884</v>
      </c>
      <c r="G15" s="174">
        <f>Q8</f>
        <v>35282</v>
      </c>
      <c r="H15" s="336">
        <f>T8</f>
        <v>54180</v>
      </c>
      <c r="M15" s="174">
        <f>K8</f>
        <v>9527</v>
      </c>
      <c r="N15" s="174">
        <f>H15-E15-O15</f>
        <v>33732</v>
      </c>
      <c r="O15" s="174">
        <f>H15-(B15+C15+G15)</f>
        <v>10921</v>
      </c>
      <c r="P15" s="29"/>
      <c r="Q15" s="100">
        <f>M15/H15*100</f>
        <v>17.583979328165373</v>
      </c>
      <c r="R15" s="100">
        <f>N15/H15*100</f>
        <v>62.25913621262459</v>
      </c>
      <c r="S15" s="100">
        <f>O15/H15*100</f>
        <v>20.15688445921004</v>
      </c>
    </row>
    <row r="17" spans="1:20" x14ac:dyDescent="0.25">
      <c r="Q17" s="506" t="s">
        <v>1537</v>
      </c>
      <c r="R17" s="506" t="s">
        <v>1538</v>
      </c>
      <c r="S17" s="506" t="s">
        <v>1539</v>
      </c>
      <c r="T17" s="206" t="s">
        <v>501</v>
      </c>
    </row>
    <row r="18" spans="1:20" x14ac:dyDescent="0.25">
      <c r="Q18" s="100">
        <f>M15/H15*100</f>
        <v>17.583979328165373</v>
      </c>
      <c r="R18" s="100">
        <f>N15/H15*100</f>
        <v>62.25913621262459</v>
      </c>
      <c r="S18" s="100">
        <f>O15/H15*100</f>
        <v>20.15688445921004</v>
      </c>
    </row>
    <row r="19" spans="1:20" x14ac:dyDescent="0.25"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20" x14ac:dyDescent="0.25"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20" ht="30" customHeight="1" x14ac:dyDescent="0.25">
      <c r="A21" s="1180" t="s">
        <v>4</v>
      </c>
      <c r="B21" s="1182" t="s">
        <v>457</v>
      </c>
      <c r="C21" s="1183"/>
      <c r="D21" s="1184"/>
      <c r="E21" s="1182" t="s">
        <v>458</v>
      </c>
      <c r="F21" s="1183"/>
      <c r="G21" s="1184"/>
      <c r="H21" s="1188" t="s">
        <v>1236</v>
      </c>
      <c r="I21" s="1189"/>
      <c r="J21" s="1190"/>
      <c r="K21" s="495"/>
      <c r="L21" s="495"/>
      <c r="M21" s="495"/>
      <c r="N21" s="495"/>
      <c r="O21" s="495"/>
      <c r="P21" s="495"/>
      <c r="Q21" s="495"/>
    </row>
    <row r="22" spans="1:20" ht="15" customHeight="1" x14ac:dyDescent="0.25">
      <c r="A22" s="118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11" t="s">
        <v>16</v>
      </c>
      <c r="I22" s="478" t="s">
        <v>17</v>
      </c>
      <c r="J22" s="568" t="s">
        <v>18</v>
      </c>
      <c r="K22" s="495"/>
      <c r="L22" s="495"/>
      <c r="M22" s="495"/>
      <c r="N22" s="495"/>
      <c r="O22" s="495"/>
      <c r="P22" s="495"/>
      <c r="Q22" s="495"/>
    </row>
    <row r="23" spans="1:20" x14ac:dyDescent="0.25">
      <c r="A23" s="220">
        <v>2020</v>
      </c>
      <c r="B23" s="169">
        <v>0</v>
      </c>
      <c r="C23" s="363"/>
      <c r="D23" s="363"/>
      <c r="E23" s="169">
        <v>6.7</v>
      </c>
      <c r="F23" s="363"/>
      <c r="G23" s="364"/>
      <c r="H23" s="169">
        <v>0</v>
      </c>
      <c r="I23" s="94">
        <v>0</v>
      </c>
      <c r="J23" s="171">
        <v>0</v>
      </c>
      <c r="K23" s="495"/>
      <c r="L23" s="495"/>
      <c r="M23" s="495"/>
      <c r="N23" s="495"/>
      <c r="O23" s="495"/>
      <c r="P23" s="495"/>
      <c r="Q23" s="495"/>
    </row>
    <row r="24" spans="1:20" x14ac:dyDescent="0.25">
      <c r="A24" s="220">
        <v>2021</v>
      </c>
      <c r="B24" s="169">
        <v>4.3</v>
      </c>
      <c r="C24" s="363"/>
      <c r="D24" s="363"/>
      <c r="E24" s="169">
        <v>6.4</v>
      </c>
      <c r="F24" s="363"/>
      <c r="G24" s="364"/>
      <c r="H24" s="169">
        <v>4.26</v>
      </c>
      <c r="I24" s="94">
        <v>4.3499999999999996</v>
      </c>
      <c r="J24" s="171">
        <v>4.18</v>
      </c>
      <c r="K24" s="495"/>
      <c r="L24" s="495"/>
      <c r="M24" s="495"/>
      <c r="N24" s="495"/>
      <c r="O24" s="495"/>
      <c r="P24" s="495"/>
      <c r="Q24" s="495"/>
    </row>
    <row r="25" spans="1:20" x14ac:dyDescent="0.25">
      <c r="A25" s="221">
        <v>2022</v>
      </c>
      <c r="B25" s="72">
        <v>8.4</v>
      </c>
      <c r="C25" s="359"/>
      <c r="D25" s="359"/>
      <c r="E25" s="72">
        <v>8.3000000000000007</v>
      </c>
      <c r="F25" s="359"/>
      <c r="G25" s="463"/>
      <c r="H25" s="72">
        <v>6.26</v>
      </c>
      <c r="I25" s="61">
        <v>13.39</v>
      </c>
      <c r="J25" s="111">
        <v>0</v>
      </c>
      <c r="K25" s="495"/>
      <c r="L25" s="495"/>
      <c r="M25" s="495"/>
      <c r="N25" s="495"/>
      <c r="O25" s="495"/>
      <c r="P25" s="495"/>
      <c r="Q25" s="495"/>
    </row>
    <row r="30" spans="1:20" x14ac:dyDescent="0.25">
      <c r="A30" s="507" t="s">
        <v>1236</v>
      </c>
      <c r="B30" s="29"/>
      <c r="C30" s="29"/>
      <c r="F30" s="161" t="s">
        <v>1554</v>
      </c>
      <c r="G30" s="29"/>
      <c r="H30" s="29"/>
    </row>
    <row r="31" spans="1:20" x14ac:dyDescent="0.25">
      <c r="A31" s="856"/>
      <c r="B31" s="857" t="s">
        <v>1552</v>
      </c>
      <c r="C31" s="858" t="s">
        <v>1553</v>
      </c>
      <c r="F31" s="856"/>
      <c r="G31" s="857" t="s">
        <v>1555</v>
      </c>
      <c r="H31" s="858" t="s">
        <v>1556</v>
      </c>
    </row>
    <row r="32" spans="1:20" x14ac:dyDescent="0.25">
      <c r="A32" s="702">
        <f>A23</f>
        <v>2020</v>
      </c>
      <c r="B32" s="676">
        <f>IF(ISBLANK(J23),"",J23)</f>
        <v>0</v>
      </c>
      <c r="C32" s="676">
        <f>IF(ISBLANK(I23),"",I23)</f>
        <v>0</v>
      </c>
      <c r="F32" s="702">
        <f>A23</f>
        <v>2020</v>
      </c>
      <c r="G32" s="676">
        <f>IF(ISBLANK(J23),"",J23)</f>
        <v>0</v>
      </c>
      <c r="H32" s="676">
        <f>IF(ISBLANK(I23),"",I23)</f>
        <v>0</v>
      </c>
    </row>
    <row r="33" spans="1:8" x14ac:dyDescent="0.25">
      <c r="A33" s="703">
        <f t="shared" ref="A33:A34" si="0">A24</f>
        <v>2021</v>
      </c>
      <c r="B33" s="855">
        <f t="shared" ref="B33:B34" si="1">IF(ISBLANK(J24),"",J24)</f>
        <v>4.18</v>
      </c>
      <c r="C33" s="855">
        <f t="shared" ref="C33:C34" si="2">IF(ISBLANK(I24),"",I24)</f>
        <v>4.3499999999999996</v>
      </c>
      <c r="F33" s="703">
        <f t="shared" ref="F33:F34" si="3">A24</f>
        <v>2021</v>
      </c>
      <c r="G33" s="855">
        <f t="shared" ref="G33:G34" si="4">IF(ISBLANK(J24),"",J24)</f>
        <v>4.18</v>
      </c>
      <c r="H33" s="855">
        <f t="shared" ref="H33:H34" si="5">IF(ISBLANK(I24),"",I24)</f>
        <v>4.3499999999999996</v>
      </c>
    </row>
    <row r="34" spans="1:8" x14ac:dyDescent="0.25">
      <c r="A34" s="704">
        <f t="shared" si="0"/>
        <v>2022</v>
      </c>
      <c r="B34" s="678">
        <f t="shared" si="1"/>
        <v>0</v>
      </c>
      <c r="C34" s="678">
        <f t="shared" si="2"/>
        <v>13.39</v>
      </c>
      <c r="F34" s="704">
        <f t="shared" si="3"/>
        <v>2022</v>
      </c>
      <c r="G34" s="678">
        <f t="shared" si="4"/>
        <v>0</v>
      </c>
      <c r="H34" s="678">
        <f t="shared" si="5"/>
        <v>13.39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5" t="s">
        <v>343</v>
      </c>
      <c r="C3" s="865" t="s">
        <v>345</v>
      </c>
      <c r="D3" s="865" t="s">
        <v>344</v>
      </c>
      <c r="E3" s="865" t="s">
        <v>346</v>
      </c>
      <c r="F3" s="538" t="s">
        <v>1020</v>
      </c>
      <c r="G3" s="538" t="s">
        <v>1021</v>
      </c>
    </row>
    <row r="4" spans="1:10" x14ac:dyDescent="0.25">
      <c r="A4" s="219">
        <v>2020</v>
      </c>
      <c r="B4" s="602"/>
      <c r="C4" s="602"/>
      <c r="D4" s="602"/>
      <c r="E4" s="601"/>
      <c r="F4" s="602"/>
      <c r="G4" s="602"/>
    </row>
    <row r="5" spans="1:10" x14ac:dyDescent="0.25">
      <c r="A5" s="288">
        <v>2021</v>
      </c>
      <c r="B5" s="753"/>
      <c r="C5" s="753"/>
      <c r="D5" s="753"/>
      <c r="E5" s="755"/>
      <c r="F5" s="753"/>
      <c r="G5" s="753"/>
    </row>
    <row r="6" spans="1:10" x14ac:dyDescent="0.25">
      <c r="A6" s="220">
        <v>2022</v>
      </c>
      <c r="B6" s="754"/>
      <c r="C6" s="754"/>
      <c r="D6" s="754"/>
      <c r="E6" s="756"/>
      <c r="F6" s="754"/>
      <c r="G6" s="754"/>
    </row>
    <row r="7" spans="1:10" x14ac:dyDescent="0.25">
      <c r="A7" s="166"/>
      <c r="B7" s="166"/>
      <c r="C7" s="166"/>
      <c r="D7" s="166"/>
      <c r="E7" s="166"/>
      <c r="F7" s="166"/>
      <c r="G7" s="166"/>
    </row>
    <row r="8" spans="1:10" x14ac:dyDescent="0.25">
      <c r="A8" s="213"/>
      <c r="B8" s="213"/>
      <c r="C8" s="213"/>
      <c r="D8" s="213"/>
      <c r="E8" s="213"/>
      <c r="F8" s="213"/>
      <c r="G8" s="213"/>
    </row>
    <row r="9" spans="1:10" ht="19.5" customHeight="1" x14ac:dyDescent="0.25">
      <c r="A9" s="154" t="s">
        <v>502</v>
      </c>
      <c r="E9" s="161" t="s">
        <v>501</v>
      </c>
      <c r="I9" s="254"/>
    </row>
    <row r="10" spans="1:10" ht="33.75" customHeight="1" x14ac:dyDescent="0.25">
      <c r="A10" s="31"/>
      <c r="B10" s="163" t="s">
        <v>538</v>
      </c>
      <c r="C10" s="163" t="s">
        <v>539</v>
      </c>
      <c r="E10" s="31"/>
      <c r="F10" s="163" t="s">
        <v>530</v>
      </c>
      <c r="G10" s="163" t="s">
        <v>531</v>
      </c>
      <c r="I10" s="255"/>
    </row>
    <row r="11" spans="1:10" x14ac:dyDescent="0.25">
      <c r="A11" s="103">
        <f>A4</f>
        <v>2020</v>
      </c>
      <c r="B11" s="80" t="str">
        <f>IF(ISBLANK(B4),"",B4)</f>
        <v/>
      </c>
      <c r="C11" s="80" t="str">
        <f>IF(ISBLANK(D4),"",D4)</f>
        <v/>
      </c>
      <c r="E11" s="103">
        <f>A4</f>
        <v>2020</v>
      </c>
      <c r="F11" s="80" t="str">
        <f>IF(ISBLANK(B4),"",B4)</f>
        <v/>
      </c>
      <c r="G11" s="80" t="str">
        <f>IF(ISBLANK(D4),"",D4)</f>
        <v/>
      </c>
      <c r="I11" s="255"/>
    </row>
    <row r="12" spans="1:10" x14ac:dyDescent="0.25">
      <c r="A12" s="103">
        <f t="shared" ref="A12:A13" si="0">A5</f>
        <v>2021</v>
      </c>
      <c r="B12" s="80" t="str">
        <f>IF(ISBLANK(B5),"",B5)</f>
        <v/>
      </c>
      <c r="C12" s="80" t="str">
        <f>IF(ISBLANK(D5),"",D5)</f>
        <v/>
      </c>
      <c r="E12" s="103">
        <f t="shared" ref="E12:E13" si="1">A5</f>
        <v>2021</v>
      </c>
      <c r="F12" s="80" t="str">
        <f t="shared" ref="F12:F13" si="2">IF(ISBLANK(B5),"",B5)</f>
        <v/>
      </c>
      <c r="G12" s="80" t="str">
        <f t="shared" ref="G12:G13" si="3">IF(ISBLANK(D5),"",D5)</f>
        <v/>
      </c>
    </row>
    <row r="13" spans="1:10" x14ac:dyDescent="0.25">
      <c r="A13" s="156">
        <f t="shared" si="0"/>
        <v>2022</v>
      </c>
      <c r="B13" s="83" t="str">
        <f>IF(ISBLANK(B6),"",B6)</f>
        <v/>
      </c>
      <c r="C13" s="83" t="str">
        <f>IF(ISBLANK(D6),"",D6)</f>
        <v/>
      </c>
      <c r="D13" s="255"/>
      <c r="E13" s="156">
        <f t="shared" si="1"/>
        <v>2022</v>
      </c>
      <c r="F13" s="83" t="str">
        <f t="shared" si="2"/>
        <v/>
      </c>
      <c r="G13" s="83" t="str">
        <f t="shared" si="3"/>
        <v/>
      </c>
    </row>
    <row r="14" spans="1:10" x14ac:dyDescent="0.25">
      <c r="A14" s="254"/>
      <c r="B14" s="213"/>
      <c r="C14" s="213"/>
      <c r="D14" s="255"/>
      <c r="E14" s="254"/>
      <c r="F14" s="213"/>
      <c r="G14" s="213"/>
    </row>
    <row r="15" spans="1:10" x14ac:dyDescent="0.25">
      <c r="A15" s="903"/>
      <c r="B15" s="252"/>
      <c r="C15" s="252"/>
      <c r="D15" s="252"/>
      <c r="E15" s="903"/>
      <c r="F15" s="252"/>
      <c r="G15" s="252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3" t="s">
        <v>538</v>
      </c>
      <c r="C17" s="163" t="s">
        <v>540</v>
      </c>
      <c r="E17" s="31"/>
      <c r="F17" s="163" t="s">
        <v>530</v>
      </c>
      <c r="G17" s="163" t="s">
        <v>531</v>
      </c>
    </row>
    <row r="18" spans="1:9" x14ac:dyDescent="0.25">
      <c r="A18" s="103">
        <f>A4</f>
        <v>2020</v>
      </c>
      <c r="B18" s="80" t="str">
        <f>IF(ISBLANK(C4),"",C4)</f>
        <v/>
      </c>
      <c r="C18" s="80" t="str">
        <f>IF(ISBLANK(E4),"",E4)</f>
        <v/>
      </c>
      <c r="E18" s="605">
        <f>A4</f>
        <v>2020</v>
      </c>
      <c r="F18" s="100" t="str">
        <f>IF(ISBLANK(C4),"",C4)</f>
        <v/>
      </c>
      <c r="G18" s="100" t="str">
        <f>IF(ISBLANK(E4),"",E4)</f>
        <v/>
      </c>
      <c r="I18" s="1233" t="s">
        <v>672</v>
      </c>
    </row>
    <row r="19" spans="1:9" ht="15" customHeight="1" x14ac:dyDescent="0.25">
      <c r="A19" s="103">
        <f t="shared" ref="A19:A20" si="4">A5</f>
        <v>2021</v>
      </c>
      <c r="B19" s="80" t="str">
        <f>IF(ISBLANK(C5),"",C5)</f>
        <v/>
      </c>
      <c r="C19" s="80" t="str">
        <f>IF(ISBLANK(E5),"",E5)</f>
        <v/>
      </c>
      <c r="E19" s="103">
        <f t="shared" ref="E19:E20" si="5">A5</f>
        <v>2021</v>
      </c>
      <c r="F19" s="104" t="str">
        <f>IF(ISBLANK(C5),"",C5)</f>
        <v/>
      </c>
      <c r="G19" s="104" t="str">
        <f t="shared" ref="G19:G20" si="6">IF(ISBLANK(E5),"",E5)</f>
        <v/>
      </c>
      <c r="I19" s="1234"/>
    </row>
    <row r="20" spans="1:9" ht="15.75" thickBot="1" x14ac:dyDescent="0.3">
      <c r="A20" s="156">
        <f t="shared" si="4"/>
        <v>2022</v>
      </c>
      <c r="B20" s="83" t="str">
        <f>IF(ISBLANK(C6),"",C6)</f>
        <v/>
      </c>
      <c r="C20" s="83" t="str">
        <f>IF(ISBLANK(E6),"",E6)</f>
        <v/>
      </c>
      <c r="E20" s="156">
        <f t="shared" si="5"/>
        <v>2022</v>
      </c>
      <c r="F20" s="83" t="str">
        <f>IF(ISBLANK(C6),"",C6)</f>
        <v/>
      </c>
      <c r="G20" s="83" t="str">
        <f t="shared" si="6"/>
        <v/>
      </c>
      <c r="I20" s="1235"/>
    </row>
    <row r="21" spans="1:9" x14ac:dyDescent="0.25">
      <c r="I21" s="383"/>
    </row>
    <row r="22" spans="1:9" x14ac:dyDescent="0.25">
      <c r="I22" s="383"/>
    </row>
    <row r="23" spans="1:9" x14ac:dyDescent="0.25">
      <c r="I23" s="383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4" t="s">
        <v>1676</v>
      </c>
      <c r="B4" s="55"/>
      <c r="C4" s="55"/>
      <c r="D4" s="898" t="s">
        <v>1373</v>
      </c>
      <c r="E4" s="894" t="s">
        <v>5</v>
      </c>
    </row>
    <row r="5" spans="1:5" x14ac:dyDescent="0.25">
      <c r="A5" s="75" t="s">
        <v>1266</v>
      </c>
      <c r="B5" s="58"/>
      <c r="C5" s="58"/>
      <c r="D5" s="867" t="s">
        <v>1374</v>
      </c>
      <c r="E5" s="895" t="s">
        <v>5</v>
      </c>
    </row>
    <row r="6" spans="1:5" x14ac:dyDescent="0.25">
      <c r="A6" s="75" t="s">
        <v>350</v>
      </c>
      <c r="B6" s="58">
        <v>478</v>
      </c>
      <c r="C6" s="58">
        <v>2022</v>
      </c>
      <c r="D6" s="867" t="s">
        <v>1373</v>
      </c>
      <c r="E6" s="895" t="s">
        <v>5</v>
      </c>
    </row>
    <row r="7" spans="1:5" x14ac:dyDescent="0.25">
      <c r="A7" s="75" t="s">
        <v>1267</v>
      </c>
      <c r="B7" s="58">
        <v>5</v>
      </c>
      <c r="C7" s="58">
        <v>2022</v>
      </c>
      <c r="D7" s="867" t="s">
        <v>1374</v>
      </c>
      <c r="E7" s="895" t="s">
        <v>5</v>
      </c>
    </row>
    <row r="8" spans="1:5" x14ac:dyDescent="0.25">
      <c r="A8" s="75" t="s">
        <v>351</v>
      </c>
      <c r="B8" s="58">
        <v>317</v>
      </c>
      <c r="C8" s="58">
        <v>2022</v>
      </c>
      <c r="D8" s="867" t="s">
        <v>1373</v>
      </c>
      <c r="E8" s="895" t="s">
        <v>5</v>
      </c>
    </row>
    <row r="9" spans="1:5" ht="15" customHeight="1" x14ac:dyDescent="0.25">
      <c r="A9" s="75" t="s">
        <v>1268</v>
      </c>
      <c r="B9" s="58">
        <v>3.3</v>
      </c>
      <c r="C9" s="58">
        <v>2022</v>
      </c>
      <c r="D9" s="867" t="s">
        <v>1374</v>
      </c>
      <c r="E9" s="895" t="s">
        <v>5</v>
      </c>
    </row>
    <row r="10" spans="1:5" x14ac:dyDescent="0.25">
      <c r="A10" s="67" t="s">
        <v>956</v>
      </c>
      <c r="B10" s="129"/>
      <c r="C10" s="129"/>
      <c r="D10" s="867"/>
      <c r="E10" s="895" t="s">
        <v>5</v>
      </c>
    </row>
    <row r="11" spans="1:5" x14ac:dyDescent="0.25">
      <c r="A11" s="67" t="s">
        <v>959</v>
      </c>
      <c r="B11" s="58"/>
      <c r="C11" s="58"/>
      <c r="D11" s="867" t="s">
        <v>1373</v>
      </c>
      <c r="E11" s="895" t="s">
        <v>5</v>
      </c>
    </row>
    <row r="12" spans="1:5" ht="30" x14ac:dyDescent="0.25">
      <c r="A12" s="60" t="s">
        <v>1269</v>
      </c>
      <c r="B12" s="61"/>
      <c r="C12" s="61"/>
      <c r="D12" s="900" t="s">
        <v>1374</v>
      </c>
      <c r="E12" s="897" t="s">
        <v>5</v>
      </c>
    </row>
    <row r="15" spans="1:5" x14ac:dyDescent="0.25">
      <c r="B15" s="29" t="s">
        <v>2349</v>
      </c>
    </row>
    <row r="16" spans="1:5" x14ac:dyDescent="0.25">
      <c r="B16" s="255">
        <v>2020</v>
      </c>
      <c r="C16" s="1010">
        <v>706</v>
      </c>
    </row>
    <row r="17" spans="2:3" x14ac:dyDescent="0.25">
      <c r="B17" s="255">
        <v>2021</v>
      </c>
      <c r="C17" s="1010">
        <v>624</v>
      </c>
    </row>
    <row r="18" spans="2:3" x14ac:dyDescent="0.25">
      <c r="B18" s="255">
        <v>2022</v>
      </c>
      <c r="C18" s="1010">
        <v>478</v>
      </c>
    </row>
    <row r="19" spans="2:3" x14ac:dyDescent="0.25">
      <c r="B19" s="255"/>
      <c r="C19" s="255"/>
    </row>
    <row r="20" spans="2:3" x14ac:dyDescent="0.25">
      <c r="B20" s="29" t="s">
        <v>2349</v>
      </c>
    </row>
    <row r="21" spans="2:3" x14ac:dyDescent="0.25">
      <c r="B21" s="638">
        <f>B16</f>
        <v>2020</v>
      </c>
      <c r="C21" s="638">
        <f>IF(ISBLANK(C16),"",C16)</f>
        <v>706</v>
      </c>
    </row>
    <row r="22" spans="2:3" x14ac:dyDescent="0.25">
      <c r="B22" s="638">
        <f>B17</f>
        <v>2021</v>
      </c>
      <c r="C22" s="638">
        <f t="shared" ref="C22:C23" si="0">IF(ISBLANK(C17),"",C17)</f>
        <v>624</v>
      </c>
    </row>
    <row r="23" spans="2:3" x14ac:dyDescent="0.25">
      <c r="B23" s="638">
        <f>B18</f>
        <v>2022</v>
      </c>
      <c r="C23" s="638">
        <f t="shared" si="0"/>
        <v>478</v>
      </c>
    </row>
    <row r="24" spans="2:3" x14ac:dyDescent="0.25">
      <c r="B24" s="255"/>
      <c r="C24" s="255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7" t="s">
        <v>4</v>
      </c>
      <c r="B3" s="1236" t="s">
        <v>957</v>
      </c>
      <c r="C3" s="1237"/>
      <c r="D3" s="1237"/>
      <c r="E3" s="1238"/>
      <c r="F3" s="1239" t="s">
        <v>349</v>
      </c>
      <c r="G3" s="1236" t="s">
        <v>958</v>
      </c>
      <c r="H3" s="1237"/>
      <c r="I3" s="1238"/>
      <c r="J3" s="1241" t="s">
        <v>1019</v>
      </c>
    </row>
    <row r="4" spans="1:10" ht="15.75" x14ac:dyDescent="0.25">
      <c r="A4" s="1198"/>
      <c r="B4" s="87" t="s">
        <v>352</v>
      </c>
      <c r="C4" s="88" t="s">
        <v>353</v>
      </c>
      <c r="D4" s="88" t="s">
        <v>354</v>
      </c>
      <c r="E4" s="77" t="s">
        <v>24</v>
      </c>
      <c r="F4" s="1240"/>
      <c r="G4" s="87" t="s">
        <v>352</v>
      </c>
      <c r="H4" s="88" t="s">
        <v>353</v>
      </c>
      <c r="I4" s="89" t="s">
        <v>354</v>
      </c>
      <c r="J4" s="1242"/>
    </row>
    <row r="5" spans="1:10" x14ac:dyDescent="0.25">
      <c r="A5" s="219">
        <v>2020</v>
      </c>
      <c r="B5" s="70"/>
      <c r="C5" s="55"/>
      <c r="D5" s="55"/>
      <c r="E5" s="271">
        <f>SUM(B5:D5)</f>
        <v>0</v>
      </c>
      <c r="F5" s="71"/>
      <c r="G5" s="70"/>
      <c r="H5" s="55"/>
      <c r="I5" s="110"/>
      <c r="J5" s="71"/>
    </row>
    <row r="6" spans="1:10" x14ac:dyDescent="0.25">
      <c r="A6" s="288">
        <v>2021</v>
      </c>
      <c r="B6" s="759"/>
      <c r="C6" s="760"/>
      <c r="D6" s="760"/>
      <c r="E6" s="272">
        <f>SUM(B6:D6)</f>
        <v>0</v>
      </c>
      <c r="F6" s="216"/>
      <c r="G6" s="459"/>
      <c r="H6" s="460"/>
      <c r="I6" s="765"/>
      <c r="J6" s="216"/>
    </row>
    <row r="7" spans="1:10" x14ac:dyDescent="0.25">
      <c r="A7" s="220">
        <v>2022</v>
      </c>
      <c r="B7" s="169"/>
      <c r="C7" s="94"/>
      <c r="D7" s="94"/>
      <c r="E7" s="449">
        <f>SUM(B7:D7)</f>
        <v>0</v>
      </c>
      <c r="F7" s="170"/>
      <c r="G7" s="169"/>
      <c r="H7" s="94"/>
      <c r="I7" s="171"/>
      <c r="J7" s="170"/>
    </row>
    <row r="8" spans="1:10" x14ac:dyDescent="0.25">
      <c r="A8" s="166"/>
      <c r="B8" s="166"/>
      <c r="C8" s="166"/>
      <c r="D8" s="166"/>
      <c r="E8" s="166"/>
      <c r="F8" s="166"/>
      <c r="G8" s="166"/>
      <c r="H8" s="166"/>
      <c r="I8" s="166"/>
      <c r="J8" s="166"/>
    </row>
    <row r="9" spans="1:10" x14ac:dyDescent="0.25">
      <c r="A9" s="213"/>
      <c r="B9" s="213"/>
      <c r="C9" s="213"/>
      <c r="D9" s="213"/>
      <c r="E9" s="213"/>
      <c r="F9" s="213"/>
      <c r="G9" s="213"/>
      <c r="H9" s="213"/>
      <c r="I9" s="213"/>
      <c r="J9" s="213"/>
    </row>
    <row r="12" spans="1:10" ht="15.75" x14ac:dyDescent="0.25">
      <c r="A12" s="79" t="s">
        <v>2014</v>
      </c>
      <c r="B12" s="31"/>
      <c r="C12" s="28"/>
      <c r="D12" s="28"/>
      <c r="F12" s="576" t="s">
        <v>2350</v>
      </c>
      <c r="G12" s="28"/>
      <c r="H12" s="28"/>
      <c r="I12" s="28"/>
      <c r="J12" s="28"/>
    </row>
    <row r="13" spans="1:10" x14ac:dyDescent="0.25">
      <c r="A13" s="626">
        <f>A5</f>
        <v>2020</v>
      </c>
      <c r="B13" s="623" t="str">
        <f>IF(ISBLANK(F5),"",F5)</f>
        <v/>
      </c>
      <c r="C13" s="28"/>
      <c r="D13" s="28"/>
    </row>
    <row r="14" spans="1:10" x14ac:dyDescent="0.25">
      <c r="A14" s="626">
        <f>A6</f>
        <v>2021</v>
      </c>
      <c r="B14" s="624" t="str">
        <f t="shared" ref="B14:B15" si="0">IF(ISBLANK(F6),"",F6)</f>
        <v/>
      </c>
      <c r="C14" s="28"/>
      <c r="D14" s="28"/>
      <c r="F14" s="627" t="s">
        <v>1534</v>
      </c>
      <c r="G14" s="623" t="str">
        <f>IF(ISBLANK(B7),"",B7)</f>
        <v/>
      </c>
      <c r="I14" s="627" t="s">
        <v>1537</v>
      </c>
      <c r="J14" s="623" t="str">
        <f>IF(ISBLANK(B7),"",B7)</f>
        <v/>
      </c>
    </row>
    <row r="15" spans="1:10" x14ac:dyDescent="0.25">
      <c r="A15" s="626">
        <f t="shared" ref="A15" si="1">A7</f>
        <v>2022</v>
      </c>
      <c r="B15" s="625" t="str">
        <f t="shared" si="0"/>
        <v/>
      </c>
      <c r="C15" s="28"/>
      <c r="D15" s="28"/>
      <c r="F15" s="628" t="s">
        <v>1535</v>
      </c>
      <c r="G15" s="624" t="str">
        <f>IF(ISBLANK(C7),"",C7)</f>
        <v/>
      </c>
      <c r="I15" s="628" t="s">
        <v>1546</v>
      </c>
      <c r="J15" s="624" t="str">
        <f>IF(ISBLANK(C7),"",C7)</f>
        <v/>
      </c>
    </row>
    <row r="16" spans="1:10" x14ac:dyDescent="0.25">
      <c r="A16" s="575"/>
      <c r="B16" s="572"/>
      <c r="C16" s="28"/>
      <c r="D16" s="28"/>
      <c r="F16" s="629" t="s">
        <v>1536</v>
      </c>
      <c r="G16" s="625" t="str">
        <f>IF(ISBLANK(D7),"",D7)</f>
        <v/>
      </c>
      <c r="I16" s="629" t="s">
        <v>1547</v>
      </c>
      <c r="J16" s="625" t="str">
        <f>IF(ISBLANK(D7),"",D7)</f>
        <v/>
      </c>
    </row>
    <row r="18" spans="1:2" x14ac:dyDescent="0.25">
      <c r="A18" s="255"/>
      <c r="B18" s="255"/>
    </row>
    <row r="19" spans="1:2" x14ac:dyDescent="0.25">
      <c r="A19" s="255"/>
      <c r="B19" s="255"/>
    </row>
    <row r="20" spans="1:2" ht="18" customHeight="1" x14ac:dyDescent="0.25">
      <c r="A20" s="450" t="s">
        <v>2466</v>
      </c>
      <c r="B20" s="255"/>
    </row>
    <row r="21" spans="1:2" x14ac:dyDescent="0.25">
      <c r="A21" s="627" t="s">
        <v>471</v>
      </c>
      <c r="B21" s="623" t="str">
        <f>IF(ISBLANK(G7),"",G7)</f>
        <v/>
      </c>
    </row>
    <row r="22" spans="1:2" x14ac:dyDescent="0.25">
      <c r="A22" s="628" t="s">
        <v>472</v>
      </c>
      <c r="B22" s="624" t="str">
        <f>IF(ISBLANK(H7),"",H7)</f>
        <v/>
      </c>
    </row>
    <row r="23" spans="1:2" x14ac:dyDescent="0.25">
      <c r="A23" s="629" t="s">
        <v>373</v>
      </c>
      <c r="B23" s="625" t="str">
        <f>IF(ISBLANK(I7),"",I7)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1" t="s">
        <v>374</v>
      </c>
      <c r="B4" s="361"/>
      <c r="C4" s="361"/>
      <c r="D4" s="361"/>
      <c r="E4" s="894"/>
    </row>
    <row r="5" spans="1:6" x14ac:dyDescent="0.25">
      <c r="A5" s="66" t="s">
        <v>1257</v>
      </c>
      <c r="B5" s="58"/>
      <c r="C5" s="58"/>
      <c r="D5" s="129" t="s">
        <v>827</v>
      </c>
      <c r="E5" s="895" t="s">
        <v>5</v>
      </c>
    </row>
    <row r="6" spans="1:6" x14ac:dyDescent="0.25">
      <c r="A6" s="65" t="s">
        <v>1258</v>
      </c>
      <c r="B6" s="58"/>
      <c r="C6" s="58"/>
      <c r="D6" s="129" t="s">
        <v>827</v>
      </c>
      <c r="E6" s="895" t="s">
        <v>5</v>
      </c>
    </row>
    <row r="7" spans="1:6" x14ac:dyDescent="0.25">
      <c r="A7" s="66" t="s">
        <v>375</v>
      </c>
      <c r="B7" s="129"/>
      <c r="C7" s="129"/>
      <c r="D7" s="129"/>
      <c r="E7" s="895"/>
    </row>
    <row r="8" spans="1:6" x14ac:dyDescent="0.25">
      <c r="A8" s="66" t="s">
        <v>376</v>
      </c>
      <c r="B8" s="129"/>
      <c r="C8" s="129"/>
      <c r="D8" s="129"/>
      <c r="E8" s="895"/>
    </row>
    <row r="9" spans="1:6" x14ac:dyDescent="0.25">
      <c r="A9" s="66" t="s">
        <v>378</v>
      </c>
      <c r="B9" s="58"/>
      <c r="C9" s="58"/>
      <c r="D9" s="129" t="s">
        <v>827</v>
      </c>
      <c r="E9" s="895" t="s">
        <v>5</v>
      </c>
    </row>
    <row r="10" spans="1:6" x14ac:dyDescent="0.25">
      <c r="A10" s="82" t="s">
        <v>1259</v>
      </c>
      <c r="B10" s="61"/>
      <c r="C10" s="61"/>
      <c r="D10" s="359" t="s">
        <v>1372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  <c r="O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  <c r="O2" s="255"/>
    </row>
    <row r="3" spans="1:15" ht="33" customHeight="1" x14ac:dyDescent="0.25">
      <c r="A3" s="1197" t="s">
        <v>4</v>
      </c>
      <c r="B3" s="1246" t="s">
        <v>378</v>
      </c>
      <c r="C3" s="1247"/>
      <c r="D3" s="1247"/>
      <c r="E3" s="1248" t="s">
        <v>379</v>
      </c>
      <c r="F3" s="1249"/>
      <c r="G3" s="1250"/>
      <c r="H3" s="453"/>
      <c r="I3" s="454"/>
      <c r="J3" s="454"/>
      <c r="K3" s="454"/>
      <c r="L3" s="255"/>
      <c r="M3" s="255"/>
      <c r="N3" s="255"/>
      <c r="O3" s="255"/>
    </row>
    <row r="4" spans="1:15" ht="13.5" customHeight="1" x14ac:dyDescent="0.25">
      <c r="A4" s="1251"/>
      <c r="B4" s="1243" t="s">
        <v>380</v>
      </c>
      <c r="C4" s="1244"/>
      <c r="D4" s="1244"/>
      <c r="E4" s="1243" t="s">
        <v>380</v>
      </c>
      <c r="F4" s="1244"/>
      <c r="G4" s="1245"/>
      <c r="H4" s="456"/>
      <c r="I4" s="454"/>
      <c r="J4" s="454"/>
      <c r="K4" s="454"/>
      <c r="L4" s="255"/>
      <c r="M4" s="255"/>
      <c r="N4" s="255"/>
      <c r="O4" s="255"/>
    </row>
    <row r="5" spans="1:15" ht="18.75" customHeight="1" x14ac:dyDescent="0.25">
      <c r="A5" s="119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6"/>
      <c r="I5" s="455"/>
      <c r="J5" s="455"/>
      <c r="K5" s="455"/>
      <c r="L5" s="255"/>
      <c r="M5" s="255"/>
      <c r="N5" s="255"/>
      <c r="O5" s="255"/>
    </row>
    <row r="6" spans="1:15" x14ac:dyDescent="0.25">
      <c r="A6" s="113">
        <v>2020</v>
      </c>
      <c r="B6" s="459"/>
      <c r="C6" s="761"/>
      <c r="D6" s="761"/>
      <c r="E6" s="459"/>
      <c r="F6" s="761"/>
      <c r="G6" s="763"/>
      <c r="H6" s="365"/>
      <c r="I6" s="367"/>
      <c r="J6" s="367"/>
      <c r="K6" s="367"/>
      <c r="L6" s="255"/>
      <c r="M6" s="255"/>
      <c r="N6" s="255"/>
      <c r="O6" s="255"/>
    </row>
    <row r="7" spans="1:15" x14ac:dyDescent="0.25">
      <c r="A7" s="231">
        <v>2021</v>
      </c>
      <c r="B7" s="459"/>
      <c r="C7" s="761"/>
      <c r="D7" s="761"/>
      <c r="E7" s="459"/>
      <c r="F7" s="761"/>
      <c r="G7" s="763"/>
      <c r="H7" s="365"/>
      <c r="I7" s="367"/>
      <c r="J7" s="367"/>
      <c r="K7" s="367"/>
      <c r="L7" s="255"/>
      <c r="M7" s="255"/>
      <c r="N7" s="255"/>
      <c r="O7" s="255"/>
    </row>
    <row r="8" spans="1:15" x14ac:dyDescent="0.25">
      <c r="A8" s="231">
        <v>2022</v>
      </c>
      <c r="B8" s="603"/>
      <c r="C8" s="762"/>
      <c r="D8" s="762"/>
      <c r="E8" s="603"/>
      <c r="F8" s="762"/>
      <c r="G8" s="764"/>
      <c r="H8" s="365"/>
      <c r="I8" s="767" t="s">
        <v>1480</v>
      </c>
      <c r="J8" s="367"/>
      <c r="K8" s="367"/>
      <c r="L8" s="255"/>
      <c r="M8" s="255"/>
      <c r="N8" s="255"/>
      <c r="O8" s="255"/>
    </row>
    <row r="9" spans="1:15" x14ac:dyDescent="0.25">
      <c r="A9" s="166"/>
      <c r="B9" s="570"/>
      <c r="C9" s="570"/>
      <c r="D9" s="570"/>
      <c r="E9" s="570"/>
      <c r="F9" s="570"/>
      <c r="G9" s="570"/>
      <c r="H9" s="213"/>
      <c r="I9" s="367"/>
      <c r="J9" s="367"/>
      <c r="K9" s="367"/>
      <c r="L9" s="255"/>
      <c r="M9" s="255"/>
      <c r="N9" s="255"/>
      <c r="O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  <c r="O10" s="255"/>
    </row>
    <row r="11" spans="1:15" x14ac:dyDescent="0.25">
      <c r="A11" s="213"/>
      <c r="B11" s="367"/>
      <c r="C11" s="367"/>
      <c r="D11" s="367"/>
      <c r="E11" s="367"/>
      <c r="F11" s="367"/>
      <c r="G11" s="367"/>
      <c r="H11" s="255"/>
      <c r="I11" s="255"/>
      <c r="J11" s="255"/>
      <c r="K11" s="255"/>
      <c r="L11" s="255"/>
      <c r="M11" s="255"/>
      <c r="N11" s="255"/>
      <c r="O11" s="255"/>
    </row>
    <row r="15" spans="1:15" ht="15.75" x14ac:dyDescent="0.25">
      <c r="A15" s="46" t="s">
        <v>2463</v>
      </c>
      <c r="I15" s="84" t="s">
        <v>2464</v>
      </c>
      <c r="J15" s="33"/>
      <c r="K15" s="33"/>
      <c r="L15" s="33"/>
      <c r="M15" s="33"/>
      <c r="N15" s="33"/>
      <c r="O15" s="33"/>
    </row>
    <row r="16" spans="1:15" x14ac:dyDescent="0.25">
      <c r="A16" s="702">
        <f>A6</f>
        <v>2020</v>
      </c>
      <c r="B16" s="676" t="str">
        <f>IF(ISBLANK(B6),"",B6)</f>
        <v/>
      </c>
      <c r="C16" s="757"/>
      <c r="I16" s="702">
        <f>A6</f>
        <v>2020</v>
      </c>
      <c r="J16" s="676" t="str">
        <f>IF(ISBLANK(E6),"",E6)</f>
        <v/>
      </c>
      <c r="K16" s="758"/>
    </row>
    <row r="17" spans="1:10" x14ac:dyDescent="0.25">
      <c r="A17" s="703">
        <f>A7</f>
        <v>2021</v>
      </c>
      <c r="B17" s="855" t="str">
        <f>IF(ISBLANK(B7),"",B7)</f>
        <v/>
      </c>
      <c r="C17" s="757"/>
      <c r="I17" s="703">
        <f>A7</f>
        <v>2021</v>
      </c>
      <c r="J17" s="855" t="str">
        <f>IF(ISBLANK(E7),"",E7)</f>
        <v/>
      </c>
    </row>
    <row r="18" spans="1:10" x14ac:dyDescent="0.25">
      <c r="A18" s="704">
        <f>A8</f>
        <v>2022</v>
      </c>
      <c r="B18" s="678" t="str">
        <f>IF(ISBLANK(B8),"",B8)</f>
        <v/>
      </c>
      <c r="C18" s="757"/>
      <c r="I18" s="704">
        <f>A8</f>
        <v>2022</v>
      </c>
      <c r="J18" s="678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2" t="s">
        <v>887</v>
      </c>
      <c r="B3" s="1252"/>
      <c r="C3" s="255"/>
      <c r="D3" s="868" t="s">
        <v>2351</v>
      </c>
      <c r="E3" s="255"/>
      <c r="F3" s="255"/>
      <c r="G3" s="255"/>
      <c r="H3" s="255"/>
      <c r="K3" s="1244" t="s">
        <v>1012</v>
      </c>
      <c r="L3" s="1244"/>
    </row>
    <row r="4" spans="1:12" ht="18.75" customHeight="1" x14ac:dyDescent="0.25">
      <c r="A4" s="164"/>
      <c r="B4" s="766" t="s">
        <v>16</v>
      </c>
      <c r="D4" s="252"/>
      <c r="E4" s="768" t="s">
        <v>16</v>
      </c>
      <c r="K4" s="164"/>
      <c r="L4" s="766" t="s">
        <v>16</v>
      </c>
    </row>
    <row r="5" spans="1:12" x14ac:dyDescent="0.25">
      <c r="A5" s="113">
        <v>2020</v>
      </c>
      <c r="B5" s="871"/>
      <c r="D5" s="451" t="str">
        <f>IF(ISBLANK(B5),"",A5)</f>
        <v/>
      </c>
      <c r="E5" s="620" t="str">
        <f>IF(ISBLANK(B5),"",B5)</f>
        <v/>
      </c>
      <c r="K5" s="219">
        <v>2020</v>
      </c>
      <c r="L5" s="657"/>
    </row>
    <row r="6" spans="1:12" x14ac:dyDescent="0.25">
      <c r="A6" s="231">
        <v>2021</v>
      </c>
      <c r="B6" s="604"/>
      <c r="D6" s="452" t="str">
        <f>IF(ISBLANK(B6),"",A6)</f>
        <v/>
      </c>
      <c r="E6" s="621" t="str">
        <f>IF(ISBLANK(B6),"",B6)</f>
        <v/>
      </c>
      <c r="K6" s="288">
        <v>2021</v>
      </c>
      <c r="L6" s="659"/>
    </row>
    <row r="7" spans="1:12" x14ac:dyDescent="0.25">
      <c r="A7" s="123">
        <v>2022</v>
      </c>
      <c r="B7" s="619"/>
      <c r="D7" s="381" t="str">
        <f>IF(ISBLANK(B7),"",A7)</f>
        <v/>
      </c>
      <c r="E7" s="622" t="str">
        <f>IF(ISBLANK(B7),"",B7)</f>
        <v/>
      </c>
      <c r="K7" s="221">
        <v>2022</v>
      </c>
      <c r="L7" s="619"/>
    </row>
    <row r="8" spans="1:12" x14ac:dyDescent="0.25">
      <c r="A8" s="213"/>
      <c r="B8" s="367"/>
      <c r="C8" s="213"/>
      <c r="D8" s="606"/>
      <c r="E8" s="199"/>
      <c r="K8" s="213"/>
      <c r="L8" s="367"/>
    </row>
    <row r="9" spans="1:12" x14ac:dyDescent="0.25">
      <c r="A9" s="213"/>
      <c r="B9" s="213"/>
      <c r="C9" s="213"/>
      <c r="D9" s="606"/>
      <c r="E9" s="199"/>
      <c r="K9" s="213"/>
      <c r="L9" s="213"/>
    </row>
    <row r="10" spans="1:12" x14ac:dyDescent="0.25">
      <c r="K10" s="213"/>
      <c r="L10" s="213"/>
    </row>
    <row r="11" spans="1:12" x14ac:dyDescent="0.25">
      <c r="K11" s="213"/>
      <c r="L11" s="213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5"/>
      <c r="E1" s="255"/>
      <c r="F1" s="255"/>
      <c r="G1" s="255"/>
      <c r="H1" s="255"/>
      <c r="I1" s="255"/>
      <c r="J1" s="255"/>
      <c r="K1" s="255"/>
    </row>
    <row r="2" spans="1:11" ht="15.75" x14ac:dyDescent="0.25">
      <c r="A2" s="36"/>
      <c r="D2" s="255"/>
      <c r="E2" s="255"/>
      <c r="F2" s="255"/>
      <c r="G2" s="255"/>
      <c r="H2" s="255"/>
      <c r="I2" s="255"/>
      <c r="J2" s="255"/>
      <c r="K2" s="255"/>
    </row>
    <row r="3" spans="1:11" ht="53.25" customHeight="1" x14ac:dyDescent="0.25">
      <c r="A3" s="539" t="s">
        <v>4</v>
      </c>
      <c r="B3" s="540" t="s">
        <v>1257</v>
      </c>
      <c r="C3" s="540" t="s">
        <v>1258</v>
      </c>
      <c r="D3" s="487"/>
      <c r="E3" s="454"/>
      <c r="F3" s="454"/>
      <c r="G3" s="454"/>
      <c r="H3" s="255"/>
      <c r="I3" s="255"/>
      <c r="J3" s="255"/>
      <c r="K3" s="255"/>
    </row>
    <row r="4" spans="1:11" x14ac:dyDescent="0.25">
      <c r="A4" s="112">
        <v>2020</v>
      </c>
      <c r="B4" s="645"/>
      <c r="C4" s="645"/>
      <c r="D4" s="213"/>
      <c r="E4" s="367"/>
      <c r="F4" s="367"/>
      <c r="G4" s="367"/>
      <c r="H4" s="255"/>
      <c r="I4" s="255"/>
      <c r="J4" s="255"/>
      <c r="K4" s="255"/>
    </row>
    <row r="5" spans="1:11" x14ac:dyDescent="0.25">
      <c r="A5" s="231">
        <v>2021</v>
      </c>
      <c r="B5" s="604"/>
      <c r="C5" s="604"/>
      <c r="D5" s="213"/>
      <c r="E5" s="367"/>
      <c r="F5" s="367"/>
      <c r="G5" s="367"/>
      <c r="H5" s="255"/>
      <c r="I5" s="255"/>
      <c r="J5" s="255"/>
      <c r="K5" s="255"/>
    </row>
    <row r="6" spans="1:11" x14ac:dyDescent="0.25">
      <c r="A6" s="231">
        <v>2022</v>
      </c>
      <c r="B6" s="604"/>
      <c r="C6" s="604"/>
      <c r="D6" s="213"/>
      <c r="E6" s="367"/>
      <c r="F6" s="367"/>
      <c r="G6" s="367"/>
      <c r="H6" s="255"/>
      <c r="I6" s="255"/>
      <c r="J6" s="255"/>
      <c r="K6" s="255"/>
    </row>
    <row r="7" spans="1:11" x14ac:dyDescent="0.25">
      <c r="A7" s="166"/>
      <c r="B7" s="570"/>
      <c r="C7" s="570"/>
      <c r="D7" s="213"/>
      <c r="E7" s="367"/>
      <c r="F7" s="367"/>
      <c r="G7" s="367"/>
      <c r="H7" s="255"/>
      <c r="I7" s="255"/>
      <c r="J7" s="255"/>
      <c r="K7" s="255"/>
    </row>
    <row r="8" spans="1:11" x14ac:dyDescent="0.25">
      <c r="A8" s="213"/>
      <c r="B8" s="367"/>
      <c r="C8" s="367"/>
      <c r="D8" s="255"/>
      <c r="E8" s="255"/>
      <c r="F8" s="255"/>
      <c r="G8" s="255"/>
      <c r="H8" s="255"/>
      <c r="I8" s="255"/>
      <c r="J8" s="255"/>
      <c r="K8" s="255"/>
    </row>
    <row r="9" spans="1:11" x14ac:dyDescent="0.25">
      <c r="A9" s="213"/>
      <c r="B9" s="367"/>
      <c r="C9" s="367"/>
      <c r="D9" s="255"/>
      <c r="E9" s="255"/>
      <c r="F9" s="255"/>
      <c r="G9" s="255"/>
      <c r="H9" s="255"/>
      <c r="I9" s="255"/>
      <c r="J9" s="255"/>
      <c r="K9" s="255"/>
    </row>
    <row r="10" spans="1:11" x14ac:dyDescent="0.25">
      <c r="D10" s="255"/>
      <c r="E10" s="255"/>
      <c r="F10" s="255"/>
      <c r="G10" s="255"/>
      <c r="H10" s="255"/>
      <c r="I10" s="255"/>
      <c r="J10" s="255"/>
      <c r="K10" s="255"/>
    </row>
    <row r="11" spans="1:11" x14ac:dyDescent="0.25">
      <c r="D11" s="255"/>
      <c r="E11" s="255"/>
      <c r="F11" s="255"/>
      <c r="G11" s="255"/>
      <c r="H11" s="255"/>
      <c r="I11" s="255"/>
      <c r="J11" s="255"/>
      <c r="K11" s="255"/>
    </row>
    <row r="12" spans="1:11" x14ac:dyDescent="0.25">
      <c r="D12" s="255"/>
      <c r="E12" s="255"/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5"/>
      <c r="G1" s="255"/>
      <c r="H1" s="255"/>
      <c r="I1" s="255"/>
      <c r="J1" s="255"/>
      <c r="K1" s="255"/>
      <c r="L1" s="255"/>
    </row>
    <row r="2" spans="1:12" ht="15.75" x14ac:dyDescent="0.25">
      <c r="A2" s="36"/>
      <c r="F2" s="255"/>
      <c r="G2" s="255"/>
      <c r="H2" s="255"/>
      <c r="I2" s="255"/>
      <c r="J2" s="255"/>
      <c r="K2" s="255"/>
      <c r="L2" s="255"/>
    </row>
    <row r="3" spans="1:12" ht="80.25" customHeight="1" x14ac:dyDescent="0.25">
      <c r="A3" s="1197" t="s">
        <v>4</v>
      </c>
      <c r="B3" s="1241" t="s">
        <v>308</v>
      </c>
      <c r="C3" s="1241" t="s">
        <v>1013</v>
      </c>
      <c r="D3" s="1241" t="s">
        <v>1014</v>
      </c>
      <c r="E3" s="1224" t="s">
        <v>1015</v>
      </c>
      <c r="F3" s="1225"/>
      <c r="G3" s="1226"/>
      <c r="H3" s="454"/>
      <c r="I3" s="255"/>
      <c r="J3" s="255"/>
      <c r="K3" s="255"/>
      <c r="L3" s="255"/>
    </row>
    <row r="4" spans="1:12" ht="17.25" customHeight="1" x14ac:dyDescent="0.25">
      <c r="A4" s="1198"/>
      <c r="B4" s="1242"/>
      <c r="C4" s="1242"/>
      <c r="D4" s="1242"/>
      <c r="E4" s="960" t="s">
        <v>16</v>
      </c>
      <c r="F4" s="960" t="s">
        <v>17</v>
      </c>
      <c r="G4" s="960" t="s">
        <v>18</v>
      </c>
      <c r="H4" s="454"/>
      <c r="I4" s="255"/>
      <c r="J4" s="255"/>
      <c r="K4" s="255"/>
      <c r="L4" s="255"/>
    </row>
    <row r="5" spans="1:12" x14ac:dyDescent="0.25">
      <c r="A5" s="516">
        <v>2020</v>
      </c>
      <c r="B5" s="1047"/>
      <c r="C5" s="645"/>
      <c r="D5" s="645"/>
      <c r="E5" s="871"/>
      <c r="F5" s="1048"/>
      <c r="G5" s="1048"/>
      <c r="H5" s="367"/>
      <c r="I5" s="255"/>
      <c r="J5" s="255"/>
      <c r="K5" s="255"/>
      <c r="L5" s="255"/>
    </row>
    <row r="6" spans="1:12" x14ac:dyDescent="0.25">
      <c r="A6" s="488">
        <v>2021</v>
      </c>
      <c r="B6" s="765"/>
      <c r="C6" s="659"/>
      <c r="D6" s="659"/>
      <c r="E6" s="659"/>
      <c r="F6" s="659"/>
      <c r="G6" s="659"/>
      <c r="H6" s="367"/>
      <c r="I6" s="255"/>
      <c r="J6" s="255"/>
      <c r="K6" s="255"/>
      <c r="L6" s="255"/>
    </row>
    <row r="7" spans="1:12" x14ac:dyDescent="0.25">
      <c r="A7" s="483">
        <v>2022</v>
      </c>
      <c r="B7" s="950"/>
      <c r="C7" s="619"/>
      <c r="D7" s="619"/>
      <c r="E7" s="619"/>
      <c r="F7" s="619"/>
      <c r="G7" s="619"/>
      <c r="H7" s="367"/>
      <c r="I7" s="255"/>
      <c r="J7" s="255"/>
      <c r="K7" s="255"/>
      <c r="L7" s="255"/>
    </row>
    <row r="8" spans="1:12" x14ac:dyDescent="0.25">
      <c r="F8" s="255"/>
      <c r="G8" s="255"/>
      <c r="H8" s="255"/>
      <c r="I8" s="255"/>
      <c r="J8" s="255"/>
      <c r="K8" s="255"/>
      <c r="L8" s="255"/>
    </row>
    <row r="9" spans="1:12" x14ac:dyDescent="0.25">
      <c r="F9" s="255"/>
      <c r="G9" s="255"/>
      <c r="H9" s="255"/>
      <c r="I9" s="255"/>
      <c r="J9" s="255"/>
      <c r="K9" s="255"/>
      <c r="L9" s="255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5"/>
      <c r="H1" s="255"/>
      <c r="I1" s="255"/>
      <c r="J1" s="255"/>
      <c r="K1" s="255"/>
      <c r="L1" s="255"/>
      <c r="M1" s="255"/>
    </row>
    <row r="2" spans="1:13" ht="15.75" x14ac:dyDescent="0.25">
      <c r="A2" s="36"/>
      <c r="G2" s="255"/>
      <c r="H2" s="255"/>
      <c r="I2" s="255"/>
      <c r="J2" s="255"/>
      <c r="K2" s="255"/>
      <c r="L2" s="255"/>
      <c r="M2" s="255"/>
    </row>
    <row r="3" spans="1:13" ht="94.5" x14ac:dyDescent="0.25">
      <c r="A3" s="869" t="s">
        <v>4</v>
      </c>
      <c r="B3" s="538" t="s">
        <v>1016</v>
      </c>
      <c r="C3" s="538" t="s">
        <v>351</v>
      </c>
      <c r="D3" s="538" t="s">
        <v>1017</v>
      </c>
      <c r="E3" s="538" t="s">
        <v>959</v>
      </c>
      <c r="F3" s="538" t="s">
        <v>1018</v>
      </c>
      <c r="G3" s="538" t="s">
        <v>326</v>
      </c>
      <c r="H3" s="538" t="s">
        <v>327</v>
      </c>
      <c r="I3" s="538" t="s">
        <v>1681</v>
      </c>
      <c r="J3" s="538" t="s">
        <v>1728</v>
      </c>
      <c r="K3" s="255"/>
      <c r="L3" s="255"/>
      <c r="M3" s="255"/>
    </row>
    <row r="4" spans="1:13" x14ac:dyDescent="0.25">
      <c r="A4" s="516">
        <v>2020</v>
      </c>
      <c r="B4" s="657">
        <v>8.1999999999999993</v>
      </c>
      <c r="C4" s="657">
        <v>347</v>
      </c>
      <c r="D4" s="657">
        <v>4</v>
      </c>
      <c r="E4" s="657"/>
      <c r="F4" s="657"/>
      <c r="G4" s="657"/>
      <c r="H4" s="657"/>
      <c r="I4" s="657"/>
      <c r="J4" s="657"/>
      <c r="K4" s="255"/>
      <c r="L4" s="255"/>
      <c r="M4" s="255"/>
    </row>
    <row r="5" spans="1:13" x14ac:dyDescent="0.25">
      <c r="A5" s="488">
        <v>2021</v>
      </c>
      <c r="B5" s="604">
        <v>7.3</v>
      </c>
      <c r="C5" s="604">
        <v>277</v>
      </c>
      <c r="D5" s="604">
        <v>3.2</v>
      </c>
      <c r="E5" s="604"/>
      <c r="F5" s="604"/>
      <c r="G5" s="604"/>
      <c r="H5" s="604"/>
      <c r="I5" s="604"/>
      <c r="J5" s="604"/>
      <c r="K5" s="255"/>
      <c r="L5" s="255"/>
      <c r="M5" s="255"/>
    </row>
    <row r="6" spans="1:13" x14ac:dyDescent="0.25">
      <c r="A6" s="483">
        <v>2022</v>
      </c>
      <c r="B6" s="619">
        <v>5</v>
      </c>
      <c r="C6" s="619">
        <v>317</v>
      </c>
      <c r="D6" s="619">
        <v>3.3</v>
      </c>
      <c r="E6" s="619"/>
      <c r="F6" s="619"/>
      <c r="G6" s="619"/>
      <c r="H6" s="619"/>
      <c r="I6" s="619"/>
      <c r="J6" s="619"/>
      <c r="K6" s="255"/>
      <c r="L6" s="255"/>
      <c r="M6" s="255"/>
    </row>
    <row r="7" spans="1:13" x14ac:dyDescent="0.25">
      <c r="G7" s="255"/>
      <c r="H7" s="255"/>
      <c r="I7" s="255"/>
      <c r="J7" s="255"/>
      <c r="K7" s="255"/>
      <c r="L7" s="255"/>
      <c r="M7" s="255"/>
    </row>
    <row r="8" spans="1:13" x14ac:dyDescent="0.25">
      <c r="G8" s="255"/>
      <c r="H8" s="255"/>
      <c r="I8" s="255"/>
      <c r="J8" s="255"/>
      <c r="K8" s="255"/>
      <c r="L8" s="255"/>
      <c r="M8" s="255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889</v>
      </c>
      <c r="B4" s="55">
        <v>6</v>
      </c>
      <c r="C4" s="55">
        <v>2022</v>
      </c>
      <c r="D4" s="898" t="s">
        <v>1375</v>
      </c>
      <c r="E4" s="899" t="s">
        <v>5</v>
      </c>
    </row>
    <row r="5" spans="1:5" ht="30" x14ac:dyDescent="0.25">
      <c r="A5" s="67" t="s">
        <v>389</v>
      </c>
      <c r="B5" s="58">
        <v>1</v>
      </c>
      <c r="C5" s="58">
        <v>2022</v>
      </c>
      <c r="D5" s="867" t="s">
        <v>1375</v>
      </c>
      <c r="E5" s="902" t="s">
        <v>5</v>
      </c>
    </row>
    <row r="6" spans="1:5" ht="30" x14ac:dyDescent="0.25">
      <c r="A6" s="86" t="s">
        <v>890</v>
      </c>
      <c r="B6" s="61">
        <v>0</v>
      </c>
      <c r="C6" s="61">
        <v>2022</v>
      </c>
      <c r="D6" s="900" t="s">
        <v>1375</v>
      </c>
      <c r="E6" s="901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4"/>
      <c r="B1" s="255"/>
      <c r="C1" s="255"/>
      <c r="D1" s="255"/>
      <c r="E1" s="255"/>
    </row>
    <row r="2" spans="1:17" x14ac:dyDescent="0.25">
      <c r="A2" s="1191" t="s">
        <v>4</v>
      </c>
      <c r="B2" s="1185" t="s">
        <v>124</v>
      </c>
      <c r="C2" s="1186"/>
      <c r="D2" s="1186"/>
      <c r="E2" s="1185" t="s">
        <v>125</v>
      </c>
      <c r="F2" s="1186"/>
      <c r="G2" s="1186"/>
      <c r="H2" s="1193" t="s">
        <v>1073</v>
      </c>
      <c r="I2" s="1193" t="s">
        <v>8</v>
      </c>
      <c r="J2" s="1195" t="s">
        <v>12</v>
      </c>
      <c r="K2" s="1185" t="s">
        <v>136</v>
      </c>
      <c r="L2" s="1186"/>
      <c r="M2" s="1187"/>
      <c r="N2" s="1186" t="s">
        <v>137</v>
      </c>
      <c r="O2" s="1186"/>
      <c r="P2" s="1187"/>
    </row>
    <row r="3" spans="1:17" x14ac:dyDescent="0.25">
      <c r="A3" s="1192"/>
      <c r="B3" s="496" t="s">
        <v>16</v>
      </c>
      <c r="C3" s="497" t="s">
        <v>17</v>
      </c>
      <c r="D3" s="497" t="s">
        <v>18</v>
      </c>
      <c r="E3" s="496" t="s">
        <v>16</v>
      </c>
      <c r="F3" s="497" t="s">
        <v>17</v>
      </c>
      <c r="G3" s="497" t="s">
        <v>18</v>
      </c>
      <c r="H3" s="1194"/>
      <c r="I3" s="1194"/>
      <c r="J3" s="1196"/>
      <c r="K3" s="496" t="s">
        <v>16</v>
      </c>
      <c r="L3" s="497" t="s">
        <v>17</v>
      </c>
      <c r="M3" s="498" t="s">
        <v>18</v>
      </c>
      <c r="N3" s="497" t="s">
        <v>16</v>
      </c>
      <c r="O3" s="497" t="s">
        <v>17</v>
      </c>
      <c r="P3" s="498" t="s">
        <v>18</v>
      </c>
    </row>
    <row r="4" spans="1:17" x14ac:dyDescent="0.25">
      <c r="A4" s="219">
        <v>2020</v>
      </c>
      <c r="B4" s="1014">
        <v>443</v>
      </c>
      <c r="C4" s="1015">
        <v>243</v>
      </c>
      <c r="D4" s="1015">
        <v>200</v>
      </c>
      <c r="E4" s="1014">
        <v>813</v>
      </c>
      <c r="F4" s="1015">
        <v>481</v>
      </c>
      <c r="G4" s="1015">
        <v>332</v>
      </c>
      <c r="H4" s="1016">
        <v>8.3000000000000007</v>
      </c>
      <c r="I4" s="1016">
        <v>15.3</v>
      </c>
      <c r="J4" s="1016">
        <v>-7</v>
      </c>
      <c r="K4" s="70">
        <v>792</v>
      </c>
      <c r="L4" s="55">
        <v>381</v>
      </c>
      <c r="M4" s="110">
        <v>411</v>
      </c>
      <c r="N4" s="55">
        <v>655</v>
      </c>
      <c r="O4" s="55">
        <v>311</v>
      </c>
      <c r="P4" s="110">
        <v>344</v>
      </c>
    </row>
    <row r="5" spans="1:17" x14ac:dyDescent="0.25">
      <c r="A5" s="288">
        <v>2021</v>
      </c>
      <c r="B5" s="1017">
        <v>469</v>
      </c>
      <c r="C5" s="1018">
        <v>230</v>
      </c>
      <c r="D5" s="1018">
        <v>239</v>
      </c>
      <c r="E5" s="1017">
        <v>893</v>
      </c>
      <c r="F5" s="1018">
        <v>473</v>
      </c>
      <c r="G5" s="1018">
        <v>420</v>
      </c>
      <c r="H5" s="1019">
        <v>8.9</v>
      </c>
      <c r="I5" s="1019">
        <v>16.899999999999999</v>
      </c>
      <c r="J5" s="1019">
        <v>-8</v>
      </c>
      <c r="K5" s="214">
        <v>955</v>
      </c>
      <c r="L5" s="58">
        <v>422</v>
      </c>
      <c r="M5" s="162">
        <v>533</v>
      </c>
      <c r="N5" s="58">
        <v>880</v>
      </c>
      <c r="O5" s="58">
        <v>386</v>
      </c>
      <c r="P5" s="162">
        <v>494</v>
      </c>
    </row>
    <row r="6" spans="1:17" x14ac:dyDescent="0.25">
      <c r="A6" s="221">
        <v>2022</v>
      </c>
      <c r="B6" s="1020">
        <v>479</v>
      </c>
      <c r="C6" s="1021">
        <v>224</v>
      </c>
      <c r="D6" s="1021">
        <v>255</v>
      </c>
      <c r="E6" s="1020">
        <v>667</v>
      </c>
      <c r="F6" s="1021">
        <v>354</v>
      </c>
      <c r="G6" s="1021">
        <v>313</v>
      </c>
      <c r="H6" s="1022">
        <v>8.8000000000000007</v>
      </c>
      <c r="I6" s="1022">
        <v>12.3</v>
      </c>
      <c r="J6" s="1022">
        <v>-3.5</v>
      </c>
      <c r="K6" s="1023">
        <v>1245</v>
      </c>
      <c r="L6" s="1024">
        <v>567</v>
      </c>
      <c r="M6" s="1025">
        <v>678</v>
      </c>
      <c r="N6" s="1024">
        <v>1137</v>
      </c>
      <c r="O6" s="1024">
        <v>535</v>
      </c>
      <c r="P6" s="1025">
        <v>602</v>
      </c>
    </row>
    <row r="7" spans="1:17" s="29" customFormat="1" x14ac:dyDescent="0.25">
      <c r="A7" s="213"/>
      <c r="B7" s="213"/>
      <c r="C7" s="213"/>
      <c r="D7" s="213"/>
      <c r="E7" s="213"/>
      <c r="F7" s="213"/>
      <c r="G7" s="213"/>
      <c r="H7" s="213"/>
      <c r="I7" s="213"/>
      <c r="K7" s="28"/>
      <c r="L7" s="213"/>
      <c r="M7" s="213"/>
      <c r="N7" s="213"/>
      <c r="O7" s="213"/>
      <c r="P7" s="213"/>
      <c r="Q7" s="213"/>
    </row>
    <row r="8" spans="1:17" s="29" customFormat="1" x14ac:dyDescent="0.25">
      <c r="A8" s="213"/>
      <c r="B8" s="213"/>
      <c r="C8" s="213"/>
      <c r="D8" s="213"/>
      <c r="E8" s="213"/>
      <c r="F8" s="213"/>
      <c r="G8" s="213"/>
      <c r="H8" s="213"/>
      <c r="I8" s="213"/>
      <c r="K8" s="28"/>
      <c r="L8" s="213"/>
      <c r="M8" s="213"/>
      <c r="N8" s="213"/>
      <c r="O8" s="213"/>
      <c r="P8" s="213"/>
      <c r="Q8" s="213"/>
    </row>
    <row r="9" spans="1:17" s="29" customFormat="1" x14ac:dyDescent="0.25">
      <c r="A9" s="213"/>
      <c r="B9" s="213"/>
      <c r="C9" s="213"/>
      <c r="D9" s="213"/>
      <c r="E9" s="213"/>
      <c r="F9" s="213"/>
      <c r="G9" s="213"/>
      <c r="H9" s="213"/>
      <c r="I9" s="213"/>
      <c r="K9" s="28"/>
      <c r="L9" s="213"/>
      <c r="M9" s="213"/>
      <c r="N9" s="213"/>
      <c r="O9" s="252"/>
      <c r="P9" s="252"/>
      <c r="Q9" s="213"/>
    </row>
    <row r="10" spans="1:17" s="29" customFormat="1" x14ac:dyDescent="0.25">
      <c r="A10" s="58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7" t="s">
        <v>124</v>
      </c>
      <c r="E11" s="507" t="s">
        <v>125</v>
      </c>
    </row>
    <row r="12" spans="1:17" x14ac:dyDescent="0.25">
      <c r="A12" s="438"/>
      <c r="B12" s="439" t="s">
        <v>541</v>
      </c>
      <c r="C12" s="440" t="s">
        <v>542</v>
      </c>
      <c r="D12" s="365"/>
      <c r="E12" s="438"/>
      <c r="F12" s="439" t="s">
        <v>541</v>
      </c>
      <c r="G12" s="440" t="s">
        <v>542</v>
      </c>
      <c r="H12" s="255"/>
      <c r="I12" s="255"/>
      <c r="J12" s="255"/>
      <c r="K12" s="29" t="s">
        <v>502</v>
      </c>
      <c r="O12" s="213"/>
      <c r="P12" s="213"/>
      <c r="Q12" s="213"/>
    </row>
    <row r="13" spans="1:17" x14ac:dyDescent="0.25">
      <c r="A13" s="324">
        <f>A4</f>
        <v>2020</v>
      </c>
      <c r="B13" s="321">
        <f>IF(ISBLANK(D4),"",D4)</f>
        <v>200</v>
      </c>
      <c r="C13" s="321">
        <f>IF(ISBLANK(C4),"",C4)</f>
        <v>243</v>
      </c>
      <c r="D13" s="366"/>
      <c r="E13" s="324">
        <f>A4</f>
        <v>2020</v>
      </c>
      <c r="F13" s="321">
        <f>IF(ISBLANK(G4),"",G4)</f>
        <v>332</v>
      </c>
      <c r="G13" s="321">
        <f>IF(ISBLANK(F4),"",F4)</f>
        <v>481</v>
      </c>
      <c r="H13" s="267"/>
      <c r="I13" s="267"/>
      <c r="J13" s="267"/>
      <c r="K13" s="332"/>
      <c r="L13" s="333">
        <f>A4</f>
        <v>2020</v>
      </c>
      <c r="M13" s="333">
        <f>A5</f>
        <v>2021</v>
      </c>
      <c r="N13" s="333">
        <f>A6</f>
        <v>2022</v>
      </c>
      <c r="O13" s="213"/>
      <c r="P13" s="213"/>
      <c r="Q13" s="213"/>
    </row>
    <row r="14" spans="1:17" x14ac:dyDescent="0.25">
      <c r="A14" s="325">
        <f t="shared" ref="A14:A15" si="0">A5</f>
        <v>2021</v>
      </c>
      <c r="B14" s="322">
        <f t="shared" ref="B14:B15" si="1">IF(ISBLANK(D5),"",D5)</f>
        <v>239</v>
      </c>
      <c r="C14" s="322">
        <f t="shared" ref="C14:C15" si="2">IF(ISBLANK(C5),"",C5)</f>
        <v>230</v>
      </c>
      <c r="D14" s="366"/>
      <c r="E14" s="325">
        <f t="shared" ref="E14:E15" si="3">A5</f>
        <v>2021</v>
      </c>
      <c r="F14" s="322">
        <f t="shared" ref="F14:F15" si="4">IF(ISBLANK(G5),"",G5)</f>
        <v>420</v>
      </c>
      <c r="G14" s="322">
        <f t="shared" ref="G14:G15" si="5">IF(ISBLANK(F5),"",F5)</f>
        <v>473</v>
      </c>
      <c r="H14" s="391"/>
      <c r="I14" s="391"/>
      <c r="J14" s="48"/>
      <c r="K14" s="327" t="s">
        <v>544</v>
      </c>
      <c r="L14" s="330">
        <f>IF(ISBLANK(K4),"",K4)</f>
        <v>792</v>
      </c>
      <c r="M14" s="330">
        <f>IF(ISBLANK(K5),"",K5)</f>
        <v>955</v>
      </c>
      <c r="N14" s="330">
        <f>IF(ISBLANK(K6),"",K6)</f>
        <v>1245</v>
      </c>
      <c r="O14" s="267"/>
      <c r="P14" s="267"/>
      <c r="Q14" s="267"/>
    </row>
    <row r="15" spans="1:17" x14ac:dyDescent="0.25">
      <c r="A15" s="326">
        <f t="shared" si="0"/>
        <v>2022</v>
      </c>
      <c r="B15" s="323">
        <f t="shared" si="1"/>
        <v>255</v>
      </c>
      <c r="C15" s="323">
        <f t="shared" si="2"/>
        <v>224</v>
      </c>
      <c r="E15" s="326">
        <f t="shared" si="3"/>
        <v>2022</v>
      </c>
      <c r="F15" s="323">
        <f t="shared" si="4"/>
        <v>313</v>
      </c>
      <c r="G15" s="323">
        <f t="shared" si="5"/>
        <v>354</v>
      </c>
      <c r="H15" s="213"/>
      <c r="I15" s="213"/>
      <c r="J15" s="28"/>
      <c r="K15" s="328" t="s">
        <v>543</v>
      </c>
      <c r="L15" s="331">
        <f>IF(ISBLANK(N4),"",N4)</f>
        <v>655</v>
      </c>
      <c r="M15" s="331">
        <f>IF(ISBLANK(N5),"",N5)</f>
        <v>880</v>
      </c>
      <c r="N15" s="331">
        <f>IF(ISBLANK(N6),"",N6)</f>
        <v>1137</v>
      </c>
      <c r="O15" s="267"/>
      <c r="P15" s="267"/>
      <c r="Q15" s="267"/>
    </row>
    <row r="16" spans="1:17" x14ac:dyDescent="0.25">
      <c r="A16" s="569"/>
      <c r="B16" s="570"/>
      <c r="C16" s="570"/>
      <c r="E16" s="571"/>
      <c r="F16" s="367"/>
      <c r="G16" s="367"/>
      <c r="H16" s="267"/>
      <c r="I16" s="267"/>
      <c r="J16" s="267"/>
      <c r="O16" s="255"/>
      <c r="P16" s="255"/>
      <c r="Q16" s="255"/>
    </row>
    <row r="17" spans="1:15" x14ac:dyDescent="0.25">
      <c r="A17" s="213"/>
      <c r="B17" s="267"/>
      <c r="C17" s="267"/>
      <c r="D17" s="267"/>
      <c r="E17" s="267"/>
      <c r="F17" s="267"/>
      <c r="G17" s="267"/>
      <c r="H17" s="267"/>
      <c r="I17" s="267"/>
      <c r="J17" s="267"/>
      <c r="K17" s="206" t="s">
        <v>501</v>
      </c>
      <c r="L17" s="29"/>
      <c r="M17" s="29"/>
    </row>
    <row r="18" spans="1:15" x14ac:dyDescent="0.25">
      <c r="H18" s="255"/>
      <c r="I18" s="255"/>
      <c r="K18" s="333"/>
      <c r="L18" s="333">
        <f>A4</f>
        <v>2020</v>
      </c>
      <c r="M18" s="333">
        <f>A5</f>
        <v>2021</v>
      </c>
      <c r="N18" s="333">
        <f>A6</f>
        <v>2022</v>
      </c>
      <c r="O18" s="365"/>
    </row>
    <row r="19" spans="1:15" x14ac:dyDescent="0.25">
      <c r="A19" s="161" t="s">
        <v>932</v>
      </c>
      <c r="B19" s="29"/>
      <c r="C19" s="29"/>
      <c r="E19" s="161" t="s">
        <v>498</v>
      </c>
      <c r="K19" s="324" t="s">
        <v>504</v>
      </c>
      <c r="L19" s="330">
        <f>IF(ISBLANK(K4),"",K4)</f>
        <v>792</v>
      </c>
      <c r="M19" s="330">
        <f>IF(ISBLANK(K5),"",K5)</f>
        <v>955</v>
      </c>
      <c r="N19" s="330">
        <f>IF(ISBLANK(K6),"",K6)</f>
        <v>1245</v>
      </c>
      <c r="O19" s="366"/>
    </row>
    <row r="20" spans="1:15" x14ac:dyDescent="0.25">
      <c r="A20" s="438"/>
      <c r="B20" s="439" t="s">
        <v>499</v>
      </c>
      <c r="C20" s="440" t="s">
        <v>500</v>
      </c>
      <c r="E20" s="438"/>
      <c r="F20" s="439" t="s">
        <v>499</v>
      </c>
      <c r="G20" s="440" t="s">
        <v>500</v>
      </c>
      <c r="K20" s="326" t="s">
        <v>503</v>
      </c>
      <c r="L20" s="331">
        <f>IF(ISBLANK(N4),"",N4)</f>
        <v>655</v>
      </c>
      <c r="M20" s="331">
        <f>IF(ISBLANK(N5),"",N5)</f>
        <v>880</v>
      </c>
      <c r="N20" s="331">
        <f>IF(ISBLANK(N6),"",N6)</f>
        <v>1137</v>
      </c>
      <c r="O20" s="366"/>
    </row>
    <row r="21" spans="1:15" x14ac:dyDescent="0.25">
      <c r="A21" s="324">
        <f>A4</f>
        <v>2020</v>
      </c>
      <c r="B21" s="321">
        <f>IF(ISBLANK(D4),"",D4)</f>
        <v>200</v>
      </c>
      <c r="C21" s="321">
        <f>IF(ISBLANK(C4),"",C4)</f>
        <v>243</v>
      </c>
      <c r="E21" s="324">
        <f>A4</f>
        <v>2020</v>
      </c>
      <c r="F21" s="321">
        <f>IF(ISBLANK(G4),"",G4)</f>
        <v>332</v>
      </c>
      <c r="G21" s="321">
        <f>IF(ISBLANK(F4),"",F4)</f>
        <v>481</v>
      </c>
      <c r="K21" s="158"/>
      <c r="L21" s="155"/>
      <c r="M21" s="155"/>
    </row>
    <row r="22" spans="1:15" x14ac:dyDescent="0.25">
      <c r="A22" s="325">
        <f t="shared" ref="A22:A23" si="6">A5</f>
        <v>2021</v>
      </c>
      <c r="B22" s="322">
        <f t="shared" ref="B22:B23" si="7">IF(ISBLANK(D5),"",D5)</f>
        <v>239</v>
      </c>
      <c r="C22" s="322">
        <f t="shared" ref="C22:C23" si="8">IF(ISBLANK(C5),"",C5)</f>
        <v>230</v>
      </c>
      <c r="E22" s="325">
        <f t="shared" ref="E22:E23" si="9">A5</f>
        <v>2021</v>
      </c>
      <c r="F22" s="322">
        <f t="shared" ref="F22:F23" si="10">IF(ISBLANK(G5),"",G5)</f>
        <v>420</v>
      </c>
      <c r="G22" s="322">
        <f t="shared" ref="G22:G23" si="11">IF(ISBLANK(F5),"",F5)</f>
        <v>473</v>
      </c>
    </row>
    <row r="23" spans="1:15" x14ac:dyDescent="0.25">
      <c r="A23" s="326">
        <f t="shared" si="6"/>
        <v>2022</v>
      </c>
      <c r="B23" s="323">
        <f t="shared" si="7"/>
        <v>255</v>
      </c>
      <c r="C23" s="323">
        <f t="shared" si="8"/>
        <v>224</v>
      </c>
      <c r="E23" s="326">
        <f t="shared" si="9"/>
        <v>2022</v>
      </c>
      <c r="F23" s="323">
        <f t="shared" si="10"/>
        <v>313</v>
      </c>
      <c r="G23" s="323">
        <f t="shared" si="11"/>
        <v>354</v>
      </c>
    </row>
    <row r="24" spans="1:15" x14ac:dyDescent="0.25">
      <c r="A24" s="569"/>
      <c r="B24" s="570"/>
      <c r="C24" s="570"/>
      <c r="E24" s="569"/>
      <c r="F24" s="570"/>
      <c r="G24" s="570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2238</v>
      </c>
      <c r="C3" s="1225"/>
      <c r="D3" s="1225"/>
      <c r="E3" s="1224" t="s">
        <v>890</v>
      </c>
      <c r="F3" s="1225"/>
      <c r="G3" s="1225"/>
      <c r="H3" s="1224" t="s">
        <v>2237</v>
      </c>
      <c r="I3" s="1225"/>
      <c r="J3" s="1225"/>
      <c r="K3" s="1225"/>
      <c r="L3" s="1226"/>
    </row>
    <row r="4" spans="1:12" ht="18.75" customHeight="1" x14ac:dyDescent="0.25">
      <c r="A4" s="1198"/>
      <c r="B4" s="87" t="s">
        <v>16</v>
      </c>
      <c r="C4" s="88" t="s">
        <v>390</v>
      </c>
      <c r="D4" s="88" t="s">
        <v>391</v>
      </c>
      <c r="E4" s="87" t="s">
        <v>16</v>
      </c>
      <c r="F4" s="88" t="s">
        <v>390</v>
      </c>
      <c r="G4" s="88" t="s">
        <v>391</v>
      </c>
      <c r="H4" s="87" t="s">
        <v>16</v>
      </c>
      <c r="I4" s="90" t="s">
        <v>392</v>
      </c>
      <c r="J4" s="90" t="s">
        <v>393</v>
      </c>
      <c r="K4" s="88" t="s">
        <v>390</v>
      </c>
      <c r="L4" s="89" t="s">
        <v>391</v>
      </c>
    </row>
    <row r="5" spans="1:12" x14ac:dyDescent="0.25">
      <c r="A5" s="219">
        <v>2020</v>
      </c>
      <c r="B5" s="612">
        <v>0</v>
      </c>
      <c r="C5" s="613"/>
      <c r="D5" s="613"/>
      <c r="E5" s="601">
        <v>6</v>
      </c>
      <c r="F5" s="618"/>
      <c r="G5" s="947"/>
      <c r="H5" s="601">
        <v>15</v>
      </c>
      <c r="I5" s="618">
        <v>4</v>
      </c>
      <c r="J5" s="618">
        <v>11</v>
      </c>
      <c r="K5" s="618"/>
      <c r="L5" s="947"/>
    </row>
    <row r="6" spans="1:12" x14ac:dyDescent="0.25">
      <c r="A6" s="288">
        <v>2021</v>
      </c>
      <c r="B6" s="603">
        <v>3</v>
      </c>
      <c r="C6" s="614"/>
      <c r="D6" s="614"/>
      <c r="E6" s="1043">
        <v>2</v>
      </c>
      <c r="F6" s="1037"/>
      <c r="G6" s="982"/>
      <c r="H6" s="1043">
        <v>20</v>
      </c>
      <c r="I6" s="1037">
        <v>5</v>
      </c>
      <c r="J6" s="1037">
        <v>15</v>
      </c>
      <c r="K6" s="1037"/>
      <c r="L6" s="982"/>
    </row>
    <row r="7" spans="1:12" x14ac:dyDescent="0.25">
      <c r="A7" s="220">
        <v>2022</v>
      </c>
      <c r="B7" s="603">
        <v>6</v>
      </c>
      <c r="C7" s="614"/>
      <c r="D7" s="614"/>
      <c r="E7" s="1043">
        <v>0</v>
      </c>
      <c r="F7" s="1037"/>
      <c r="G7" s="982"/>
      <c r="H7" s="1043">
        <v>1</v>
      </c>
      <c r="I7" s="1037">
        <v>1</v>
      </c>
      <c r="J7" s="1037">
        <v>0</v>
      </c>
      <c r="K7" s="1037"/>
      <c r="L7" s="982"/>
    </row>
    <row r="8" spans="1:12" x14ac:dyDescent="0.25">
      <c r="A8" s="166"/>
      <c r="B8" s="570"/>
      <c r="C8" s="570"/>
      <c r="D8" s="570"/>
      <c r="E8" s="166"/>
      <c r="F8" s="166"/>
      <c r="G8" s="166"/>
      <c r="H8" s="166"/>
      <c r="I8" s="166"/>
      <c r="J8" s="166"/>
      <c r="K8" s="166"/>
      <c r="L8" s="166"/>
    </row>
    <row r="9" spans="1:12" x14ac:dyDescent="0.25">
      <c r="A9" s="213"/>
      <c r="B9" s="367"/>
      <c r="C9" s="367"/>
      <c r="D9" s="367"/>
      <c r="E9" s="213"/>
      <c r="F9" s="213"/>
      <c r="G9" s="213"/>
      <c r="H9" s="213"/>
      <c r="I9" s="213"/>
      <c r="J9" s="213"/>
      <c r="K9" s="213"/>
      <c r="L9" s="213"/>
    </row>
    <row r="13" spans="1:12" ht="15.75" x14ac:dyDescent="0.25">
      <c r="A13" s="91" t="s">
        <v>2465</v>
      </c>
      <c r="B13" s="31"/>
      <c r="C13" s="31"/>
      <c r="D13" s="31"/>
      <c r="E13" s="31"/>
      <c r="F13" s="31"/>
      <c r="G13" s="31"/>
    </row>
    <row r="14" spans="1:12" ht="30" x14ac:dyDescent="0.25">
      <c r="A14" s="834" t="s">
        <v>1550</v>
      </c>
      <c r="B14" s="639">
        <f>IF(ISBLANK(I7),"",I7)</f>
        <v>1</v>
      </c>
    </row>
    <row r="15" spans="1:12" ht="30" x14ac:dyDescent="0.25">
      <c r="A15" s="835" t="s">
        <v>1551</v>
      </c>
      <c r="B15" s="625">
        <f>IF(ISBLANK(J7),"",J7)</f>
        <v>0</v>
      </c>
    </row>
    <row r="17" spans="1:2" x14ac:dyDescent="0.25">
      <c r="A17" s="627" t="s">
        <v>1548</v>
      </c>
      <c r="B17" s="623">
        <f>IF(ISBLANK(I7),"",I7)</f>
        <v>1</v>
      </c>
    </row>
    <row r="18" spans="1:2" x14ac:dyDescent="0.25">
      <c r="A18" s="629" t="s">
        <v>1549</v>
      </c>
      <c r="B18" s="625">
        <f>IF(ISBLANK(J7),"",J7)</f>
        <v>0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935</v>
      </c>
      <c r="B4" s="55">
        <v>43.4</v>
      </c>
      <c r="C4" s="55">
        <v>2020</v>
      </c>
      <c r="D4" s="898" t="s">
        <v>1385</v>
      </c>
      <c r="E4" s="899" t="s">
        <v>5</v>
      </c>
    </row>
    <row r="5" spans="1:5" ht="20.25" customHeight="1" x14ac:dyDescent="0.25">
      <c r="A5" s="86" t="s">
        <v>936</v>
      </c>
      <c r="B5" s="61">
        <v>30.4</v>
      </c>
      <c r="C5" s="61">
        <v>2020</v>
      </c>
      <c r="D5" s="900" t="s">
        <v>1385</v>
      </c>
      <c r="E5" s="901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6" t="s">
        <v>4</v>
      </c>
      <c r="B3" s="527" t="s">
        <v>935</v>
      </c>
      <c r="C3" s="538" t="s">
        <v>936</v>
      </c>
    </row>
    <row r="4" spans="1:6" x14ac:dyDescent="0.25">
      <c r="A4" s="219">
        <v>2010</v>
      </c>
      <c r="B4" s="615"/>
      <c r="C4" s="615"/>
    </row>
    <row r="5" spans="1:6" x14ac:dyDescent="0.25">
      <c r="A5" s="288">
        <v>2011</v>
      </c>
      <c r="B5" s="616"/>
      <c r="C5" s="616"/>
    </row>
    <row r="6" spans="1:6" x14ac:dyDescent="0.25">
      <c r="A6" s="288">
        <v>2012</v>
      </c>
      <c r="B6" s="616">
        <v>56.9</v>
      </c>
      <c r="C6" s="616">
        <v>47.8</v>
      </c>
    </row>
    <row r="7" spans="1:6" x14ac:dyDescent="0.25">
      <c r="A7" s="288">
        <v>2013</v>
      </c>
      <c r="B7" s="616"/>
      <c r="C7" s="616"/>
    </row>
    <row r="8" spans="1:6" x14ac:dyDescent="0.25">
      <c r="A8" s="288">
        <v>2014</v>
      </c>
      <c r="B8" s="616"/>
      <c r="C8" s="616"/>
    </row>
    <row r="9" spans="1:6" x14ac:dyDescent="0.25">
      <c r="A9" s="288">
        <v>2015</v>
      </c>
      <c r="B9" s="616"/>
      <c r="C9" s="616"/>
    </row>
    <row r="10" spans="1:6" x14ac:dyDescent="0.25">
      <c r="A10" s="220">
        <v>2016</v>
      </c>
      <c r="B10" s="616">
        <v>54</v>
      </c>
      <c r="C10" s="616">
        <v>21.7</v>
      </c>
    </row>
    <row r="11" spans="1:6" x14ac:dyDescent="0.25">
      <c r="A11" s="220">
        <v>2017</v>
      </c>
      <c r="B11" s="646"/>
      <c r="C11" s="646"/>
    </row>
    <row r="12" spans="1:6" x14ac:dyDescent="0.25">
      <c r="A12" s="769">
        <v>2018</v>
      </c>
      <c r="B12" s="646"/>
      <c r="C12" s="646"/>
    </row>
    <row r="13" spans="1:6" x14ac:dyDescent="0.25">
      <c r="A13" s="769">
        <v>2019</v>
      </c>
      <c r="B13" s="170"/>
      <c r="C13" s="170"/>
    </row>
    <row r="14" spans="1:6" x14ac:dyDescent="0.25">
      <c r="A14" s="483">
        <v>2020</v>
      </c>
      <c r="B14" s="73">
        <v>43.4</v>
      </c>
      <c r="C14" s="73">
        <v>30.4</v>
      </c>
    </row>
    <row r="15" spans="1:6" x14ac:dyDescent="0.25">
      <c r="D15" s="255"/>
      <c r="E15" s="255"/>
      <c r="F15" s="255"/>
    </row>
    <row r="16" spans="1:6" x14ac:dyDescent="0.25">
      <c r="A16" s="842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92" t="s">
        <v>909</v>
      </c>
      <c r="B4" s="55">
        <v>76.106999999999999</v>
      </c>
      <c r="C4" s="55">
        <v>2022</v>
      </c>
      <c r="D4" s="361" t="s">
        <v>1376</v>
      </c>
      <c r="E4" s="894" t="s">
        <v>5</v>
      </c>
    </row>
    <row r="5" spans="1:6" x14ac:dyDescent="0.25">
      <c r="A5" s="101" t="s">
        <v>910</v>
      </c>
      <c r="B5" s="58"/>
      <c r="C5" s="58"/>
      <c r="D5" s="129" t="s">
        <v>1657</v>
      </c>
      <c r="E5" s="895" t="s">
        <v>5</v>
      </c>
    </row>
    <row r="6" spans="1:6" x14ac:dyDescent="0.25">
      <c r="A6" s="102" t="s">
        <v>402</v>
      </c>
      <c r="B6" s="94"/>
      <c r="C6" s="94"/>
      <c r="D6" s="129" t="s">
        <v>1657</v>
      </c>
      <c r="E6" s="896" t="s">
        <v>5</v>
      </c>
    </row>
    <row r="7" spans="1:6" x14ac:dyDescent="0.25">
      <c r="A7" s="101" t="s">
        <v>911</v>
      </c>
      <c r="B7" s="58"/>
      <c r="C7" s="58"/>
      <c r="D7" s="129" t="s">
        <v>1657</v>
      </c>
      <c r="E7" s="896" t="s">
        <v>5</v>
      </c>
    </row>
    <row r="8" spans="1:6" x14ac:dyDescent="0.25">
      <c r="A8" s="102" t="s">
        <v>403</v>
      </c>
      <c r="B8" s="58"/>
      <c r="C8" s="58"/>
      <c r="D8" s="129" t="s">
        <v>1657</v>
      </c>
      <c r="E8" s="896" t="s">
        <v>5</v>
      </c>
    </row>
    <row r="9" spans="1:6" x14ac:dyDescent="0.25">
      <c r="A9" s="101" t="s">
        <v>406</v>
      </c>
      <c r="B9" s="58">
        <v>6760.94</v>
      </c>
      <c r="C9" s="58">
        <v>2020</v>
      </c>
      <c r="D9" s="129" t="s">
        <v>1377</v>
      </c>
      <c r="E9" s="896" t="s">
        <v>5</v>
      </c>
    </row>
    <row r="10" spans="1:6" x14ac:dyDescent="0.25">
      <c r="A10" s="101" t="s">
        <v>1011</v>
      </c>
      <c r="B10" s="58">
        <v>48</v>
      </c>
      <c r="C10" s="58">
        <v>2020</v>
      </c>
      <c r="D10" s="129" t="s">
        <v>1377</v>
      </c>
      <c r="E10" s="896" t="s">
        <v>5</v>
      </c>
    </row>
    <row r="11" spans="1:6" x14ac:dyDescent="0.25">
      <c r="A11" s="102" t="s">
        <v>404</v>
      </c>
      <c r="B11" s="58">
        <v>6.3</v>
      </c>
      <c r="C11" s="58">
        <v>2022</v>
      </c>
      <c r="D11" s="129" t="s">
        <v>1378</v>
      </c>
      <c r="E11" s="896" t="s">
        <v>5</v>
      </c>
    </row>
    <row r="12" spans="1:6" x14ac:dyDescent="0.25">
      <c r="A12" s="93" t="s">
        <v>912</v>
      </c>
      <c r="B12" s="61"/>
      <c r="C12" s="61"/>
      <c r="D12" s="359" t="s">
        <v>1376</v>
      </c>
      <c r="E12" s="897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1182</v>
      </c>
      <c r="C3" s="1225"/>
      <c r="D3" s="607" t="s">
        <v>1181</v>
      </c>
      <c r="E3" s="607" t="s">
        <v>1180</v>
      </c>
      <c r="G3" s="1197" t="s">
        <v>4</v>
      </c>
      <c r="H3" s="1224" t="s">
        <v>1183</v>
      </c>
      <c r="I3" s="1225"/>
      <c r="J3" s="1225"/>
      <c r="K3" s="609" t="s">
        <v>1184</v>
      </c>
      <c r="L3" s="486"/>
    </row>
    <row r="4" spans="1:12" ht="16.5" customHeight="1" x14ac:dyDescent="0.25">
      <c r="A4" s="1198"/>
      <c r="B4" s="87" t="s">
        <v>16</v>
      </c>
      <c r="C4" s="90" t="s">
        <v>405</v>
      </c>
      <c r="D4" s="87" t="s">
        <v>16</v>
      </c>
      <c r="E4" s="96" t="s">
        <v>16</v>
      </c>
      <c r="G4" s="1198"/>
      <c r="H4" s="87" t="s">
        <v>16</v>
      </c>
      <c r="I4" s="90" t="s">
        <v>407</v>
      </c>
      <c r="J4" s="90" t="s">
        <v>408</v>
      </c>
      <c r="K4" s="608" t="s">
        <v>16</v>
      </c>
    </row>
    <row r="5" spans="1:12" x14ac:dyDescent="0.25">
      <c r="A5" s="219">
        <v>2020</v>
      </c>
      <c r="B5" s="612">
        <v>76.106999999999999</v>
      </c>
      <c r="C5" s="613">
        <v>76.106999999999999</v>
      </c>
      <c r="D5" s="753"/>
      <c r="E5" s="753"/>
      <c r="G5" s="360">
        <v>2014</v>
      </c>
      <c r="H5" s="70">
        <v>5541.49</v>
      </c>
      <c r="I5" s="55">
        <v>3475.01</v>
      </c>
      <c r="J5" s="55">
        <v>2066.48</v>
      </c>
      <c r="K5" s="71">
        <v>39</v>
      </c>
    </row>
    <row r="6" spans="1:12" x14ac:dyDescent="0.25">
      <c r="A6" s="288">
        <v>2021</v>
      </c>
      <c r="B6" s="603">
        <v>76.106999999999999</v>
      </c>
      <c r="C6" s="614">
        <v>76.106999999999999</v>
      </c>
      <c r="D6" s="961"/>
      <c r="E6" s="961"/>
      <c r="G6" s="482">
        <v>2017</v>
      </c>
      <c r="H6" s="214">
        <v>5438.76</v>
      </c>
      <c r="I6" s="58">
        <v>3410</v>
      </c>
      <c r="J6" s="58">
        <v>2028.76</v>
      </c>
      <c r="K6" s="216">
        <v>39</v>
      </c>
    </row>
    <row r="7" spans="1:12" x14ac:dyDescent="0.25">
      <c r="A7" s="220">
        <v>2022</v>
      </c>
      <c r="B7" s="603">
        <v>76.106999999999999</v>
      </c>
      <c r="C7" s="614">
        <v>76.106999999999999</v>
      </c>
      <c r="D7" s="961"/>
      <c r="E7" s="961"/>
      <c r="G7" s="484">
        <v>2020</v>
      </c>
      <c r="H7" s="72">
        <v>6760.94</v>
      </c>
      <c r="I7" s="61">
        <v>4720.01</v>
      </c>
      <c r="J7" s="61">
        <v>2040.93</v>
      </c>
      <c r="K7" s="73">
        <v>48</v>
      </c>
    </row>
    <row r="8" spans="1:12" x14ac:dyDescent="0.25">
      <c r="A8" s="166"/>
      <c r="B8" s="570"/>
      <c r="C8" s="570"/>
      <c r="D8" s="166"/>
      <c r="E8" s="166"/>
    </row>
    <row r="9" spans="1:12" x14ac:dyDescent="0.25">
      <c r="A9" s="213"/>
      <c r="B9" s="367"/>
      <c r="C9" s="367"/>
      <c r="D9" s="213"/>
      <c r="E9" s="213"/>
    </row>
    <row r="10" spans="1:12" x14ac:dyDescent="0.25">
      <c r="A10" s="213"/>
      <c r="B10" s="367"/>
      <c r="C10" s="367"/>
      <c r="D10" s="213"/>
      <c r="E10" s="213"/>
    </row>
    <row r="13" spans="1:12" ht="15.75" x14ac:dyDescent="0.25">
      <c r="A13" s="36" t="s">
        <v>2793</v>
      </c>
      <c r="D13" s="99" t="s">
        <v>409</v>
      </c>
      <c r="E13" s="31"/>
      <c r="F13" s="28"/>
      <c r="G13" s="99" t="s">
        <v>1940</v>
      </c>
      <c r="H13" s="31"/>
      <c r="I13" s="28"/>
      <c r="J13" s="28"/>
    </row>
    <row r="14" spans="1:12" ht="30" x14ac:dyDescent="0.25">
      <c r="A14" s="630" t="s">
        <v>469</v>
      </c>
      <c r="B14" s="631">
        <f>IF(ISBLANK(C7),"",C7)</f>
        <v>76.106999999999999</v>
      </c>
      <c r="D14" s="633">
        <f>A5</f>
        <v>2020</v>
      </c>
      <c r="E14" s="627" t="str">
        <f>IF(ISBLANK(D5),"",D5)</f>
        <v/>
      </c>
      <c r="F14" s="213"/>
      <c r="G14" s="636" t="s">
        <v>933</v>
      </c>
      <c r="H14" s="623">
        <f>IF(ISBLANK(J7),"",J7)</f>
        <v>2040.93</v>
      </c>
      <c r="I14" s="213"/>
      <c r="J14" s="213"/>
    </row>
    <row r="15" spans="1:12" x14ac:dyDescent="0.25">
      <c r="A15" s="872" t="s">
        <v>16</v>
      </c>
      <c r="B15" s="632">
        <f>IF(ISBLANK(B7),"",B7)</f>
        <v>76.106999999999999</v>
      </c>
      <c r="D15" s="634">
        <f t="shared" ref="D15:D16" si="0">A6</f>
        <v>2021</v>
      </c>
      <c r="E15" s="628" t="str">
        <f>IF(ISBLANK(D6),"",D6)</f>
        <v/>
      </c>
      <c r="F15" s="213"/>
      <c r="G15" s="637" t="s">
        <v>934</v>
      </c>
      <c r="H15" s="625">
        <f>IF(ISBLANK(I7),"",I7)</f>
        <v>4720.01</v>
      </c>
      <c r="I15" s="213"/>
      <c r="J15" s="213"/>
    </row>
    <row r="16" spans="1:12" x14ac:dyDescent="0.25">
      <c r="D16" s="635">
        <f t="shared" si="0"/>
        <v>2022</v>
      </c>
      <c r="E16" s="629" t="str">
        <f>IF(ISBLANK(D7),"",D7)</f>
        <v/>
      </c>
      <c r="F16" s="213"/>
      <c r="G16" s="213"/>
      <c r="H16" s="213"/>
      <c r="I16" s="213"/>
      <c r="J16" s="213"/>
    </row>
    <row r="17" spans="1:14" x14ac:dyDescent="0.25">
      <c r="G17" s="213"/>
      <c r="H17" s="213"/>
      <c r="I17" s="213"/>
      <c r="J17" s="213"/>
    </row>
    <row r="18" spans="1:14" ht="15.75" x14ac:dyDescent="0.25">
      <c r="A18" s="36" t="s">
        <v>2794</v>
      </c>
      <c r="F18" s="255"/>
      <c r="G18" s="99" t="s">
        <v>1941</v>
      </c>
      <c r="H18" s="31"/>
      <c r="I18" s="213"/>
      <c r="J18" s="213"/>
      <c r="N18" s="255"/>
    </row>
    <row r="19" spans="1:14" ht="30" x14ac:dyDescent="0.25">
      <c r="A19" s="630" t="s">
        <v>535</v>
      </c>
      <c r="B19" s="631">
        <f>IF(ISBLANK(C7),"",C7)</f>
        <v>76.106999999999999</v>
      </c>
      <c r="F19" s="255"/>
      <c r="G19" s="636" t="s">
        <v>537</v>
      </c>
      <c r="H19" s="623">
        <f>IF(ISBLANK(J7),"",J7)</f>
        <v>2040.93</v>
      </c>
      <c r="I19" s="213"/>
      <c r="J19" s="213"/>
      <c r="N19" s="255"/>
    </row>
    <row r="20" spans="1:14" x14ac:dyDescent="0.25">
      <c r="A20" s="872" t="s">
        <v>506</v>
      </c>
      <c r="B20" s="632">
        <f>IF(ISBLANK(B7),"",B7)</f>
        <v>76.106999999999999</v>
      </c>
      <c r="F20" s="255"/>
      <c r="G20" s="637" t="s">
        <v>536</v>
      </c>
      <c r="H20" s="625">
        <f>IF(ISBLANK(I7),"",I7)</f>
        <v>4720.01</v>
      </c>
      <c r="I20" s="213"/>
      <c r="J20" s="213"/>
      <c r="N20" s="255"/>
    </row>
    <row r="21" spans="1:14" x14ac:dyDescent="0.25">
      <c r="F21" s="255"/>
      <c r="G21" s="255"/>
      <c r="H21" s="255"/>
      <c r="I21" s="255"/>
      <c r="J21" s="255"/>
      <c r="K21" s="255"/>
      <c r="L21" s="255"/>
      <c r="M21" s="255"/>
      <c r="N21" s="255"/>
    </row>
    <row r="22" spans="1:14" x14ac:dyDescent="0.25">
      <c r="F22" s="255"/>
      <c r="G22" s="255"/>
      <c r="H22" s="255"/>
      <c r="I22" s="255"/>
      <c r="J22" s="255"/>
      <c r="K22" s="255"/>
      <c r="L22" s="255"/>
      <c r="M22" s="255"/>
      <c r="N22" s="255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6" t="s">
        <v>4</v>
      </c>
      <c r="B3" s="538" t="s">
        <v>1080</v>
      </c>
      <c r="C3" s="538" t="s">
        <v>1179</v>
      </c>
      <c r="D3" s="538" t="s">
        <v>1178</v>
      </c>
      <c r="E3" s="538" t="s">
        <v>1177</v>
      </c>
      <c r="F3" s="538" t="s">
        <v>1176</v>
      </c>
    </row>
    <row r="4" spans="1:9" x14ac:dyDescent="0.25">
      <c r="A4" s="219">
        <v>2019</v>
      </c>
      <c r="B4" s="1099"/>
      <c r="C4" s="1099"/>
      <c r="D4" s="1100"/>
      <c r="E4" s="1099"/>
      <c r="F4" s="1100"/>
    </row>
    <row r="5" spans="1:9" x14ac:dyDescent="0.25">
      <c r="A5" s="288">
        <v>2020</v>
      </c>
      <c r="B5" s="1101">
        <v>6.1</v>
      </c>
      <c r="C5" s="1101"/>
      <c r="D5" s="1102"/>
      <c r="E5" s="1101"/>
      <c r="F5" s="1102"/>
    </row>
    <row r="6" spans="1:9" x14ac:dyDescent="0.25">
      <c r="A6" s="220">
        <v>2021</v>
      </c>
      <c r="B6" s="1101">
        <v>7</v>
      </c>
      <c r="C6" s="1101"/>
      <c r="D6" s="1102"/>
      <c r="E6" s="1101"/>
      <c r="F6" s="1102"/>
    </row>
    <row r="7" spans="1:9" x14ac:dyDescent="0.25">
      <c r="A7" s="221">
        <v>2022</v>
      </c>
      <c r="B7" s="73">
        <v>6.3</v>
      </c>
      <c r="C7" s="73"/>
      <c r="D7" s="73"/>
      <c r="E7" s="73"/>
      <c r="F7" s="73"/>
    </row>
    <row r="9" spans="1:9" x14ac:dyDescent="0.25">
      <c r="G9" s="255"/>
      <c r="H9" s="255"/>
      <c r="I9" s="255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83" t="s">
        <v>1731</v>
      </c>
      <c r="B4" s="166"/>
      <c r="C4" s="166"/>
      <c r="D4" s="166"/>
      <c r="E4" s="143"/>
    </row>
    <row r="5" spans="1:6" x14ac:dyDescent="0.25">
      <c r="A5" s="1049" t="s">
        <v>16</v>
      </c>
      <c r="B5" s="58">
        <v>8955</v>
      </c>
      <c r="C5" s="58">
        <v>2022</v>
      </c>
      <c r="D5" s="213" t="s">
        <v>1738</v>
      </c>
      <c r="E5" s="884" t="s">
        <v>5</v>
      </c>
    </row>
    <row r="6" spans="1:6" x14ac:dyDescent="0.25">
      <c r="A6" s="1049" t="s">
        <v>1732</v>
      </c>
      <c r="B6" s="58">
        <v>4232</v>
      </c>
      <c r="C6" s="58">
        <v>2022</v>
      </c>
      <c r="D6" s="213" t="s">
        <v>1738</v>
      </c>
      <c r="E6" s="884" t="s">
        <v>5</v>
      </c>
    </row>
    <row r="7" spans="1:6" x14ac:dyDescent="0.25">
      <c r="A7" s="1050" t="s">
        <v>1733</v>
      </c>
      <c r="B7" s="61">
        <v>4723</v>
      </c>
      <c r="C7" s="61">
        <v>2022</v>
      </c>
      <c r="D7" s="213" t="s">
        <v>1738</v>
      </c>
      <c r="E7" s="885" t="s">
        <v>5</v>
      </c>
    </row>
    <row r="8" spans="1:6" x14ac:dyDescent="0.25">
      <c r="A8" s="883" t="s">
        <v>1734</v>
      </c>
      <c r="B8" s="166"/>
      <c r="C8" s="166"/>
      <c r="D8" s="166"/>
      <c r="E8" s="143"/>
    </row>
    <row r="9" spans="1:6" x14ac:dyDescent="0.25">
      <c r="A9" s="1049" t="s">
        <v>16</v>
      </c>
      <c r="B9" s="58">
        <v>17480</v>
      </c>
      <c r="C9" s="58">
        <v>2022</v>
      </c>
      <c r="D9" s="213" t="s">
        <v>1738</v>
      </c>
      <c r="E9" s="884" t="s">
        <v>5</v>
      </c>
    </row>
    <row r="10" spans="1:6" x14ac:dyDescent="0.25">
      <c r="A10" s="1049" t="s">
        <v>1732</v>
      </c>
      <c r="B10" s="58">
        <v>9680</v>
      </c>
      <c r="C10" s="58">
        <v>2022</v>
      </c>
      <c r="D10" s="213" t="s">
        <v>1738</v>
      </c>
      <c r="E10" s="884" t="s">
        <v>5</v>
      </c>
    </row>
    <row r="11" spans="1:6" x14ac:dyDescent="0.25">
      <c r="A11" s="1050" t="s">
        <v>1733</v>
      </c>
      <c r="B11" s="61">
        <v>7800</v>
      </c>
      <c r="C11" s="61">
        <v>2022</v>
      </c>
      <c r="D11" s="213" t="s">
        <v>1738</v>
      </c>
      <c r="E11" s="885" t="s">
        <v>5</v>
      </c>
    </row>
    <row r="12" spans="1:6" x14ac:dyDescent="0.25">
      <c r="A12" s="883" t="s">
        <v>1735</v>
      </c>
      <c r="B12" s="166"/>
      <c r="C12" s="166"/>
      <c r="D12" s="166"/>
      <c r="E12" s="143"/>
    </row>
    <row r="13" spans="1:6" x14ac:dyDescent="0.25">
      <c r="A13" s="1049" t="s">
        <v>1732</v>
      </c>
      <c r="B13" s="58">
        <v>2.2999999999999998</v>
      </c>
      <c r="C13" s="58">
        <v>2022</v>
      </c>
      <c r="D13" s="213" t="s">
        <v>1738</v>
      </c>
      <c r="E13" s="884" t="s">
        <v>5</v>
      </c>
    </row>
    <row r="14" spans="1:6" x14ac:dyDescent="0.25">
      <c r="A14" s="1050" t="s">
        <v>1733</v>
      </c>
      <c r="B14" s="61">
        <v>1.7</v>
      </c>
      <c r="C14" s="61">
        <v>2022</v>
      </c>
      <c r="D14" s="252" t="s">
        <v>1738</v>
      </c>
      <c r="E14" s="885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</row>
    <row r="3" spans="1:15" ht="33" customHeight="1" x14ac:dyDescent="0.25">
      <c r="A3" s="1197" t="s">
        <v>4</v>
      </c>
      <c r="B3" s="1246" t="s">
        <v>1731</v>
      </c>
      <c r="C3" s="1247"/>
      <c r="D3" s="1247"/>
      <c r="E3" s="1248" t="s">
        <v>1734</v>
      </c>
      <c r="F3" s="1249"/>
      <c r="G3" s="1249"/>
      <c r="H3" s="1248" t="s">
        <v>1735</v>
      </c>
      <c r="I3" s="1250"/>
      <c r="J3" s="454"/>
      <c r="K3" s="255"/>
      <c r="L3" s="255"/>
      <c r="M3" s="255"/>
      <c r="N3" s="255"/>
    </row>
    <row r="4" spans="1:15" ht="18.75" customHeight="1" x14ac:dyDescent="0.25">
      <c r="A4" s="1198"/>
      <c r="B4" s="87" t="s">
        <v>16</v>
      </c>
      <c r="C4" s="88" t="s">
        <v>1732</v>
      </c>
      <c r="D4" s="88" t="s">
        <v>1733</v>
      </c>
      <c r="E4" s="87" t="s">
        <v>16</v>
      </c>
      <c r="F4" s="88" t="s">
        <v>1732</v>
      </c>
      <c r="G4" s="88" t="s">
        <v>1733</v>
      </c>
      <c r="H4" s="87" t="s">
        <v>1732</v>
      </c>
      <c r="I4" s="89" t="s">
        <v>1733</v>
      </c>
      <c r="J4" s="455"/>
      <c r="K4" s="255"/>
      <c r="L4" s="255"/>
      <c r="M4" s="255"/>
      <c r="N4" s="255"/>
    </row>
    <row r="5" spans="1:15" x14ac:dyDescent="0.25">
      <c r="A5" s="113">
        <v>2020</v>
      </c>
      <c r="B5" s="459">
        <v>2534</v>
      </c>
      <c r="C5" s="460">
        <v>1574</v>
      </c>
      <c r="D5" s="460">
        <v>960</v>
      </c>
      <c r="E5" s="459">
        <v>5217</v>
      </c>
      <c r="F5" s="460">
        <v>3850</v>
      </c>
      <c r="G5" s="460">
        <v>1367</v>
      </c>
      <c r="H5" s="459">
        <v>2.4</v>
      </c>
      <c r="I5" s="765">
        <v>1.4</v>
      </c>
      <c r="J5" s="367"/>
      <c r="K5" s="255"/>
      <c r="L5" s="255"/>
      <c r="M5" s="255"/>
      <c r="N5" s="255"/>
    </row>
    <row r="6" spans="1:15" x14ac:dyDescent="0.25">
      <c r="A6" s="231">
        <v>2021</v>
      </c>
      <c r="B6" s="459">
        <v>3846</v>
      </c>
      <c r="C6" s="460">
        <v>1923</v>
      </c>
      <c r="D6" s="460">
        <v>1923</v>
      </c>
      <c r="E6" s="459">
        <v>5785</v>
      </c>
      <c r="F6" s="460">
        <v>3312</v>
      </c>
      <c r="G6" s="460">
        <v>2473</v>
      </c>
      <c r="H6" s="459">
        <v>1.7</v>
      </c>
      <c r="I6" s="765">
        <v>1.3</v>
      </c>
      <c r="J6" s="367"/>
      <c r="K6" s="255"/>
      <c r="L6" s="255"/>
      <c r="M6" s="255"/>
      <c r="N6" s="255"/>
    </row>
    <row r="7" spans="1:15" x14ac:dyDescent="0.25">
      <c r="A7" s="231">
        <v>2022</v>
      </c>
      <c r="B7" s="603">
        <v>8955</v>
      </c>
      <c r="C7" s="614">
        <v>4232</v>
      </c>
      <c r="D7" s="614">
        <v>4723</v>
      </c>
      <c r="E7" s="603">
        <v>17480</v>
      </c>
      <c r="F7" s="614">
        <v>9680</v>
      </c>
      <c r="G7" s="614">
        <v>7800</v>
      </c>
      <c r="H7" s="949">
        <v>2.2999999999999998</v>
      </c>
      <c r="I7" s="950">
        <v>1.7</v>
      </c>
      <c r="J7" s="367"/>
      <c r="K7" s="255"/>
      <c r="L7" s="255"/>
      <c r="M7" s="255"/>
      <c r="N7" s="255"/>
    </row>
    <row r="8" spans="1:15" x14ac:dyDescent="0.25">
      <c r="A8" s="166"/>
      <c r="B8" s="570"/>
      <c r="C8" s="570"/>
      <c r="D8" s="570"/>
      <c r="E8" s="570"/>
      <c r="F8" s="570"/>
      <c r="G8" s="570"/>
      <c r="H8" s="367"/>
      <c r="I8" s="367"/>
      <c r="J8" s="367"/>
      <c r="K8" s="255"/>
      <c r="L8" s="255"/>
      <c r="M8" s="255"/>
      <c r="N8" s="255"/>
    </row>
    <row r="9" spans="1:15" x14ac:dyDescent="0.25">
      <c r="A9" s="213"/>
      <c r="B9" s="367"/>
      <c r="C9" s="367"/>
      <c r="D9" s="367"/>
      <c r="E9" s="367"/>
      <c r="F9" s="367"/>
      <c r="G9" s="367"/>
      <c r="H9" s="255"/>
      <c r="I9" s="255"/>
      <c r="J9" s="255"/>
      <c r="K9" s="255"/>
      <c r="L9" s="255"/>
      <c r="M9" s="255"/>
      <c r="N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</row>
    <row r="12" spans="1:15" ht="15.75" x14ac:dyDescent="0.25">
      <c r="A12" s="46" t="s">
        <v>2805</v>
      </c>
      <c r="F12" s="46" t="s">
        <v>2806</v>
      </c>
      <c r="J12" s="213"/>
      <c r="K12" s="46" t="s">
        <v>2809</v>
      </c>
      <c r="N12" s="213"/>
      <c r="O12" s="213"/>
    </row>
    <row r="13" spans="1:15" ht="15.75" x14ac:dyDescent="0.25">
      <c r="A13" s="882"/>
      <c r="B13" s="880" t="s">
        <v>16</v>
      </c>
      <c r="C13" s="880" t="s">
        <v>1935</v>
      </c>
      <c r="D13" s="880" t="s">
        <v>1936</v>
      </c>
      <c r="F13" s="882"/>
      <c r="G13" s="880" t="s">
        <v>16</v>
      </c>
      <c r="H13" s="880" t="s">
        <v>1935</v>
      </c>
      <c r="I13" s="880" t="s">
        <v>1936</v>
      </c>
      <c r="J13" s="213"/>
      <c r="K13" s="882"/>
      <c r="L13" s="880" t="s">
        <v>1935</v>
      </c>
      <c r="M13" s="880" t="s">
        <v>1936</v>
      </c>
      <c r="N13" s="213"/>
      <c r="O13" s="213"/>
    </row>
    <row r="14" spans="1:15" x14ac:dyDescent="0.25">
      <c r="A14" s="886">
        <f>A5</f>
        <v>2020</v>
      </c>
      <c r="B14" s="676">
        <f>IF(ISBLANK(B5),"",B5)</f>
        <v>2534</v>
      </c>
      <c r="C14" s="676">
        <f t="shared" ref="C14:D14" si="0">IF(ISBLANK(C5),"",C5)</f>
        <v>1574</v>
      </c>
      <c r="D14" s="671">
        <f t="shared" si="0"/>
        <v>960</v>
      </c>
      <c r="F14" s="886">
        <f>A5</f>
        <v>2020</v>
      </c>
      <c r="G14" s="676">
        <f>IF(ISBLANK(E5),"",E5)</f>
        <v>5217</v>
      </c>
      <c r="H14" s="676">
        <f t="shared" ref="H14:I16" si="1">IF(ISBLANK(F5),"",F5)</f>
        <v>3850</v>
      </c>
      <c r="I14" s="671">
        <f t="shared" si="1"/>
        <v>1367</v>
      </c>
      <c r="J14" s="758"/>
      <c r="K14" s="886">
        <f>A5</f>
        <v>2020</v>
      </c>
      <c r="L14" s="676">
        <f>IF(ISBLANK(H5),"",H5)</f>
        <v>2.4</v>
      </c>
      <c r="M14" s="671">
        <f>IF(ISBLANK(I5),"",I5)</f>
        <v>1.4</v>
      </c>
      <c r="N14" s="213"/>
      <c r="O14" s="213"/>
    </row>
    <row r="15" spans="1:15" x14ac:dyDescent="0.25">
      <c r="A15" s="887">
        <f t="shared" ref="A15:A16" si="2">A6</f>
        <v>2021</v>
      </c>
      <c r="B15" s="881">
        <f t="shared" ref="B15:D16" si="3">IF(ISBLANK(B6),"",B6)</f>
        <v>3846</v>
      </c>
      <c r="C15" s="881">
        <f t="shared" si="3"/>
        <v>1923</v>
      </c>
      <c r="D15" s="888">
        <f t="shared" si="3"/>
        <v>1923</v>
      </c>
      <c r="F15" s="892">
        <f t="shared" ref="F15:F16" si="4">A6</f>
        <v>2021</v>
      </c>
      <c r="G15" s="855">
        <f t="shared" ref="G15:G16" si="5">IF(ISBLANK(E6),"",E6)</f>
        <v>5785</v>
      </c>
      <c r="H15" s="855">
        <f t="shared" si="1"/>
        <v>3312</v>
      </c>
      <c r="I15" s="672">
        <f t="shared" si="1"/>
        <v>2473</v>
      </c>
      <c r="J15" s="213"/>
      <c r="K15" s="892">
        <f t="shared" ref="K15:K16" si="6">A6</f>
        <v>2021</v>
      </c>
      <c r="L15" s="855">
        <f t="shared" ref="L15:M16" si="7">IF(ISBLANK(H6),"",H6)</f>
        <v>1.7</v>
      </c>
      <c r="M15" s="672">
        <f t="shared" si="7"/>
        <v>1.3</v>
      </c>
      <c r="N15" s="213"/>
      <c r="O15" s="213"/>
    </row>
    <row r="16" spans="1:15" x14ac:dyDescent="0.25">
      <c r="A16" s="889">
        <f t="shared" si="2"/>
        <v>2022</v>
      </c>
      <c r="B16" s="890">
        <f t="shared" si="3"/>
        <v>8955</v>
      </c>
      <c r="C16" s="890">
        <f t="shared" si="3"/>
        <v>4232</v>
      </c>
      <c r="D16" s="891">
        <f t="shared" si="3"/>
        <v>4723</v>
      </c>
      <c r="F16" s="893">
        <f t="shared" si="4"/>
        <v>2022</v>
      </c>
      <c r="G16" s="678">
        <f t="shared" si="5"/>
        <v>17480</v>
      </c>
      <c r="H16" s="678">
        <f t="shared" si="1"/>
        <v>9680</v>
      </c>
      <c r="I16" s="673">
        <f t="shared" si="1"/>
        <v>7800</v>
      </c>
      <c r="J16" s="213"/>
      <c r="K16" s="893">
        <f t="shared" si="6"/>
        <v>2022</v>
      </c>
      <c r="L16" s="678">
        <f t="shared" si="7"/>
        <v>2.2999999999999998</v>
      </c>
      <c r="M16" s="673">
        <f t="shared" si="7"/>
        <v>1.7</v>
      </c>
      <c r="N16" s="213"/>
      <c r="O16" s="213"/>
    </row>
    <row r="20" spans="1:15" ht="15.75" x14ac:dyDescent="0.25">
      <c r="A20" s="46" t="s">
        <v>2807</v>
      </c>
      <c r="F20" s="46" t="s">
        <v>2808</v>
      </c>
      <c r="J20" s="213"/>
      <c r="K20" s="46" t="s">
        <v>2810</v>
      </c>
      <c r="N20" s="213"/>
      <c r="O20" s="213"/>
    </row>
    <row r="21" spans="1:15" ht="15.75" x14ac:dyDescent="0.25">
      <c r="A21" s="882"/>
      <c r="B21" s="880" t="s">
        <v>506</v>
      </c>
      <c r="C21" s="880" t="s">
        <v>1937</v>
      </c>
      <c r="D21" s="880" t="s">
        <v>1938</v>
      </c>
      <c r="F21" s="882"/>
      <c r="G21" s="880" t="s">
        <v>506</v>
      </c>
      <c r="H21" s="880" t="s">
        <v>1937</v>
      </c>
      <c r="I21" s="880" t="s">
        <v>1938</v>
      </c>
      <c r="J21" s="213"/>
      <c r="K21" s="882"/>
      <c r="L21" s="880" t="s">
        <v>1937</v>
      </c>
      <c r="M21" s="880" t="s">
        <v>1938</v>
      </c>
      <c r="N21" s="213"/>
      <c r="O21" s="213"/>
    </row>
    <row r="22" spans="1:15" x14ac:dyDescent="0.25">
      <c r="A22" s="886">
        <f>A5</f>
        <v>2020</v>
      </c>
      <c r="B22" s="676">
        <f>IF(ISBLANK(B5),"",B5)</f>
        <v>2534</v>
      </c>
      <c r="C22" s="676">
        <f t="shared" ref="C22:D22" si="8">IF(ISBLANK(C5),"",C5)</f>
        <v>1574</v>
      </c>
      <c r="D22" s="671">
        <f t="shared" si="8"/>
        <v>960</v>
      </c>
      <c r="F22" s="886">
        <f>A5</f>
        <v>2020</v>
      </c>
      <c r="G22" s="676">
        <f>IF(ISBLANK(E5),"",E5)</f>
        <v>5217</v>
      </c>
      <c r="H22" s="676">
        <f t="shared" ref="H22:I24" si="9">IF(ISBLANK(F5),"",F5)</f>
        <v>3850</v>
      </c>
      <c r="I22" s="671">
        <f t="shared" si="9"/>
        <v>1367</v>
      </c>
      <c r="J22" s="758"/>
      <c r="K22" s="886">
        <f>A5</f>
        <v>2020</v>
      </c>
      <c r="L22" s="676">
        <f>IF(ISBLANK(H5),"",H5)</f>
        <v>2.4</v>
      </c>
      <c r="M22" s="671">
        <f>IF(ISBLANK(I5),"",I5)</f>
        <v>1.4</v>
      </c>
      <c r="N22" s="213"/>
      <c r="O22" s="213"/>
    </row>
    <row r="23" spans="1:15" x14ac:dyDescent="0.25">
      <c r="A23" s="892">
        <f t="shared" ref="A23:A24" si="10">A6</f>
        <v>2021</v>
      </c>
      <c r="B23" s="855">
        <f t="shared" ref="B23:D24" si="11">IF(ISBLANK(B6),"",B6)</f>
        <v>3846</v>
      </c>
      <c r="C23" s="855">
        <f t="shared" si="11"/>
        <v>1923</v>
      </c>
      <c r="D23" s="672">
        <f t="shared" si="11"/>
        <v>1923</v>
      </c>
      <c r="F23" s="892">
        <f t="shared" ref="F23:F24" si="12">A6</f>
        <v>2021</v>
      </c>
      <c r="G23" s="855">
        <f t="shared" ref="G23:G24" si="13">IF(ISBLANK(E6),"",E6)</f>
        <v>5785</v>
      </c>
      <c r="H23" s="855">
        <f t="shared" si="9"/>
        <v>3312</v>
      </c>
      <c r="I23" s="672">
        <f t="shared" si="9"/>
        <v>2473</v>
      </c>
      <c r="J23" s="213"/>
      <c r="K23" s="892">
        <f t="shared" ref="K23:K24" si="14">A6</f>
        <v>2021</v>
      </c>
      <c r="L23" s="855">
        <f t="shared" ref="L23:M24" si="15">IF(ISBLANK(H6),"",H6)</f>
        <v>1.7</v>
      </c>
      <c r="M23" s="672">
        <f t="shared" si="15"/>
        <v>1.3</v>
      </c>
      <c r="N23" s="213"/>
      <c r="O23" s="213"/>
    </row>
    <row r="24" spans="1:15" x14ac:dyDescent="0.25">
      <c r="A24" s="893">
        <f t="shared" si="10"/>
        <v>2022</v>
      </c>
      <c r="B24" s="678">
        <f t="shared" si="11"/>
        <v>8955</v>
      </c>
      <c r="C24" s="678">
        <f t="shared" si="11"/>
        <v>4232</v>
      </c>
      <c r="D24" s="673">
        <f t="shared" si="11"/>
        <v>4723</v>
      </c>
      <c r="F24" s="893">
        <f t="shared" si="12"/>
        <v>2022</v>
      </c>
      <c r="G24" s="678">
        <f t="shared" si="13"/>
        <v>17480</v>
      </c>
      <c r="H24" s="678">
        <f t="shared" si="9"/>
        <v>9680</v>
      </c>
      <c r="I24" s="673">
        <f t="shared" si="9"/>
        <v>7800</v>
      </c>
      <c r="J24" s="213"/>
      <c r="K24" s="893">
        <f t="shared" si="14"/>
        <v>2022</v>
      </c>
      <c r="L24" s="678">
        <f t="shared" si="15"/>
        <v>2.2999999999999998</v>
      </c>
      <c r="M24" s="673">
        <f t="shared" si="15"/>
        <v>1.7</v>
      </c>
      <c r="N24" s="213"/>
      <c r="O24" s="213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41" t="s">
        <v>142</v>
      </c>
      <c r="C2" s="541" t="s">
        <v>143</v>
      </c>
      <c r="D2" s="541" t="s">
        <v>144</v>
      </c>
      <c r="F2" s="255"/>
      <c r="G2" s="80">
        <f>A3</f>
        <v>2020</v>
      </c>
      <c r="H2" s="80">
        <f>A4</f>
        <v>2021</v>
      </c>
      <c r="I2" s="80">
        <f>A5</f>
        <v>2022</v>
      </c>
      <c r="J2" s="213"/>
      <c r="K2" s="507" t="s">
        <v>502</v>
      </c>
    </row>
    <row r="3" spans="1:12" x14ac:dyDescent="0.25">
      <c r="A3" s="219">
        <v>2020</v>
      </c>
      <c r="B3" s="71">
        <v>154</v>
      </c>
      <c r="C3" s="71">
        <v>50</v>
      </c>
      <c r="D3" s="71">
        <v>14.2</v>
      </c>
      <c r="F3" s="105" t="s">
        <v>545</v>
      </c>
      <c r="G3" s="97">
        <f>IF(ISBLANK(B3),"",B3)</f>
        <v>154</v>
      </c>
      <c r="H3" s="97">
        <f>IF(ISBLANK(B4),"",B4)</f>
        <v>241</v>
      </c>
      <c r="I3" s="97">
        <f>IF(ISBLANK(B5),"",B5)</f>
        <v>241</v>
      </c>
      <c r="J3" s="367"/>
    </row>
    <row r="4" spans="1:12" x14ac:dyDescent="0.25">
      <c r="A4" s="288">
        <v>2021</v>
      </c>
      <c r="B4" s="216">
        <v>241</v>
      </c>
      <c r="C4" s="216">
        <v>74</v>
      </c>
      <c r="D4" s="216">
        <v>14.8</v>
      </c>
      <c r="F4" s="130" t="s">
        <v>546</v>
      </c>
      <c r="G4" s="98">
        <f>IF(ISBLANK(C3),"",C3)</f>
        <v>50</v>
      </c>
      <c r="H4" s="98">
        <f>IF(ISBLANK(C4),"",C4)</f>
        <v>74</v>
      </c>
      <c r="I4" s="98">
        <f>IF(ISBLANK(C5),"",C5)</f>
        <v>63</v>
      </c>
      <c r="J4" s="367"/>
    </row>
    <row r="5" spans="1:12" x14ac:dyDescent="0.25">
      <c r="A5" s="220">
        <v>2022</v>
      </c>
      <c r="B5" s="170">
        <v>241</v>
      </c>
      <c r="C5" s="170">
        <v>63</v>
      </c>
      <c r="D5" s="170">
        <v>12.7</v>
      </c>
    </row>
    <row r="6" spans="1:12" x14ac:dyDescent="0.25">
      <c r="A6" s="30"/>
      <c r="B6" s="166"/>
      <c r="C6" s="166"/>
      <c r="D6" s="166"/>
    </row>
    <row r="7" spans="1:12" x14ac:dyDescent="0.25">
      <c r="A7" s="28"/>
      <c r="B7" s="213"/>
      <c r="C7" s="213"/>
      <c r="D7" s="213"/>
      <c r="F7" s="255"/>
      <c r="G7" s="80">
        <f>A3</f>
        <v>2020</v>
      </c>
      <c r="H7" s="80">
        <f>A4</f>
        <v>2021</v>
      </c>
      <c r="I7" s="80">
        <f>A5</f>
        <v>2022</v>
      </c>
      <c r="J7" s="213"/>
      <c r="K7" s="161" t="s">
        <v>501</v>
      </c>
    </row>
    <row r="8" spans="1:12" x14ac:dyDescent="0.25">
      <c r="A8" s="28"/>
      <c r="B8" s="213"/>
      <c r="C8" s="213"/>
      <c r="D8" s="213"/>
      <c r="F8" s="105" t="s">
        <v>1277</v>
      </c>
      <c r="G8" s="97">
        <f>IF(ISBLANK(B3),"",B3)</f>
        <v>154</v>
      </c>
      <c r="H8" s="97">
        <f>IF(ISBLANK(B4),"",B4)</f>
        <v>241</v>
      </c>
      <c r="I8" s="97">
        <f>IF(ISBLANK(B5),"",B5)</f>
        <v>241</v>
      </c>
      <c r="J8" s="367"/>
    </row>
    <row r="9" spans="1:12" x14ac:dyDescent="0.25">
      <c r="A9" s="28"/>
      <c r="B9" s="213"/>
      <c r="C9" s="213"/>
      <c r="D9" s="213"/>
      <c r="F9" s="130" t="s">
        <v>972</v>
      </c>
      <c r="G9" s="98">
        <f>IF(ISBLANK(C3),"",C3)</f>
        <v>50</v>
      </c>
      <c r="H9" s="98">
        <f>IF(ISBLANK(C4),"",C4)</f>
        <v>74</v>
      </c>
      <c r="I9" s="98">
        <f>IF(ISBLANK(C5),"",C5)</f>
        <v>63</v>
      </c>
      <c r="J9" s="367"/>
    </row>
    <row r="12" spans="1:12" x14ac:dyDescent="0.25">
      <c r="B12" s="40"/>
      <c r="F12" s="255"/>
      <c r="G12" s="80">
        <f>A3</f>
        <v>2020</v>
      </c>
      <c r="H12" s="80">
        <f>A4</f>
        <v>2021</v>
      </c>
      <c r="I12" s="80">
        <f>A5</f>
        <v>2022</v>
      </c>
      <c r="J12" s="213"/>
      <c r="K12" s="213"/>
      <c r="L12" s="213"/>
    </row>
    <row r="13" spans="1:12" ht="24.75" x14ac:dyDescent="0.25">
      <c r="B13" s="40"/>
      <c r="F13" s="131" t="s">
        <v>144</v>
      </c>
      <c r="G13" s="132">
        <f>IF(ISBLANK(D3),"",D3)</f>
        <v>14.2</v>
      </c>
      <c r="H13" s="132">
        <f>IF(ISBLANK(D4),"",D4)</f>
        <v>14.8</v>
      </c>
      <c r="I13" s="132">
        <f>IF(ISBLANK(D5),"",D5)</f>
        <v>12.7</v>
      </c>
      <c r="J13" s="367"/>
      <c r="K13" s="367"/>
      <c r="L13" s="367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5" t="s">
        <v>2432</v>
      </c>
      <c r="B1" s="255"/>
      <c r="C1" s="255"/>
      <c r="I1" s="167"/>
    </row>
    <row r="2" spans="1:11" x14ac:dyDescent="0.25">
      <c r="A2" s="28"/>
      <c r="B2" s="28"/>
      <c r="C2" s="28"/>
    </row>
    <row r="3" spans="1:11" ht="20.25" x14ac:dyDescent="0.3">
      <c r="A3" s="31"/>
      <c r="B3" s="163" t="s">
        <v>126</v>
      </c>
      <c r="C3" s="164" t="s">
        <v>127</v>
      </c>
      <c r="E3" s="31"/>
      <c r="F3" s="163" t="s">
        <v>126</v>
      </c>
      <c r="G3" s="164" t="s">
        <v>127</v>
      </c>
      <c r="I3" s="167"/>
      <c r="J3" s="31"/>
      <c r="K3" s="164" t="s">
        <v>127</v>
      </c>
    </row>
    <row r="4" spans="1:11" x14ac:dyDescent="0.25">
      <c r="A4" s="298" t="s">
        <v>548</v>
      </c>
      <c r="B4" s="70">
        <v>1337</v>
      </c>
      <c r="C4" s="110">
        <v>1321</v>
      </c>
      <c r="E4" s="29" t="s">
        <v>548</v>
      </c>
      <c r="F4" s="165">
        <f>B4/($B$22+$C$22)*100</f>
        <v>2.4677002583979326</v>
      </c>
      <c r="G4" s="165">
        <f>C4/($B$22+$C$22)*100</f>
        <v>2.4381690660760427</v>
      </c>
      <c r="J4" s="29" t="s">
        <v>548</v>
      </c>
      <c r="K4" s="165">
        <f>G4</f>
        <v>2.4381690660760427</v>
      </c>
    </row>
    <row r="5" spans="1:11" x14ac:dyDescent="0.25">
      <c r="A5" s="204" t="s">
        <v>549</v>
      </c>
      <c r="B5" s="214">
        <v>1295</v>
      </c>
      <c r="C5" s="162">
        <v>1368</v>
      </c>
      <c r="E5" s="29" t="s">
        <v>549</v>
      </c>
      <c r="F5" s="165">
        <f t="shared" ref="F5:G21" si="0">B5/($B$22+$C$22)*100</f>
        <v>2.3901808785529712</v>
      </c>
      <c r="G5" s="165">
        <f t="shared" si="0"/>
        <v>2.5249169435215948</v>
      </c>
      <c r="J5" s="29" t="s">
        <v>549</v>
      </c>
      <c r="K5" s="165">
        <f t="shared" ref="K5:K21" si="1">G5</f>
        <v>2.5249169435215948</v>
      </c>
    </row>
    <row r="6" spans="1:11" x14ac:dyDescent="0.25">
      <c r="A6" s="204" t="s">
        <v>550</v>
      </c>
      <c r="B6" s="214">
        <v>1314</v>
      </c>
      <c r="C6" s="162">
        <v>1342</v>
      </c>
      <c r="E6" s="29" t="s">
        <v>550</v>
      </c>
      <c r="F6" s="165">
        <f t="shared" si="0"/>
        <v>2.4252491694352161</v>
      </c>
      <c r="G6" s="165">
        <f t="shared" si="0"/>
        <v>2.4769287559985234</v>
      </c>
      <c r="J6" s="29" t="s">
        <v>550</v>
      </c>
      <c r="K6" s="165">
        <f t="shared" si="1"/>
        <v>2.4769287559985234</v>
      </c>
    </row>
    <row r="7" spans="1:11" x14ac:dyDescent="0.25">
      <c r="A7" s="204" t="s">
        <v>551</v>
      </c>
      <c r="B7" s="214">
        <v>1295</v>
      </c>
      <c r="C7" s="162">
        <v>1393</v>
      </c>
      <c r="E7" s="29" t="s">
        <v>551</v>
      </c>
      <c r="F7" s="165">
        <f t="shared" si="0"/>
        <v>2.3901808785529712</v>
      </c>
      <c r="G7" s="165">
        <f t="shared" si="0"/>
        <v>2.5710594315245481</v>
      </c>
      <c r="J7" s="29" t="s">
        <v>551</v>
      </c>
      <c r="K7" s="165">
        <f t="shared" si="1"/>
        <v>2.5710594315245481</v>
      </c>
    </row>
    <row r="8" spans="1:11" x14ac:dyDescent="0.25">
      <c r="A8" s="204" t="s">
        <v>552</v>
      </c>
      <c r="B8" s="214">
        <v>1388</v>
      </c>
      <c r="C8" s="162">
        <v>1441</v>
      </c>
      <c r="E8" s="29" t="s">
        <v>552</v>
      </c>
      <c r="F8" s="165">
        <f t="shared" si="0"/>
        <v>2.5618309339239573</v>
      </c>
      <c r="G8" s="165">
        <f t="shared" si="0"/>
        <v>2.6596530084902179</v>
      </c>
      <c r="J8" s="29" t="s">
        <v>552</v>
      </c>
      <c r="K8" s="165">
        <f t="shared" si="1"/>
        <v>2.6596530084902179</v>
      </c>
    </row>
    <row r="9" spans="1:11" x14ac:dyDescent="0.25">
      <c r="A9" s="204" t="s">
        <v>553</v>
      </c>
      <c r="B9" s="214">
        <v>1683</v>
      </c>
      <c r="C9" s="162">
        <v>1684</v>
      </c>
      <c r="E9" s="29" t="s">
        <v>553</v>
      </c>
      <c r="F9" s="165">
        <f t="shared" si="0"/>
        <v>3.1063122923588042</v>
      </c>
      <c r="G9" s="165">
        <f t="shared" si="0"/>
        <v>3.1081579918789219</v>
      </c>
      <c r="J9" s="29" t="s">
        <v>553</v>
      </c>
      <c r="K9" s="165">
        <f t="shared" si="1"/>
        <v>3.1081579918789219</v>
      </c>
    </row>
    <row r="10" spans="1:11" x14ac:dyDescent="0.25">
      <c r="A10" s="204" t="s">
        <v>554</v>
      </c>
      <c r="B10" s="214">
        <v>1846</v>
      </c>
      <c r="C10" s="162">
        <v>1771</v>
      </c>
      <c r="E10" s="29" t="s">
        <v>554</v>
      </c>
      <c r="F10" s="165">
        <f t="shared" si="0"/>
        <v>3.4071613141380581</v>
      </c>
      <c r="G10" s="165">
        <f t="shared" si="0"/>
        <v>3.2687338501291991</v>
      </c>
      <c r="J10" s="29" t="s">
        <v>554</v>
      </c>
      <c r="K10" s="165">
        <f t="shared" si="1"/>
        <v>3.2687338501291991</v>
      </c>
    </row>
    <row r="11" spans="1:11" x14ac:dyDescent="0.25">
      <c r="A11" s="204" t="s">
        <v>555</v>
      </c>
      <c r="B11" s="214">
        <v>2000</v>
      </c>
      <c r="C11" s="162">
        <v>1993</v>
      </c>
      <c r="E11" s="29" t="s">
        <v>555</v>
      </c>
      <c r="F11" s="165">
        <f t="shared" si="0"/>
        <v>3.69139904023625</v>
      </c>
      <c r="G11" s="165">
        <f t="shared" si="0"/>
        <v>3.6784791435954229</v>
      </c>
      <c r="J11" s="29" t="s">
        <v>555</v>
      </c>
      <c r="K11" s="165">
        <f t="shared" si="1"/>
        <v>3.6784791435954229</v>
      </c>
    </row>
    <row r="12" spans="1:11" x14ac:dyDescent="0.25">
      <c r="A12" s="204" t="s">
        <v>556</v>
      </c>
      <c r="B12" s="214">
        <v>2083</v>
      </c>
      <c r="C12" s="162">
        <v>2021</v>
      </c>
      <c r="E12" s="29" t="s">
        <v>556</v>
      </c>
      <c r="F12" s="165">
        <f t="shared" si="0"/>
        <v>3.8445921004060537</v>
      </c>
      <c r="G12" s="165">
        <f t="shared" si="0"/>
        <v>3.7301587301587302</v>
      </c>
      <c r="J12" s="29" t="s">
        <v>556</v>
      </c>
      <c r="K12" s="165">
        <f t="shared" si="1"/>
        <v>3.7301587301587302</v>
      </c>
    </row>
    <row r="13" spans="1:11" x14ac:dyDescent="0.25">
      <c r="A13" s="204" t="s">
        <v>557</v>
      </c>
      <c r="B13" s="214">
        <v>2020</v>
      </c>
      <c r="C13" s="162">
        <v>1984</v>
      </c>
      <c r="E13" s="29" t="s">
        <v>557</v>
      </c>
      <c r="F13" s="165">
        <f t="shared" si="0"/>
        <v>3.7283130306386121</v>
      </c>
      <c r="G13" s="165">
        <f t="shared" si="0"/>
        <v>3.6618678479143596</v>
      </c>
      <c r="J13" s="29" t="s">
        <v>557</v>
      </c>
      <c r="K13" s="165">
        <f t="shared" si="1"/>
        <v>3.6618678479143596</v>
      </c>
    </row>
    <row r="14" spans="1:11" x14ac:dyDescent="0.25">
      <c r="A14" s="204" t="s">
        <v>558</v>
      </c>
      <c r="B14" s="214">
        <v>1953</v>
      </c>
      <c r="C14" s="162">
        <v>1723</v>
      </c>
      <c r="E14" s="29" t="s">
        <v>558</v>
      </c>
      <c r="F14" s="165">
        <f t="shared" si="0"/>
        <v>3.6046511627906979</v>
      </c>
      <c r="G14" s="165">
        <f t="shared" si="0"/>
        <v>3.1801402731635289</v>
      </c>
      <c r="J14" s="29" t="s">
        <v>558</v>
      </c>
      <c r="K14" s="165">
        <f t="shared" si="1"/>
        <v>3.1801402731635289</v>
      </c>
    </row>
    <row r="15" spans="1:11" x14ac:dyDescent="0.25">
      <c r="A15" s="204" t="s">
        <v>559</v>
      </c>
      <c r="B15" s="214">
        <v>1901</v>
      </c>
      <c r="C15" s="162">
        <v>1656</v>
      </c>
      <c r="E15" s="29" t="s">
        <v>559</v>
      </c>
      <c r="F15" s="165">
        <f t="shared" si="0"/>
        <v>3.5086747877445554</v>
      </c>
      <c r="G15" s="165">
        <f t="shared" si="0"/>
        <v>3.0564784053156147</v>
      </c>
      <c r="J15" s="29" t="s">
        <v>559</v>
      </c>
      <c r="K15" s="165">
        <f t="shared" si="1"/>
        <v>3.0564784053156147</v>
      </c>
    </row>
    <row r="16" spans="1:11" x14ac:dyDescent="0.25">
      <c r="A16" s="204" t="s">
        <v>560</v>
      </c>
      <c r="B16" s="214">
        <v>1833</v>
      </c>
      <c r="C16" s="162">
        <v>1614</v>
      </c>
      <c r="E16" s="29" t="s">
        <v>560</v>
      </c>
      <c r="F16" s="165">
        <f t="shared" si="0"/>
        <v>3.3831672203765226</v>
      </c>
      <c r="G16" s="165">
        <f t="shared" si="0"/>
        <v>2.9789590254706533</v>
      </c>
      <c r="J16" s="29" t="s">
        <v>560</v>
      </c>
      <c r="K16" s="165">
        <f t="shared" si="1"/>
        <v>2.9789590254706533</v>
      </c>
    </row>
    <row r="17" spans="1:11" x14ac:dyDescent="0.25">
      <c r="A17" s="204" t="s">
        <v>561</v>
      </c>
      <c r="B17" s="214">
        <v>2001</v>
      </c>
      <c r="C17" s="162">
        <v>1672</v>
      </c>
      <c r="E17" s="29" t="s">
        <v>561</v>
      </c>
      <c r="F17" s="165">
        <f t="shared" si="0"/>
        <v>3.6932447397563677</v>
      </c>
      <c r="G17" s="165">
        <f t="shared" si="0"/>
        <v>3.0860095976375046</v>
      </c>
      <c r="J17" s="29" t="s">
        <v>561</v>
      </c>
      <c r="K17" s="165">
        <f t="shared" si="1"/>
        <v>3.0860095976375046</v>
      </c>
    </row>
    <row r="18" spans="1:11" x14ac:dyDescent="0.25">
      <c r="A18" s="204" t="s">
        <v>562</v>
      </c>
      <c r="B18" s="214">
        <v>1676</v>
      </c>
      <c r="C18" s="162">
        <v>1434</v>
      </c>
      <c r="E18" s="29" t="s">
        <v>562</v>
      </c>
      <c r="F18" s="165">
        <f t="shared" si="0"/>
        <v>3.0933923957179772</v>
      </c>
      <c r="G18" s="165">
        <f t="shared" si="0"/>
        <v>2.6467331118493909</v>
      </c>
      <c r="J18" s="29" t="s">
        <v>562</v>
      </c>
      <c r="K18" s="165">
        <f t="shared" si="1"/>
        <v>2.6467331118493909</v>
      </c>
    </row>
    <row r="19" spans="1:11" x14ac:dyDescent="0.25">
      <c r="A19" s="204" t="s">
        <v>563</v>
      </c>
      <c r="B19" s="214">
        <v>1070</v>
      </c>
      <c r="C19" s="162">
        <v>813</v>
      </c>
      <c r="E19" s="29" t="s">
        <v>563</v>
      </c>
      <c r="F19" s="165">
        <f t="shared" si="0"/>
        <v>1.9748984865263934</v>
      </c>
      <c r="G19" s="165">
        <f t="shared" si="0"/>
        <v>1.5005537098560353</v>
      </c>
      <c r="J19" s="29" t="s">
        <v>563</v>
      </c>
      <c r="K19" s="165">
        <f t="shared" si="1"/>
        <v>1.5005537098560353</v>
      </c>
    </row>
    <row r="20" spans="1:11" x14ac:dyDescent="0.25">
      <c r="A20" s="204" t="s">
        <v>564</v>
      </c>
      <c r="B20" s="214">
        <v>769</v>
      </c>
      <c r="C20" s="162">
        <v>617</v>
      </c>
      <c r="E20" s="29" t="s">
        <v>564</v>
      </c>
      <c r="F20" s="165">
        <f t="shared" si="0"/>
        <v>1.4193429309708379</v>
      </c>
      <c r="G20" s="165">
        <f t="shared" si="0"/>
        <v>1.138796603912883</v>
      </c>
      <c r="J20" s="29" t="s">
        <v>564</v>
      </c>
      <c r="K20" s="165">
        <f t="shared" si="1"/>
        <v>1.138796603912883</v>
      </c>
    </row>
    <row r="21" spans="1:11" x14ac:dyDescent="0.25">
      <c r="A21" s="205" t="s">
        <v>565</v>
      </c>
      <c r="B21" s="72">
        <v>503</v>
      </c>
      <c r="C21" s="111">
        <v>366</v>
      </c>
      <c r="E21" s="31" t="s">
        <v>565</v>
      </c>
      <c r="F21" s="165">
        <f t="shared" si="0"/>
        <v>0.92838685861941672</v>
      </c>
      <c r="G21" s="165">
        <f t="shared" si="0"/>
        <v>0.67552602436323361</v>
      </c>
      <c r="J21" s="31" t="s">
        <v>565</v>
      </c>
      <c r="K21" s="212">
        <f t="shared" si="1"/>
        <v>0.67552602436323361</v>
      </c>
    </row>
    <row r="22" spans="1:11" x14ac:dyDescent="0.25">
      <c r="A22" s="311" t="s">
        <v>16</v>
      </c>
      <c r="B22" s="121">
        <f>SUM(B4:B21)</f>
        <v>27967</v>
      </c>
      <c r="C22" s="124">
        <f>SUM(C4:C21)</f>
        <v>26213</v>
      </c>
      <c r="E22" s="166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5" t="s">
        <v>710</v>
      </c>
      <c r="B1" s="255"/>
      <c r="C1" s="255"/>
      <c r="E1" s="265" t="s">
        <v>2737</v>
      </c>
      <c r="F1" s="255"/>
      <c r="G1" s="255"/>
      <c r="H1" s="255"/>
      <c r="I1" s="255"/>
      <c r="J1" s="255"/>
      <c r="K1" s="1071" t="s">
        <v>2757</v>
      </c>
      <c r="L1" s="255"/>
      <c r="M1" s="255"/>
      <c r="N1" s="255"/>
      <c r="O1" s="255"/>
      <c r="P1" s="255"/>
    </row>
    <row r="2" spans="1:16" x14ac:dyDescent="0.25">
      <c r="A2" s="31"/>
      <c r="B2" s="163" t="s">
        <v>2429</v>
      </c>
      <c r="C2" s="164" t="s">
        <v>2430</v>
      </c>
      <c r="E2" s="252"/>
      <c r="F2" s="1063" t="s">
        <v>2735</v>
      </c>
      <c r="G2" s="1064" t="s">
        <v>2736</v>
      </c>
      <c r="H2" s="255"/>
      <c r="I2" s="255"/>
      <c r="J2" s="255"/>
      <c r="K2" s="252"/>
      <c r="L2" s="266">
        <v>2011</v>
      </c>
      <c r="M2" s="227">
        <v>2022</v>
      </c>
      <c r="N2" s="255"/>
      <c r="O2" s="255"/>
      <c r="P2" s="255"/>
    </row>
    <row r="3" spans="1:16" x14ac:dyDescent="0.25">
      <c r="A3" s="298" t="s">
        <v>711</v>
      </c>
      <c r="B3" s="70">
        <v>2085</v>
      </c>
      <c r="C3" s="110">
        <v>897</v>
      </c>
      <c r="E3" s="299" t="s">
        <v>717</v>
      </c>
      <c r="F3" s="71">
        <v>51.42</v>
      </c>
      <c r="G3" s="71">
        <v>55.04</v>
      </c>
      <c r="K3" s="122" t="s">
        <v>16</v>
      </c>
      <c r="L3" s="71">
        <v>2.97</v>
      </c>
      <c r="M3" s="71">
        <v>2.52</v>
      </c>
    </row>
    <row r="4" spans="1:16" x14ac:dyDescent="0.25">
      <c r="A4" s="204" t="s">
        <v>712</v>
      </c>
      <c r="B4" s="214">
        <v>3086</v>
      </c>
      <c r="C4" s="162">
        <v>1504</v>
      </c>
      <c r="E4" s="300" t="s">
        <v>718</v>
      </c>
      <c r="F4" s="216">
        <v>43.33</v>
      </c>
      <c r="G4" s="216">
        <v>38.46</v>
      </c>
      <c r="K4" s="217" t="s">
        <v>212</v>
      </c>
      <c r="L4" s="216">
        <v>2.88</v>
      </c>
      <c r="M4" s="216">
        <v>2.44</v>
      </c>
      <c r="N4" s="213"/>
    </row>
    <row r="5" spans="1:16" x14ac:dyDescent="0.25">
      <c r="A5" s="204" t="s">
        <v>713</v>
      </c>
      <c r="B5" s="214">
        <v>2800</v>
      </c>
      <c r="C5" s="162">
        <v>1217</v>
      </c>
      <c r="E5" s="300" t="s">
        <v>719</v>
      </c>
      <c r="F5" s="216">
        <v>4.9000000000000004</v>
      </c>
      <c r="G5" s="216">
        <v>5.91</v>
      </c>
      <c r="K5" s="123" t="s">
        <v>213</v>
      </c>
      <c r="L5" s="73">
        <v>3.13</v>
      </c>
      <c r="M5" s="73">
        <v>2.7</v>
      </c>
      <c r="N5" s="213"/>
    </row>
    <row r="6" spans="1:16" x14ac:dyDescent="0.25">
      <c r="A6" s="204" t="s">
        <v>714</v>
      </c>
      <c r="B6" s="214">
        <v>2828</v>
      </c>
      <c r="C6" s="162">
        <v>1355</v>
      </c>
      <c r="E6" s="300" t="s">
        <v>720</v>
      </c>
      <c r="F6" s="216">
        <v>0.28999999999999998</v>
      </c>
      <c r="G6" s="216">
        <v>0.48</v>
      </c>
      <c r="K6" s="228"/>
      <c r="L6" s="166"/>
      <c r="M6" s="213"/>
    </row>
    <row r="7" spans="1:16" x14ac:dyDescent="0.25">
      <c r="A7" s="204" t="s">
        <v>715</v>
      </c>
      <c r="B7" s="214">
        <v>845</v>
      </c>
      <c r="C7" s="162">
        <v>541</v>
      </c>
      <c r="E7" s="301" t="s">
        <v>721</v>
      </c>
      <c r="F7" s="73">
        <v>7.0000000000000007E-2</v>
      </c>
      <c r="G7" s="73">
        <v>0.11</v>
      </c>
      <c r="K7" s="229"/>
      <c r="L7" s="213"/>
      <c r="M7" s="213"/>
    </row>
    <row r="8" spans="1:16" x14ac:dyDescent="0.25">
      <c r="A8" s="205" t="s">
        <v>716</v>
      </c>
      <c r="B8" s="72">
        <v>384</v>
      </c>
      <c r="C8" s="111">
        <v>471</v>
      </c>
      <c r="E8" s="228"/>
      <c r="F8" s="166"/>
      <c r="G8" s="213"/>
    </row>
    <row r="9" spans="1:16" x14ac:dyDescent="0.25">
      <c r="E9" s="255"/>
      <c r="F9" s="255"/>
      <c r="G9" s="255"/>
    </row>
    <row r="12" spans="1:16" ht="18.75" customHeight="1" x14ac:dyDescent="0.25">
      <c r="A12" s="31"/>
      <c r="B12" s="164" t="s">
        <v>1030</v>
      </c>
      <c r="C12" s="163" t="s">
        <v>1029</v>
      </c>
      <c r="F12" s="1070" t="s">
        <v>2735</v>
      </c>
      <c r="G12" s="1070" t="s">
        <v>2736</v>
      </c>
    </row>
    <row r="13" spans="1:16" x14ac:dyDescent="0.25">
      <c r="A13" s="302" t="s">
        <v>832</v>
      </c>
      <c r="B13" s="306">
        <f>C3/SUM(C3:C8)*100</f>
        <v>14.987468671679197</v>
      </c>
      <c r="C13" s="303">
        <f>B3/SUM(B3:B8)*100</f>
        <v>17.334552710342535</v>
      </c>
      <c r="E13" s="219" t="s">
        <v>844</v>
      </c>
      <c r="F13" s="291">
        <f>IF(ISBLANK(F3),"",F3)</f>
        <v>51.42</v>
      </c>
      <c r="G13" s="291">
        <f>IF(ISBLANK(G3),"",G3)</f>
        <v>55.04</v>
      </c>
    </row>
    <row r="14" spans="1:16" x14ac:dyDescent="0.25">
      <c r="A14" s="222" t="s">
        <v>833</v>
      </c>
      <c r="B14" s="307">
        <f>C4/SUM(C3:C8)*100</f>
        <v>25.129490392648286</v>
      </c>
      <c r="C14" s="304">
        <f>B4/SUM(B3:B8)*100</f>
        <v>25.656800798137681</v>
      </c>
      <c r="E14" s="288" t="s">
        <v>845</v>
      </c>
      <c r="F14" s="292">
        <f t="shared" ref="F14:G17" si="0">IF(ISBLANK(F4),"",F4)</f>
        <v>43.33</v>
      </c>
      <c r="G14" s="292">
        <f t="shared" si="0"/>
        <v>38.46</v>
      </c>
    </row>
    <row r="15" spans="1:16" x14ac:dyDescent="0.25">
      <c r="A15" s="222" t="s">
        <v>834</v>
      </c>
      <c r="B15" s="307">
        <f>C5/SUM(C3:C8)*100</f>
        <v>20.334168755221388</v>
      </c>
      <c r="C15" s="304">
        <f>B5/SUM(B3:B8)*100</f>
        <v>23.279015630196209</v>
      </c>
      <c r="E15" s="288" t="s">
        <v>846</v>
      </c>
      <c r="F15" s="292">
        <f t="shared" si="0"/>
        <v>4.9000000000000004</v>
      </c>
      <c r="G15" s="292">
        <f t="shared" si="0"/>
        <v>5.91</v>
      </c>
    </row>
    <row r="16" spans="1:16" x14ac:dyDescent="0.25">
      <c r="A16" s="222" t="s">
        <v>835</v>
      </c>
      <c r="B16" s="307">
        <f>C6/SUM(C3:C8)*100</f>
        <v>22.639933166248955</v>
      </c>
      <c r="C16" s="304">
        <f>B6/SUM(B3:B8)*100</f>
        <v>23.511805786498172</v>
      </c>
      <c r="E16" s="288" t="s">
        <v>847</v>
      </c>
      <c r="F16" s="292">
        <f t="shared" si="0"/>
        <v>0.28999999999999998</v>
      </c>
      <c r="G16" s="292">
        <f t="shared" si="0"/>
        <v>0.48</v>
      </c>
    </row>
    <row r="17" spans="1:18" x14ac:dyDescent="0.25">
      <c r="A17" s="222" t="s">
        <v>836</v>
      </c>
      <c r="B17" s="307">
        <f>C7/SUM(C3:C8)*100</f>
        <v>9.0392648287385136</v>
      </c>
      <c r="C17" s="304">
        <f>B7/SUM(B3:B8)*100</f>
        <v>7.0252743598270699</v>
      </c>
      <c r="E17" s="221" t="s">
        <v>848</v>
      </c>
      <c r="F17" s="293">
        <f t="shared" si="0"/>
        <v>7.0000000000000007E-2</v>
      </c>
      <c r="G17" s="293">
        <f t="shared" si="0"/>
        <v>0.11</v>
      </c>
    </row>
    <row r="18" spans="1:18" x14ac:dyDescent="0.25">
      <c r="A18" s="223" t="s">
        <v>837</v>
      </c>
      <c r="B18" s="308">
        <f>C8/SUM(C3:C8)*100</f>
        <v>7.8696741854636603</v>
      </c>
      <c r="C18" s="305">
        <f>B8/SUM(B3:B8)*100</f>
        <v>3.1925507149983372</v>
      </c>
    </row>
    <row r="21" spans="1:18" x14ac:dyDescent="0.25">
      <c r="A21" s="31"/>
      <c r="B21" s="164" t="s">
        <v>2435</v>
      </c>
      <c r="C21" s="163" t="s">
        <v>509</v>
      </c>
    </row>
    <row r="22" spans="1:18" x14ac:dyDescent="0.25">
      <c r="A22" s="302" t="s">
        <v>838</v>
      </c>
      <c r="B22" s="306">
        <f>B13</f>
        <v>14.987468671679197</v>
      </c>
      <c r="C22" s="303">
        <f>C13</f>
        <v>17.334552710342535</v>
      </c>
    </row>
    <row r="23" spans="1:18" x14ac:dyDescent="0.25">
      <c r="A23" s="222" t="s">
        <v>839</v>
      </c>
      <c r="B23" s="307">
        <f t="shared" ref="B23:C27" si="1">B14</f>
        <v>25.129490392648286</v>
      </c>
      <c r="C23" s="304">
        <f t="shared" si="1"/>
        <v>25.656800798137681</v>
      </c>
    </row>
    <row r="24" spans="1:18" x14ac:dyDescent="0.25">
      <c r="A24" s="309" t="s">
        <v>840</v>
      </c>
      <c r="B24" s="307">
        <f t="shared" si="1"/>
        <v>20.334168755221388</v>
      </c>
      <c r="C24" s="304">
        <f t="shared" si="1"/>
        <v>23.279015630196209</v>
      </c>
    </row>
    <row r="25" spans="1:18" x14ac:dyDescent="0.25">
      <c r="A25" s="222" t="s">
        <v>841</v>
      </c>
      <c r="B25" s="307">
        <f t="shared" si="1"/>
        <v>22.639933166248955</v>
      </c>
      <c r="C25" s="304">
        <f t="shared" si="1"/>
        <v>23.511805786498172</v>
      </c>
    </row>
    <row r="26" spans="1:18" x14ac:dyDescent="0.25">
      <c r="A26" s="222" t="s">
        <v>842</v>
      </c>
      <c r="B26" s="307">
        <f t="shared" si="1"/>
        <v>9.0392648287385136</v>
      </c>
      <c r="C26" s="304">
        <f t="shared" si="1"/>
        <v>7.0252743598270699</v>
      </c>
    </row>
    <row r="27" spans="1:18" x14ac:dyDescent="0.25">
      <c r="A27" s="310" t="s">
        <v>843</v>
      </c>
      <c r="B27" s="308">
        <f t="shared" si="1"/>
        <v>7.8696741854636603</v>
      </c>
      <c r="C27" s="305">
        <f t="shared" si="1"/>
        <v>3.1925507149983372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5" t="s">
        <v>2433</v>
      </c>
      <c r="B32" s="255"/>
      <c r="C32" s="255"/>
      <c r="E32" s="265" t="s">
        <v>2596</v>
      </c>
      <c r="F32" s="255"/>
      <c r="G32" s="255"/>
      <c r="H32" s="255"/>
      <c r="I32" s="255"/>
      <c r="J32" s="255"/>
      <c r="K32" s="265" t="s">
        <v>2434</v>
      </c>
      <c r="L32" s="255"/>
      <c r="M32" s="255"/>
      <c r="N32" s="255"/>
      <c r="O32" s="255"/>
      <c r="P32" s="255"/>
      <c r="R32" s="255"/>
    </row>
    <row r="33" spans="1:16" x14ac:dyDescent="0.25">
      <c r="A33" s="31"/>
      <c r="B33" s="163" t="s">
        <v>2429</v>
      </c>
      <c r="C33" s="164" t="s">
        <v>2430</v>
      </c>
      <c r="E33" s="252"/>
      <c r="F33" s="266"/>
      <c r="G33" s="227"/>
      <c r="H33" s="255"/>
      <c r="I33" s="255"/>
      <c r="J33" s="255"/>
      <c r="K33" s="252"/>
      <c r="L33" s="266"/>
      <c r="M33" s="227"/>
      <c r="N33" s="255"/>
      <c r="O33" s="255"/>
      <c r="P33" s="255"/>
    </row>
    <row r="34" spans="1:16" x14ac:dyDescent="0.25">
      <c r="A34" s="298" t="s">
        <v>711</v>
      </c>
      <c r="B34" s="70">
        <v>4247</v>
      </c>
      <c r="C34" s="110">
        <v>1641</v>
      </c>
      <c r="E34" s="299" t="s">
        <v>717</v>
      </c>
      <c r="F34" s="71">
        <v>55.04</v>
      </c>
      <c r="G34" s="213"/>
      <c r="K34" s="122" t="s">
        <v>16</v>
      </c>
      <c r="L34" s="71">
        <v>2.52</v>
      </c>
      <c r="M34" s="213"/>
    </row>
    <row r="35" spans="1:16" x14ac:dyDescent="0.25">
      <c r="A35" s="204" t="s">
        <v>712</v>
      </c>
      <c r="B35" s="214">
        <v>4218</v>
      </c>
      <c r="C35" s="162">
        <v>1825</v>
      </c>
      <c r="E35" s="300" t="s">
        <v>718</v>
      </c>
      <c r="F35" s="216">
        <v>38.46</v>
      </c>
      <c r="G35" s="213"/>
      <c r="K35" s="217" t="s">
        <v>212</v>
      </c>
      <c r="L35" s="216">
        <v>2.44</v>
      </c>
      <c r="M35" s="213"/>
      <c r="N35" s="29" t="s">
        <v>884</v>
      </c>
    </row>
    <row r="36" spans="1:16" x14ac:dyDescent="0.25">
      <c r="A36" s="204" t="s">
        <v>713</v>
      </c>
      <c r="B36" s="214">
        <v>3029</v>
      </c>
      <c r="C36" s="162">
        <v>1260</v>
      </c>
      <c r="E36" s="300" t="s">
        <v>719</v>
      </c>
      <c r="F36" s="216">
        <v>5.91</v>
      </c>
      <c r="G36" s="213"/>
      <c r="K36" s="123" t="s">
        <v>213</v>
      </c>
      <c r="L36" s="73">
        <v>2.7</v>
      </c>
      <c r="M36" s="213"/>
      <c r="N36" s="290">
        <v>2022</v>
      </c>
    </row>
    <row r="37" spans="1:16" x14ac:dyDescent="0.25">
      <c r="A37" s="204" t="s">
        <v>714</v>
      </c>
      <c r="B37" s="214">
        <v>2556</v>
      </c>
      <c r="C37" s="162">
        <v>1066</v>
      </c>
      <c r="E37" s="300" t="s">
        <v>720</v>
      </c>
      <c r="F37" s="216">
        <v>0.48</v>
      </c>
      <c r="G37" s="213"/>
      <c r="K37" s="228"/>
      <c r="L37" s="166"/>
      <c r="M37" s="213"/>
    </row>
    <row r="38" spans="1:16" x14ac:dyDescent="0.25">
      <c r="A38" s="204" t="s">
        <v>715</v>
      </c>
      <c r="B38" s="214">
        <v>631</v>
      </c>
      <c r="C38" s="162">
        <v>452</v>
      </c>
      <c r="E38" s="301" t="s">
        <v>721</v>
      </c>
      <c r="F38" s="73">
        <v>0.11</v>
      </c>
      <c r="G38" s="213"/>
      <c r="K38" s="229"/>
      <c r="L38" s="213"/>
      <c r="M38" s="213"/>
    </row>
    <row r="39" spans="1:16" x14ac:dyDescent="0.25">
      <c r="A39" s="205" t="s">
        <v>716</v>
      </c>
      <c r="B39" s="72">
        <v>187</v>
      </c>
      <c r="C39" s="111">
        <v>322</v>
      </c>
      <c r="E39" s="228"/>
      <c r="F39" s="166"/>
      <c r="G39" s="213"/>
    </row>
    <row r="40" spans="1:16" x14ac:dyDescent="0.25">
      <c r="E40" s="255"/>
      <c r="F40" s="255"/>
      <c r="G40" s="255"/>
    </row>
    <row r="43" spans="1:16" x14ac:dyDescent="0.25">
      <c r="A43" s="31"/>
      <c r="B43" s="164" t="s">
        <v>1030</v>
      </c>
      <c r="C43" s="163" t="s">
        <v>1029</v>
      </c>
    </row>
    <row r="44" spans="1:16" x14ac:dyDescent="0.25">
      <c r="A44" s="302" t="s">
        <v>832</v>
      </c>
      <c r="B44" s="306">
        <f>C34/SUM(C34:C39)*100</f>
        <v>24.992385013706976</v>
      </c>
      <c r="C44" s="303">
        <f>B34/SUM(B34:B39)*100</f>
        <v>28.564702717245087</v>
      </c>
      <c r="E44" s="219" t="s">
        <v>844</v>
      </c>
      <c r="F44" s="291">
        <f>IF(ISBLANK(F34),"",F34)</f>
        <v>55.04</v>
      </c>
    </row>
    <row r="45" spans="1:16" x14ac:dyDescent="0.25">
      <c r="A45" s="222" t="s">
        <v>833</v>
      </c>
      <c r="B45" s="307">
        <f>C35/SUM(C34:C39)*100</f>
        <v>27.794699969540055</v>
      </c>
      <c r="C45" s="304">
        <f>B35/SUM(B34:B39)*100</f>
        <v>28.369652945924134</v>
      </c>
      <c r="E45" s="288" t="s">
        <v>845</v>
      </c>
      <c r="F45" s="292">
        <f t="shared" ref="F45:F48" si="2">IF(ISBLANK(F35),"",F35)</f>
        <v>38.46</v>
      </c>
    </row>
    <row r="46" spans="1:16" x14ac:dyDescent="0.25">
      <c r="A46" s="222" t="s">
        <v>834</v>
      </c>
      <c r="B46" s="307">
        <f>C36/SUM(C34:C39)*100</f>
        <v>19.189765458422176</v>
      </c>
      <c r="C46" s="304">
        <f>B36/SUM(B34:B39)*100</f>
        <v>20.372612321764862</v>
      </c>
      <c r="E46" s="288" t="s">
        <v>846</v>
      </c>
      <c r="F46" s="292">
        <f t="shared" si="2"/>
        <v>5.91</v>
      </c>
    </row>
    <row r="47" spans="1:16" x14ac:dyDescent="0.25">
      <c r="A47" s="222" t="s">
        <v>835</v>
      </c>
      <c r="B47" s="307">
        <f>C37/SUM(C34:C39)*100</f>
        <v>16.235150776728602</v>
      </c>
      <c r="C47" s="304">
        <f>B37/SUM(B34:B39)*100</f>
        <v>17.191283292978206</v>
      </c>
      <c r="E47" s="288" t="s">
        <v>847</v>
      </c>
      <c r="F47" s="292">
        <f t="shared" si="2"/>
        <v>0.48</v>
      </c>
    </row>
    <row r="48" spans="1:16" x14ac:dyDescent="0.25">
      <c r="A48" s="222" t="s">
        <v>836</v>
      </c>
      <c r="B48" s="307">
        <f>C38/SUM(C34:C39)*100</f>
        <v>6.8839476088943048</v>
      </c>
      <c r="C48" s="304">
        <f>B38/SUM(B34:B39)*100</f>
        <v>4.2440139897767013</v>
      </c>
      <c r="E48" s="221" t="s">
        <v>848</v>
      </c>
      <c r="F48" s="293">
        <f t="shared" si="2"/>
        <v>0.11</v>
      </c>
    </row>
    <row r="49" spans="1:3" x14ac:dyDescent="0.25">
      <c r="A49" s="223" t="s">
        <v>837</v>
      </c>
      <c r="B49" s="308">
        <f>C39/SUM(C34:C39)*100</f>
        <v>4.9040511727078888</v>
      </c>
      <c r="C49" s="305">
        <f>B39/SUM(B34:B39)*100</f>
        <v>1.2577347323110035</v>
      </c>
    </row>
    <row r="52" spans="1:3" x14ac:dyDescent="0.25">
      <c r="A52" s="31"/>
      <c r="B52" s="164" t="s">
        <v>2435</v>
      </c>
      <c r="C52" s="163" t="s">
        <v>509</v>
      </c>
    </row>
    <row r="53" spans="1:3" x14ac:dyDescent="0.25">
      <c r="A53" s="302" t="s">
        <v>838</v>
      </c>
      <c r="B53" s="306">
        <f>B44</f>
        <v>24.992385013706976</v>
      </c>
      <c r="C53" s="303">
        <f>C44</f>
        <v>28.564702717245087</v>
      </c>
    </row>
    <row r="54" spans="1:3" x14ac:dyDescent="0.25">
      <c r="A54" s="222" t="s">
        <v>839</v>
      </c>
      <c r="B54" s="307">
        <f t="shared" ref="B54:C54" si="3">B45</f>
        <v>27.794699969540055</v>
      </c>
      <c r="C54" s="304">
        <f t="shared" si="3"/>
        <v>28.369652945924134</v>
      </c>
    </row>
    <row r="55" spans="1:3" x14ac:dyDescent="0.25">
      <c r="A55" s="309" t="s">
        <v>840</v>
      </c>
      <c r="B55" s="307">
        <f t="shared" ref="B55:C55" si="4">B46</f>
        <v>19.189765458422176</v>
      </c>
      <c r="C55" s="304">
        <f t="shared" si="4"/>
        <v>20.372612321764862</v>
      </c>
    </row>
    <row r="56" spans="1:3" x14ac:dyDescent="0.25">
      <c r="A56" s="222" t="s">
        <v>841</v>
      </c>
      <c r="B56" s="307">
        <f t="shared" ref="B56:C56" si="5">B47</f>
        <v>16.235150776728602</v>
      </c>
      <c r="C56" s="304">
        <f t="shared" si="5"/>
        <v>17.191283292978206</v>
      </c>
    </row>
    <row r="57" spans="1:3" x14ac:dyDescent="0.25">
      <c r="A57" s="222" t="s">
        <v>842</v>
      </c>
      <c r="B57" s="307">
        <f t="shared" ref="B57:C57" si="6">B48</f>
        <v>6.8839476088943048</v>
      </c>
      <c r="C57" s="304">
        <f t="shared" si="6"/>
        <v>4.2440139897767013</v>
      </c>
    </row>
    <row r="58" spans="1:3" x14ac:dyDescent="0.25">
      <c r="A58" s="310" t="s">
        <v>843</v>
      </c>
      <c r="B58" s="308">
        <f t="shared" ref="B58:C58" si="7">B49</f>
        <v>4.9040511727078888</v>
      </c>
      <c r="C58" s="305">
        <f t="shared" si="7"/>
        <v>1.2577347323110035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јануар 2024. године</dc:title>
  <dc:creator>Владица Јанковић</dc:creator>
  <cp:lastModifiedBy>Vladica Jankovic</cp:lastModifiedBy>
  <cp:lastPrinted>2024-01-28T14:36:48Z</cp:lastPrinted>
  <dcterms:created xsi:type="dcterms:W3CDTF">2007-11-09T11:28:08Z</dcterms:created>
  <dcterms:modified xsi:type="dcterms:W3CDTF">2024-01-30T07:07:51Z</dcterms:modified>
</cp:coreProperties>
</file>